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0.226.61.9\zaisei\☆03-　決算統計担当\01-決算統計\R5年度\31_財政状況資料集の作成\07_完成版データ・HP掲載\01_完成版データ\"/>
    </mc:Choice>
  </mc:AlternateContent>
  <xr:revisionPtr revIDLastSave="0" documentId="13_ncr:1_{1DC9BA9A-0BE2-4076-9C06-5DAFC452C615}" xr6:coauthVersionLast="47" xr6:coauthVersionMax="47" xr10:uidLastSave="{00000000-0000-0000-0000-000000000000}"/>
  <bookViews>
    <workbookView xWindow="-120" yWindow="-120" windowWidth="29040" windowHeight="15720" tabRatio="767"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63" i="12" l="1"/>
  <c r="AP63" i="12"/>
  <c r="CW102" i="12"/>
  <c r="CR102" i="12"/>
  <c r="AU88" i="12"/>
  <c r="AP88" i="12"/>
  <c r="AF88" i="12"/>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AM35" i="10"/>
  <c r="C35" i="10"/>
  <c r="BE34" i="10"/>
  <c r="C34" i="10"/>
  <c r="U34" i="10" s="1"/>
  <c r="U35" i="10" s="1"/>
  <c r="U36" i="10" s="1"/>
  <c r="BW34" i="10" l="1"/>
  <c r="BW35" i="10" s="1"/>
  <c r="BW36" i="10" s="1"/>
  <c r="BW37" i="10" s="1"/>
  <c r="BW38" i="10" s="1"/>
  <c r="BW39" i="10" s="1"/>
  <c r="BW40" i="10" s="1"/>
  <c r="BW41" i="10" s="1"/>
  <c r="BW42" i="10" s="1"/>
  <c r="BW43" i="10" s="1"/>
  <c r="AM34" i="10"/>
  <c r="CO34" i="10" s="1"/>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<sst xmlns="http://schemas.openxmlformats.org/spreadsheetml/2006/main" count="1072" uniqueCount="562">
  <si>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</si>
  <si>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</si>
  <si>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</si>
  <si>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</si>
  <si>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</si>
  <si>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</si>
  <si>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</si>
  <si>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</si>
  <si>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</si>
  <si>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</si>
  <si>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</si>
  <si>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</si>
  <si>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</si>
  <si>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</si>
  <si>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</si>
  <si>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</si>
  <si>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</si>
  <si>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</si>
  <si>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</si>
  <si>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</si>
  <si>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</si>
  <si>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</si>
  <si>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</si>
  <si>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</si>
  <si>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</si>
  <si>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</si>
  <si>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</si>
  <si>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</si>
  <si>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</si>
  <si>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</si>
  <si>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</si>
  <si>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</si>
  <si>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</si>
  <si>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</si>
  <si>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</si>
  <si>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</si>
  <si>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</si>
  <si>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</si>
  <si>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</si>
  <si>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</si>
  <si>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</si>
  <si>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</si>
  <si>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</si>
  <si>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</si>
  <si>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</si>
  <si>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</si>
  <si>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</si>
  <si>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</si>
  <si>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</si>
  <si>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</si>
  <si>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</si>
  <si>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</si>
  <si>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</si>
  <si>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</si>
  <si>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</si>
  <si>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</si>
  <si>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</si>
  <si>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</si>
  <si>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</si>
  <si>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</si>
  <si>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</si>
  <si>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</si>
  <si>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</si>
  <si>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</si>
  <si>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</si>
  <si>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</si>
  <si>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</si>
  <si>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</si>
  <si>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</si>
  <si>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</si>
  <si>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</si>
  <si>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</si>
  <si>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</si>
  <si>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</si>
  <si>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</si>
  <si>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</si>
  <si>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</si>
  <si>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</si>
  <si>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</si>
  <si>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</si>
  <si>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</si>
  <si>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Ⅳ－３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</si>
  <si>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</si>
  <si>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</si>
  <si>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</si>
  <si>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</si>
  <si>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</si>
  <si>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</si>
  <si>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</si>
  <si>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</si>
  <si>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</si>
  <si>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</si>
  <si>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</si>
  <si>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</si>
  <si>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小平市</t>
    <phoneticPr fontId="5"/>
  </si>
  <si>
    <t>地方交付税種地</t>
    <rPh sb="0" eb="2">
      <t>チホウ</t>
    </rPh>
    <rPh sb="2" eb="5">
      <t>コウフゼイ</t>
    </rPh>
    <rPh sb="5" eb="6">
      <t>シュ</t>
    </rPh>
    <rPh sb="6" eb="7">
      <t>チ</t>
    </rPh>
    <phoneticPr fontId="5"/>
  </si>
  <si>
    <t>2-10</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</si>
  <si>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</si>
  <si>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</si>
  <si>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</si>
  <si>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</si>
  <si>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</si>
  <si>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</si>
  <si>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</si>
  <si>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</si>
  <si>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</si>
  <si>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</si>
  <si>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</si>
  <si>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</si>
  <si>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</si>
  <si>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</si>
  <si>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</si>
  <si>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</si>
  <si>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</si>
  <si>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</si>
  <si>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</si>
  <si>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</si>
  <si>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</si>
  <si>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</si>
  <si>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</si>
  <si>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</si>
  <si>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</si>
  <si>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</si>
  <si>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</si>
  <si>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</si>
  <si>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</si>
  <si>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</si>
  <si>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</si>
  <si>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</si>
  <si>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</si>
  <si>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</si>
  <si>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</si>
  <si>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</si>
  <si>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</si>
  <si>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</si>
  <si>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</si>
  <si>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</si>
  <si>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</si>
  <si>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</si>
  <si>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</si>
  <si>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</si>
  <si>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</si>
  <si>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6"/>
  </si>
  <si>
    <t>うち日本人(％)</t>
    <phoneticPr fontId="5"/>
  </si>
  <si>
    <t>-0.2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</si>
  <si>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</si>
  <si>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</si>
  <si>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</si>
  <si>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</si>
  <si>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</si>
  <si>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</si>
  <si>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</si>
  <si>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</si>
  <si>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</si>
  <si>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</si>
  <si>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</si>
  <si>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</si>
  <si>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</si>
  <si>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</si>
  <si>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</si>
  <si>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</si>
  <si>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</si>
  <si>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</si>
  <si>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</si>
  <si>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</si>
  <si>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</si>
  <si>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</si>
  <si>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</si>
  <si>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</si>
  <si>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</si>
  <si>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</si>
  <si>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</si>
  <si>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</si>
  <si>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</si>
  <si>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</si>
  <si>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</si>
  <si>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</si>
  <si>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</si>
  <si>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</si>
  <si>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</si>
  <si>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</si>
  <si>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</si>
  <si>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</si>
  <si>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</si>
  <si>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</si>
  <si>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</si>
  <si>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</si>
  <si>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</si>
  <si>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</si>
  <si>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</si>
  <si>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</si>
  <si>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</si>
  <si>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</si>
  <si>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</si>
  <si>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</si>
  <si>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</si>
  <si>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</si>
  <si>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</si>
  <si>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</si>
  <si>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</si>
  <si>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</si>
  <si>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</si>
  <si>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</si>
  <si>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東京都小平市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</si>
  <si>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</si>
  <si>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</si>
  <si>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</si>
  <si>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</si>
  <si>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</si>
  <si>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</si>
  <si>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</si>
  <si>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</si>
  <si>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</si>
  <si>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</si>
  <si>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</si>
  <si>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</si>
  <si>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</si>
  <si>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</si>
  <si>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</si>
  <si>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</si>
  <si>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</si>
  <si>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</si>
  <si>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</si>
  <si>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</si>
  <si>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</si>
  <si>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</si>
  <si>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</si>
  <si>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</si>
  <si>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</si>
  <si>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</si>
  <si>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</si>
  <si>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</si>
  <si>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</si>
  <si>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</si>
  <si>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</si>
  <si>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</si>
  <si>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</si>
  <si>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</si>
  <si>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</si>
  <si>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</si>
  <si>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</si>
  <si>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</si>
  <si>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</si>
  <si>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</si>
  <si>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</si>
  <si>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</si>
  <si>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</si>
  <si>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</si>
  <si>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</si>
  <si>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</si>
  <si>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</si>
  <si>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</si>
  <si>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</si>
  <si>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</si>
  <si>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</si>
  <si>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</si>
  <si>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</si>
  <si>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</si>
  <si>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</si>
  <si>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</si>
  <si>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</si>
  <si>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</si>
  <si>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</si>
  <si>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</si>
  <si>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</si>
  <si>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</si>
  <si>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</si>
  <si>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</si>
  <si>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</si>
  <si>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</si>
  <si>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</si>
  <si>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</si>
  <si>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</si>
  <si>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</si>
  <si>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</si>
  <si>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</si>
  <si>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</si>
  <si>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</si>
  <si>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</si>
  <si>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</si>
  <si>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</si>
  <si>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</si>
  <si>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</si>
  <si>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</si>
  <si>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</si>
  <si>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</si>
  <si>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</si>
  <si>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</si>
  <si>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</si>
  <si>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</si>
  <si>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</si>
  <si>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</si>
  <si>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</si>
  <si>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</si>
  <si>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</si>
  <si>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</si>
  <si>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</si>
  <si>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</si>
  <si>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</si>
  <si>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</si>
  <si>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</si>
  <si>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</si>
  <si>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</si>
  <si>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</si>
  <si>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</si>
  <si>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</si>
  <si>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</si>
  <si>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</si>
  <si>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</si>
  <si>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</si>
  <si>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</si>
  <si>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</si>
  <si>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</si>
  <si>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</si>
  <si>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</si>
  <si>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</si>
  <si>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</si>
  <si>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</si>
  <si>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</si>
  <si>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</si>
  <si>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</si>
  <si>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</si>
  <si>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</si>
  <si>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</si>
  <si>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</si>
  <si>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</si>
  <si>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</si>
  <si>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</si>
  <si>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</si>
  <si>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</si>
  <si>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</si>
  <si>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</si>
  <si>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</si>
  <si>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</si>
  <si>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</si>
  <si>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</si>
  <si>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</si>
  <si>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</si>
  <si>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</si>
  <si>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</si>
  <si>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</si>
  <si>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</si>
  <si>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</si>
  <si>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</si>
  <si>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</si>
  <si>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</si>
  <si>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</si>
  <si>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</si>
  <si>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</si>
  <si>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</si>
  <si>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</si>
  <si>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</si>
  <si>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</si>
  <si>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</si>
  <si>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東京都小平市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</si>
  <si>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</si>
  <si>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</si>
  <si>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</si>
  <si>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</si>
  <si>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</si>
  <si>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</si>
  <si>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</si>
  <si>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</si>
  <si>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</si>
  <si>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</si>
  <si>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</si>
  <si>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</si>
  <si>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</si>
  <si>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</si>
  <si>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</si>
  <si>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</si>
  <si>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</si>
  <si>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</si>
  <si>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</si>
  <si>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</si>
  <si>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</si>
  <si>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</si>
  <si>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</si>
  <si>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</si>
  <si>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</si>
  <si>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</si>
  <si>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</si>
  <si>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</si>
  <si>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</si>
  <si>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</si>
  <si>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</si>
  <si>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</si>
  <si>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</si>
  <si>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</si>
  <si>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</si>
  <si>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</si>
  <si>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小平市下水道事業会計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</si>
  <si>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</si>
  <si>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</si>
  <si>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</si>
  <si>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</si>
  <si>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</si>
  <si>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</si>
  <si>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</si>
  <si>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</si>
  <si>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</si>
  <si>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</si>
  <si>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</si>
  <si>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</si>
  <si>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</si>
  <si>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</si>
  <si>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</si>
  <si>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</si>
  <si>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</si>
  <si>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</si>
  <si>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</si>
  <si>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</si>
  <si>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</si>
  <si>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</si>
  <si>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</si>
  <si>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</si>
  <si>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</si>
  <si>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</si>
  <si>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</si>
  <si>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</si>
  <si>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</si>
  <si>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</si>
  <si>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</si>
  <si>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</si>
  <si>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</si>
  <si>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</si>
  <si>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</si>
  <si>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</si>
  <si>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</si>
  <si>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</si>
  <si>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</si>
  <si>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</si>
  <si>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</si>
  <si>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</si>
  <si>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</si>
  <si>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</si>
  <si>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</si>
  <si>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</si>
  <si>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</si>
  <si>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</si>
  <si>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</si>
  <si>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</si>
  <si>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</si>
  <si>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</si>
  <si>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</si>
  <si>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</si>
  <si>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</si>
  <si>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</si>
  <si>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</si>
  <si>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</si>
  <si>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</si>
  <si>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</si>
  <si>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</si>
  <si>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</si>
  <si>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</si>
  <si>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</si>
  <si>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</si>
  <si>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</si>
  <si>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</si>
  <si>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</si>
  <si>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</si>
  <si>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</si>
  <si>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</si>
  <si>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</si>
  <si>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</si>
  <si>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</si>
  <si>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</si>
  <si>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</si>
  <si>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</si>
  <si>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</si>
  <si>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</si>
  <si>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</si>
  <si>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</si>
  <si>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</si>
  <si>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</si>
  <si>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</si>
  <si>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</si>
  <si>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</si>
  <si>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</si>
  <si>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</si>
  <si>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</si>
  <si>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</si>
  <si>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</si>
  <si>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</si>
  <si>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</si>
  <si>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</si>
  <si>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</si>
  <si>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</si>
  <si>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</si>
  <si>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</si>
  <si>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</si>
  <si>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</si>
  <si>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</si>
  <si>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</si>
  <si>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</si>
  <si>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</si>
  <si>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</si>
  <si>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</si>
  <si>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</si>
  <si>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</si>
  <si>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</si>
  <si>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</si>
  <si>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</si>
  <si>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</si>
  <si>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</si>
  <si>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</si>
  <si>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</si>
  <si>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</si>
  <si>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</si>
  <si>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</si>
  <si>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</si>
  <si>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</si>
  <si>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</si>
  <si>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</si>
  <si>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</si>
  <si>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</si>
  <si>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</si>
  <si>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</si>
  <si>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</si>
  <si>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</si>
  <si>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</si>
  <si>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</si>
  <si>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</si>
  <si>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</si>
  <si>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</si>
  <si>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</si>
  <si>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</si>
  <si>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</si>
  <si>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3.06</t>
  </si>
  <si>
    <t>一般会計</t>
  </si>
  <si>
    <t>小平市下水道事業会計</t>
  </si>
  <si>
    <t>介護保険事業特別会計</t>
  </si>
  <si>
    <t>国民健康保険事業特別会計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</si>
  <si>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</si>
  <si>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</si>
  <si>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</si>
  <si>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</si>
  <si>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</si>
  <si>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</si>
  <si>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</si>
  <si>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</si>
  <si>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小平市都市計画事業基金</t>
    <rPh sb="0" eb="3">
      <t>コダイラシ</t>
    </rPh>
    <rPh sb="3" eb="7">
      <t>トシケイカク</t>
    </rPh>
    <rPh sb="7" eb="9">
      <t>ジギョウ</t>
    </rPh>
    <rPh sb="9" eb="11">
      <t>キキン</t>
    </rPh>
    <phoneticPr fontId="5"/>
  </si>
  <si>
    <t>小平市公共施設整備基金</t>
    <rPh sb="0" eb="3">
      <t>コダイラシ</t>
    </rPh>
    <rPh sb="3" eb="5">
      <t>コウキョウ</t>
    </rPh>
    <rPh sb="5" eb="7">
      <t>シセツ</t>
    </rPh>
    <rPh sb="7" eb="9">
      <t>セイビ</t>
    </rPh>
    <rPh sb="9" eb="11">
      <t>キキン</t>
    </rPh>
    <phoneticPr fontId="2"/>
  </si>
  <si>
    <t>小平市職員退職手当基金</t>
    <rPh sb="0" eb="3">
      <t>コダイラシ</t>
    </rPh>
    <rPh sb="3" eb="5">
      <t>ショクイン</t>
    </rPh>
    <rPh sb="5" eb="7">
      <t>タイショク</t>
    </rPh>
    <rPh sb="7" eb="9">
      <t>テアテ</t>
    </rPh>
    <rPh sb="9" eb="11">
      <t>キキン</t>
    </rPh>
    <phoneticPr fontId="2"/>
  </si>
  <si>
    <t>小平市立学校冷暖房設備整備基金</t>
    <rPh sb="0" eb="2">
      <t>コダイラ</t>
    </rPh>
    <rPh sb="2" eb="4">
      <t>シリツ</t>
    </rPh>
    <rPh sb="4" eb="6">
      <t>ガッコウ</t>
    </rPh>
    <rPh sb="6" eb="9">
      <t>レイダンボウ</t>
    </rPh>
    <rPh sb="9" eb="11">
      <t>セツビ</t>
    </rPh>
    <rPh sb="11" eb="15">
      <t>セイビキキン</t>
    </rPh>
    <phoneticPr fontId="2"/>
  </si>
  <si>
    <t>小平市ごみ減量・リサイクル推進基金</t>
    <rPh sb="0" eb="3">
      <t>コダイラシ</t>
    </rPh>
    <rPh sb="5" eb="7">
      <t>ゲンリョウ</t>
    </rPh>
    <rPh sb="13" eb="15">
      <t>スイシン</t>
    </rPh>
    <rPh sb="15" eb="17">
      <t>キキン</t>
    </rPh>
    <phoneticPr fontId="2"/>
  </si>
  <si>
    <t>東京たま広域資源循環組合（一般会計）</t>
    <rPh sb="0" eb="2">
      <t>トウキョウ</t>
    </rPh>
    <rPh sb="4" eb="10">
      <t>コウイキシゲンジュンカン</t>
    </rPh>
    <rPh sb="10" eb="12">
      <t>クミアイ</t>
    </rPh>
    <rPh sb="13" eb="17">
      <t>イッパンカイケイ</t>
    </rPh>
    <phoneticPr fontId="2"/>
  </si>
  <si>
    <t>小平・村山・大和衛生組合（一般会計）</t>
    <rPh sb="0" eb="2">
      <t>コダイラ</t>
    </rPh>
    <rPh sb="3" eb="5">
      <t>ムラヤマ</t>
    </rPh>
    <rPh sb="6" eb="8">
      <t>ヤマト</t>
    </rPh>
    <rPh sb="8" eb="10">
      <t>エイセイ</t>
    </rPh>
    <rPh sb="10" eb="12">
      <t>クミアイ</t>
    </rPh>
    <rPh sb="13" eb="15">
      <t>イッパン</t>
    </rPh>
    <rPh sb="15" eb="17">
      <t>カイケイ</t>
    </rPh>
    <phoneticPr fontId="2"/>
  </si>
  <si>
    <t>多摩六都科学館組合（一般会計）</t>
    <rPh sb="0" eb="2">
      <t>タマ</t>
    </rPh>
    <rPh sb="2" eb="3">
      <t>ロク</t>
    </rPh>
    <rPh sb="3" eb="4">
      <t>ト</t>
    </rPh>
    <rPh sb="4" eb="7">
      <t>カガクカン</t>
    </rPh>
    <rPh sb="7" eb="9">
      <t>クミアイ</t>
    </rPh>
    <rPh sb="10" eb="12">
      <t>イッパン</t>
    </rPh>
    <rPh sb="12" eb="14">
      <t>カイケイ</t>
    </rPh>
    <phoneticPr fontId="2"/>
  </si>
  <si>
    <t>昭和病院企業団（病院事業会計）</t>
    <rPh sb="0" eb="4">
      <t>ショウワビョウイン</t>
    </rPh>
    <rPh sb="4" eb="7">
      <t>キギョウダン</t>
    </rPh>
    <rPh sb="8" eb="10">
      <t>ビョウイン</t>
    </rPh>
    <rPh sb="10" eb="12">
      <t>ジギョウ</t>
    </rPh>
    <rPh sb="12" eb="14">
      <t>カイケイ</t>
    </rPh>
    <phoneticPr fontId="2"/>
  </si>
  <si>
    <t>東京都四市競艇事業組合（一般会計）</t>
    <rPh sb="0" eb="3">
      <t>トウキョウト</t>
    </rPh>
    <rPh sb="3" eb="4">
      <t>４</t>
    </rPh>
    <rPh sb="4" eb="5">
      <t>シ</t>
    </rPh>
    <rPh sb="5" eb="7">
      <t>キョウテイ</t>
    </rPh>
    <rPh sb="7" eb="9">
      <t>ジギョウ</t>
    </rPh>
    <rPh sb="9" eb="11">
      <t>クミアイ</t>
    </rPh>
    <rPh sb="12" eb="14">
      <t>イッパン</t>
    </rPh>
    <rPh sb="14" eb="16">
      <t>カイケイ</t>
    </rPh>
    <phoneticPr fontId="2"/>
  </si>
  <si>
    <t>東京都十一市競輪事業組合（一般会計）</t>
    <rPh sb="0" eb="3">
      <t>トウキョウト</t>
    </rPh>
    <rPh sb="3" eb="5">
      <t>ジュウイッ</t>
    </rPh>
    <rPh sb="5" eb="6">
      <t>シ</t>
    </rPh>
    <rPh sb="6" eb="8">
      <t>ケイリン</t>
    </rPh>
    <rPh sb="8" eb="10">
      <t>ジギョウ</t>
    </rPh>
    <rPh sb="10" eb="12">
      <t>クミアイ</t>
    </rPh>
    <rPh sb="13" eb="15">
      <t>イッパン</t>
    </rPh>
    <rPh sb="15" eb="17">
      <t>カイケイ</t>
    </rPh>
    <phoneticPr fontId="2"/>
  </si>
  <si>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2"/>
  </si>
  <si>
    <t>東京市町村総合事務組合（交通災害共済事務特別会計）</t>
    <rPh sb="0" eb="2">
      <t>トウキョウ</t>
    </rPh>
    <rPh sb="2" eb="5">
      <t>シチョウソン</t>
    </rPh>
    <rPh sb="5" eb="7">
      <t>ソウゴウ</t>
    </rPh>
    <rPh sb="7" eb="9">
      <t>ジム</t>
    </rPh>
    <rPh sb="9" eb="11">
      <t>クミアイ</t>
    </rPh>
    <rPh sb="12" eb="14">
      <t>コウツウ</t>
    </rPh>
    <rPh sb="14" eb="16">
      <t>サイガイ</t>
    </rPh>
    <rPh sb="16" eb="18">
      <t>キョウサイ</t>
    </rPh>
    <rPh sb="18" eb="20">
      <t>ジム</t>
    </rPh>
    <rPh sb="20" eb="22">
      <t>トクベツ</t>
    </rPh>
    <rPh sb="22" eb="24">
      <t>カイケイ</t>
    </rPh>
    <phoneticPr fontId="2"/>
  </si>
  <si>
    <t>湖南衛生組合（一般会計）</t>
    <rPh sb="0" eb="2">
      <t>コナン</t>
    </rPh>
    <rPh sb="2" eb="4">
      <t>エイセイ</t>
    </rPh>
    <rPh sb="4" eb="6">
      <t>クミアイ</t>
    </rPh>
    <rPh sb="7" eb="9">
      <t>イッパン</t>
    </rPh>
    <rPh sb="9" eb="11">
      <t>カイケイ</t>
    </rPh>
    <phoneticPr fontId="2"/>
  </si>
  <si>
    <t>東京都後期高齢者医療広域連合（一般会計）</t>
    <rPh sb="0" eb="3">
      <t>トウキョウト</t>
    </rPh>
    <rPh sb="3" eb="5">
      <t>コウキ</t>
    </rPh>
    <rPh sb="5" eb="8">
      <t>コウレイシャ</t>
    </rPh>
    <rPh sb="8" eb="10">
      <t>イリョウ</t>
    </rPh>
    <rPh sb="10" eb="12">
      <t>コウイキ</t>
    </rPh>
    <rPh sb="12" eb="14">
      <t>レンゴウ</t>
    </rPh>
    <rPh sb="15" eb="17">
      <t>イッパン</t>
    </rPh>
    <rPh sb="17" eb="19">
      <t>カイケイ</t>
    </rPh>
    <phoneticPr fontId="2"/>
  </si>
  <si>
    <t>東京都後期高齢者医療広域連合（後期高齢者医療特別会計）</t>
    <rPh sb="0" eb="3">
      <t>トウキョウト</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</si>
  <si>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小平市文化振興財団</t>
    <rPh sb="0" eb="3">
      <t>コダイラシ</t>
    </rPh>
    <rPh sb="3" eb="9">
      <t>ブンカシンコウザイダン</t>
    </rPh>
    <phoneticPr fontId="10"/>
  </si>
  <si>
    <t>〇</t>
  </si>
  <si>
    <t>小平市土地開発公社</t>
    <rPh sb="0" eb="3">
      <t>コダイラシ</t>
    </rPh>
    <rPh sb="3" eb="9">
      <t>トチカイハツコウシャ</t>
    </rPh>
    <phoneticPr fontId="10"/>
  </si>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</sst>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8" borderId="130" xfId="12" applyNumberFormat="1" applyFont="1" applyFill="1" applyBorder="1" applyAlignment="1" applyProtection="1">
      <alignment horizontal="right" vertical="center" shrinkToFit="1"/>
      <protection locked="0"/>
    </xf>
    <xf numFmtId="177" fontId="35" fillId="8" borderId="184" xfId="12" applyNumberFormat="1" applyFont="1" applyFill="1" applyBorder="1" applyAlignment="1" applyProtection="1">
      <alignment horizontal="right" vertical="center" shrinkToFi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37644</c:v>
                </c:pt>
                <c:pt idx="1">
                  <c:v>39221</c:v>
                </c:pt>
                <c:pt idx="2">
                  <c:v>38566</c:v>
                </c:pt>
                <c:pt idx="3">
                  <c:v>35156</c:v>
                </c:pt>
                <c:pt idx="4">
                  <c:v>37029</c:v>
                </c:pt>
              </c:numCache>
            </c:numRef>
          </c:val>
          <c:smooth val="0"/>
          <c:extLst>
            <c:ext xmlns:c16="http://schemas.microsoft.com/office/drawing/2014/chart" uri="{C3380CC4-5D6E-409C-BE32-E72D297353CC}">
              <c16:uniqueId val="{00000000-FA54-4C05-9D15-6C906A0D8B0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16413</c:v>
                </c:pt>
                <c:pt idx="1">
                  <c:v>23521</c:v>
                </c:pt>
                <c:pt idx="2">
                  <c:v>18516</c:v>
                </c:pt>
                <c:pt idx="3">
                  <c:v>34487</c:v>
                </c:pt>
                <c:pt idx="4">
                  <c:v>36532</c:v>
                </c:pt>
              </c:numCache>
            </c:numRef>
          </c:val>
          <c:smooth val="0"/>
          <c:extLst>
            <c:ext xmlns:c16="http://schemas.microsoft.com/office/drawing/2014/chart" uri="{C3380CC4-5D6E-409C-BE32-E72D297353CC}">
              <c16:uniqueId val="{00000001-FA54-4C05-9D15-6C906A0D8B0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6.05</c:v>
                </c:pt>
                <c:pt idx="1">
                  <c:v>8.5500000000000007</c:v>
                </c:pt>
                <c:pt idx="2">
                  <c:v>16.59</c:v>
                </c:pt>
                <c:pt idx="3">
                  <c:v>13.5</c:v>
                </c:pt>
                <c:pt idx="4">
                  <c:v>9.5299999999999994</c:v>
                </c:pt>
              </c:numCache>
            </c:numRef>
          </c:val>
          <c:extLst>
            <c:ext xmlns:c16="http://schemas.microsoft.com/office/drawing/2014/chart" uri="{C3380CC4-5D6E-409C-BE32-E72D297353CC}">
              <c16:uniqueId val="{00000000-9870-443B-9A9F-F2F0AD4D3E8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8.2200000000000006</c:v>
                </c:pt>
                <c:pt idx="1">
                  <c:v>7.69</c:v>
                </c:pt>
                <c:pt idx="2">
                  <c:v>11.61</c:v>
                </c:pt>
                <c:pt idx="3">
                  <c:v>12.08</c:v>
                </c:pt>
                <c:pt idx="4">
                  <c:v>20.49</c:v>
                </c:pt>
              </c:numCache>
            </c:numRef>
          </c:val>
          <c:extLst>
            <c:ext xmlns:c16="http://schemas.microsoft.com/office/drawing/2014/chart" uri="{C3380CC4-5D6E-409C-BE32-E72D297353CC}">
              <c16:uniqueId val="{00000001-9870-443B-9A9F-F2F0AD4D3E8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0.08</c:v>
                </c:pt>
                <c:pt idx="1">
                  <c:v>2.59</c:v>
                </c:pt>
                <c:pt idx="2">
                  <c:v>12.45</c:v>
                </c:pt>
                <c:pt idx="3">
                  <c:v>-3.06</c:v>
                </c:pt>
                <c:pt idx="4">
                  <c:v>5.35</c:v>
                </c:pt>
              </c:numCache>
            </c:numRef>
          </c:val>
          <c:smooth val="0"/>
          <c:extLst>
            <c:ext xmlns:c16="http://schemas.microsoft.com/office/drawing/2014/chart" uri="{C3380CC4-5D6E-409C-BE32-E72D297353CC}">
              <c16:uniqueId val="{00000002-9870-443B-9A9F-F2F0AD4D3E8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93E-4DE9-BA56-6719EF3F28A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93E-4DE9-BA56-6719EF3F28A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93E-4DE9-BA56-6719EF3F28A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93E-4DE9-BA56-6719EF3F28A5}"/>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393E-4DE9-BA56-6719EF3F28A5}"/>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0.06</c:v>
                </c:pt>
                <c:pt idx="2">
                  <c:v>#N/A</c:v>
                </c:pt>
                <c:pt idx="3">
                  <c:v>0.06</c:v>
                </c:pt>
                <c:pt idx="4">
                  <c:v>#N/A</c:v>
                </c:pt>
                <c:pt idx="5">
                  <c:v>0.11</c:v>
                </c:pt>
                <c:pt idx="6">
                  <c:v>#N/A</c:v>
                </c:pt>
                <c:pt idx="7">
                  <c:v>0.09</c:v>
                </c:pt>
                <c:pt idx="8">
                  <c:v>#N/A</c:v>
                </c:pt>
                <c:pt idx="9">
                  <c:v>0.1</c:v>
                </c:pt>
              </c:numCache>
            </c:numRef>
          </c:val>
          <c:extLst>
            <c:ext xmlns:c16="http://schemas.microsoft.com/office/drawing/2014/chart" uri="{C3380CC4-5D6E-409C-BE32-E72D297353CC}">
              <c16:uniqueId val="{00000005-393E-4DE9-BA56-6719EF3F28A5}"/>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0.31</c:v>
                </c:pt>
                <c:pt idx="2">
                  <c:v>#N/A</c:v>
                </c:pt>
                <c:pt idx="3">
                  <c:v>0.57999999999999996</c:v>
                </c:pt>
                <c:pt idx="4">
                  <c:v>#N/A</c:v>
                </c:pt>
                <c:pt idx="5">
                  <c:v>0.99</c:v>
                </c:pt>
                <c:pt idx="6">
                  <c:v>#N/A</c:v>
                </c:pt>
                <c:pt idx="7">
                  <c:v>0.7</c:v>
                </c:pt>
                <c:pt idx="8">
                  <c:v>#N/A</c:v>
                </c:pt>
                <c:pt idx="9">
                  <c:v>0.39</c:v>
                </c:pt>
              </c:numCache>
            </c:numRef>
          </c:val>
          <c:extLst>
            <c:ext xmlns:c16="http://schemas.microsoft.com/office/drawing/2014/chart" uri="{C3380CC4-5D6E-409C-BE32-E72D297353CC}">
              <c16:uniqueId val="{00000006-393E-4DE9-BA56-6719EF3F28A5}"/>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0.62</c:v>
                </c:pt>
                <c:pt idx="2">
                  <c:v>#N/A</c:v>
                </c:pt>
                <c:pt idx="3">
                  <c:v>1.18</c:v>
                </c:pt>
                <c:pt idx="4">
                  <c:v>#N/A</c:v>
                </c:pt>
                <c:pt idx="5">
                  <c:v>1.1399999999999999</c:v>
                </c:pt>
                <c:pt idx="6">
                  <c:v>#N/A</c:v>
                </c:pt>
                <c:pt idx="7">
                  <c:v>1.28</c:v>
                </c:pt>
                <c:pt idx="8">
                  <c:v>#N/A</c:v>
                </c:pt>
                <c:pt idx="9">
                  <c:v>1.33</c:v>
                </c:pt>
              </c:numCache>
            </c:numRef>
          </c:val>
          <c:extLst>
            <c:ext xmlns:c16="http://schemas.microsoft.com/office/drawing/2014/chart" uri="{C3380CC4-5D6E-409C-BE32-E72D297353CC}">
              <c16:uniqueId val="{00000007-393E-4DE9-BA56-6719EF3F28A5}"/>
            </c:ext>
          </c:extLst>
        </c:ser>
        <c:ser>
          <c:idx val="8"/>
          <c:order val="8"/>
          <c:tx>
            <c:strRef>
              <c:f>データシート!$A$35</c:f>
              <c:strCache>
                <c:ptCount val="1"/>
                <c:pt idx="0">
                  <c:v>小平市下水道事業会計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1.87</c:v>
                </c:pt>
                <c:pt idx="2">
                  <c:v>#N/A</c:v>
                </c:pt>
                <c:pt idx="3">
                  <c:v>3.3</c:v>
                </c:pt>
                <c:pt idx="4">
                  <c:v>#N/A</c:v>
                </c:pt>
                <c:pt idx="5">
                  <c:v>4.42</c:v>
                </c:pt>
                <c:pt idx="6">
                  <c:v>#N/A</c:v>
                </c:pt>
                <c:pt idx="7">
                  <c:v>5.37</c:v>
                </c:pt>
                <c:pt idx="8">
                  <c:v>#N/A</c:v>
                </c:pt>
                <c:pt idx="9">
                  <c:v>4.8899999999999997</c:v>
                </c:pt>
              </c:numCache>
            </c:numRef>
          </c:val>
          <c:extLst>
            <c:ext xmlns:c16="http://schemas.microsoft.com/office/drawing/2014/chart" uri="{C3380CC4-5D6E-409C-BE32-E72D297353CC}">
              <c16:uniqueId val="{00000008-393E-4DE9-BA56-6719EF3F28A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6.04</c:v>
                </c:pt>
                <c:pt idx="2">
                  <c:v>#N/A</c:v>
                </c:pt>
                <c:pt idx="3">
                  <c:v>8.5399999999999991</c:v>
                </c:pt>
                <c:pt idx="4">
                  <c:v>#N/A</c:v>
                </c:pt>
                <c:pt idx="5">
                  <c:v>16.579999999999998</c:v>
                </c:pt>
                <c:pt idx="6">
                  <c:v>#N/A</c:v>
                </c:pt>
                <c:pt idx="7">
                  <c:v>13.49</c:v>
                </c:pt>
                <c:pt idx="8">
                  <c:v>#N/A</c:v>
                </c:pt>
                <c:pt idx="9">
                  <c:v>9.52</c:v>
                </c:pt>
              </c:numCache>
            </c:numRef>
          </c:val>
          <c:extLst>
            <c:ext xmlns:c16="http://schemas.microsoft.com/office/drawing/2014/chart" uri="{C3380CC4-5D6E-409C-BE32-E72D297353CC}">
              <c16:uniqueId val="{00000009-393E-4DE9-BA56-6719EF3F28A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3580</c:v>
                </c:pt>
                <c:pt idx="5">
                  <c:v>3293</c:v>
                </c:pt>
                <c:pt idx="8">
                  <c:v>3305</c:v>
                </c:pt>
                <c:pt idx="11">
                  <c:v>3358</c:v>
                </c:pt>
                <c:pt idx="14">
                  <c:v>3330</c:v>
                </c:pt>
              </c:numCache>
            </c:numRef>
          </c:val>
          <c:extLst>
            <c:ext xmlns:c16="http://schemas.microsoft.com/office/drawing/2014/chart" uri="{C3380CC4-5D6E-409C-BE32-E72D297353CC}">
              <c16:uniqueId val="{00000000-95D2-4ED7-8CF8-3A94633E6D0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5D2-4ED7-8CF8-3A94633E6D0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75</c:v>
                </c:pt>
                <c:pt idx="3">
                  <c:v>74</c:v>
                </c:pt>
                <c:pt idx="6">
                  <c:v>71</c:v>
                </c:pt>
                <c:pt idx="9">
                  <c:v>71</c:v>
                </c:pt>
                <c:pt idx="12">
                  <c:v>83</c:v>
                </c:pt>
              </c:numCache>
            </c:numRef>
          </c:val>
          <c:extLst>
            <c:ext xmlns:c16="http://schemas.microsoft.com/office/drawing/2014/chart" uri="{C3380CC4-5D6E-409C-BE32-E72D297353CC}">
              <c16:uniqueId val="{00000002-95D2-4ED7-8CF8-3A94633E6D0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115</c:v>
                </c:pt>
                <c:pt idx="3">
                  <c:v>76</c:v>
                </c:pt>
                <c:pt idx="6">
                  <c:v>72</c:v>
                </c:pt>
                <c:pt idx="9">
                  <c:v>114</c:v>
                </c:pt>
                <c:pt idx="12">
                  <c:v>170</c:v>
                </c:pt>
              </c:numCache>
            </c:numRef>
          </c:val>
          <c:extLst>
            <c:ext xmlns:c16="http://schemas.microsoft.com/office/drawing/2014/chart" uri="{C3380CC4-5D6E-409C-BE32-E72D297353CC}">
              <c16:uniqueId val="{00000003-95D2-4ED7-8CF8-3A94633E6D0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623</c:v>
                </c:pt>
                <c:pt idx="3">
                  <c:v>577</c:v>
                </c:pt>
                <c:pt idx="6">
                  <c:v>575</c:v>
                </c:pt>
                <c:pt idx="9">
                  <c:v>579</c:v>
                </c:pt>
                <c:pt idx="12">
                  <c:v>587</c:v>
                </c:pt>
              </c:numCache>
            </c:numRef>
          </c:val>
          <c:extLst>
            <c:ext xmlns:c16="http://schemas.microsoft.com/office/drawing/2014/chart" uri="{C3380CC4-5D6E-409C-BE32-E72D297353CC}">
              <c16:uniqueId val="{00000004-95D2-4ED7-8CF8-3A94633E6D0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5D2-4ED7-8CF8-3A94633E6D0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5D2-4ED7-8CF8-3A94633E6D0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3493</c:v>
                </c:pt>
                <c:pt idx="3">
                  <c:v>3343</c:v>
                </c:pt>
                <c:pt idx="6">
                  <c:v>3235</c:v>
                </c:pt>
                <c:pt idx="9">
                  <c:v>3241</c:v>
                </c:pt>
                <c:pt idx="12">
                  <c:v>3183</c:v>
                </c:pt>
              </c:numCache>
            </c:numRef>
          </c:val>
          <c:extLst>
            <c:ext xmlns:c16="http://schemas.microsoft.com/office/drawing/2014/chart" uri="{C3380CC4-5D6E-409C-BE32-E72D297353CC}">
              <c16:uniqueId val="{00000007-95D2-4ED7-8CF8-3A94633E6D0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726</c:v>
                </c:pt>
                <c:pt idx="2">
                  <c:v>#N/A</c:v>
                </c:pt>
                <c:pt idx="3">
                  <c:v>#N/A</c:v>
                </c:pt>
                <c:pt idx="4">
                  <c:v>777</c:v>
                </c:pt>
                <c:pt idx="5">
                  <c:v>#N/A</c:v>
                </c:pt>
                <c:pt idx="6">
                  <c:v>#N/A</c:v>
                </c:pt>
                <c:pt idx="7">
                  <c:v>648</c:v>
                </c:pt>
                <c:pt idx="8">
                  <c:v>#N/A</c:v>
                </c:pt>
                <c:pt idx="9">
                  <c:v>#N/A</c:v>
                </c:pt>
                <c:pt idx="10">
                  <c:v>647</c:v>
                </c:pt>
                <c:pt idx="11">
                  <c:v>#N/A</c:v>
                </c:pt>
                <c:pt idx="12">
                  <c:v>#N/A</c:v>
                </c:pt>
                <c:pt idx="13">
                  <c:v>693</c:v>
                </c:pt>
                <c:pt idx="14">
                  <c:v>#N/A</c:v>
                </c:pt>
              </c:numCache>
            </c:numRef>
          </c:val>
          <c:smooth val="0"/>
          <c:extLst>
            <c:ext xmlns:c16="http://schemas.microsoft.com/office/drawing/2014/chart" uri="{C3380CC4-5D6E-409C-BE32-E72D297353CC}">
              <c16:uniqueId val="{00000008-95D2-4ED7-8CF8-3A94633E6D0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26496</c:v>
                </c:pt>
                <c:pt idx="5">
                  <c:v>26172</c:v>
                </c:pt>
                <c:pt idx="8">
                  <c:v>26479</c:v>
                </c:pt>
                <c:pt idx="11">
                  <c:v>26609</c:v>
                </c:pt>
                <c:pt idx="14">
                  <c:v>27950</c:v>
                </c:pt>
              </c:numCache>
            </c:numRef>
          </c:val>
          <c:extLst>
            <c:ext xmlns:c16="http://schemas.microsoft.com/office/drawing/2014/chart" uri="{C3380CC4-5D6E-409C-BE32-E72D297353CC}">
              <c16:uniqueId val="{00000000-8E51-4FE2-96D8-B04913FE242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8614</c:v>
                </c:pt>
                <c:pt idx="5">
                  <c:v>9062</c:v>
                </c:pt>
                <c:pt idx="8">
                  <c:v>10075</c:v>
                </c:pt>
                <c:pt idx="11">
                  <c:v>11993</c:v>
                </c:pt>
                <c:pt idx="14">
                  <c:v>14125</c:v>
                </c:pt>
              </c:numCache>
            </c:numRef>
          </c:val>
          <c:extLst>
            <c:ext xmlns:c16="http://schemas.microsoft.com/office/drawing/2014/chart" uri="{C3380CC4-5D6E-409C-BE32-E72D297353CC}">
              <c16:uniqueId val="{00000001-8E51-4FE2-96D8-B04913FE242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12702</c:v>
                </c:pt>
                <c:pt idx="5">
                  <c:v>12746</c:v>
                </c:pt>
                <c:pt idx="8">
                  <c:v>16021</c:v>
                </c:pt>
                <c:pt idx="11">
                  <c:v>18735</c:v>
                </c:pt>
                <c:pt idx="14">
                  <c:v>23921</c:v>
                </c:pt>
              </c:numCache>
            </c:numRef>
          </c:val>
          <c:extLst>
            <c:ext xmlns:c16="http://schemas.microsoft.com/office/drawing/2014/chart" uri="{C3380CC4-5D6E-409C-BE32-E72D297353CC}">
              <c16:uniqueId val="{00000002-8E51-4FE2-96D8-B04913FE242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E51-4FE2-96D8-B04913FE242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E51-4FE2-96D8-B04913FE242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E51-4FE2-96D8-B04913FE242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5448</c:v>
                </c:pt>
                <c:pt idx="3">
                  <c:v>5453</c:v>
                </c:pt>
                <c:pt idx="6">
                  <c:v>5728</c:v>
                </c:pt>
                <c:pt idx="9">
                  <c:v>5856</c:v>
                </c:pt>
                <c:pt idx="12">
                  <c:v>6176</c:v>
                </c:pt>
              </c:numCache>
            </c:numRef>
          </c:val>
          <c:extLst>
            <c:ext xmlns:c16="http://schemas.microsoft.com/office/drawing/2014/chart" uri="{C3380CC4-5D6E-409C-BE32-E72D297353CC}">
              <c16:uniqueId val="{00000006-8E51-4FE2-96D8-B04913FE242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2235</c:v>
                </c:pt>
                <c:pt idx="3">
                  <c:v>2231</c:v>
                </c:pt>
                <c:pt idx="6">
                  <c:v>2500</c:v>
                </c:pt>
                <c:pt idx="9">
                  <c:v>3335</c:v>
                </c:pt>
                <c:pt idx="12">
                  <c:v>4351</c:v>
                </c:pt>
              </c:numCache>
            </c:numRef>
          </c:val>
          <c:extLst>
            <c:ext xmlns:c16="http://schemas.microsoft.com/office/drawing/2014/chart" uri="{C3380CC4-5D6E-409C-BE32-E72D297353CC}">
              <c16:uniqueId val="{00000007-8E51-4FE2-96D8-B04913FE242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5489</c:v>
                </c:pt>
                <c:pt idx="3">
                  <c:v>6083</c:v>
                </c:pt>
                <c:pt idx="6">
                  <c:v>6909</c:v>
                </c:pt>
                <c:pt idx="9">
                  <c:v>7517</c:v>
                </c:pt>
                <c:pt idx="12">
                  <c:v>7777</c:v>
                </c:pt>
              </c:numCache>
            </c:numRef>
          </c:val>
          <c:extLst>
            <c:ext xmlns:c16="http://schemas.microsoft.com/office/drawing/2014/chart" uri="{C3380CC4-5D6E-409C-BE32-E72D297353CC}">
              <c16:uniqueId val="{00000008-8E51-4FE2-96D8-B04913FE242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2963</c:v>
                </c:pt>
                <c:pt idx="3">
                  <c:v>3448</c:v>
                </c:pt>
                <c:pt idx="6">
                  <c:v>3273</c:v>
                </c:pt>
                <c:pt idx="9">
                  <c:v>3044</c:v>
                </c:pt>
                <c:pt idx="12">
                  <c:v>2799</c:v>
                </c:pt>
              </c:numCache>
            </c:numRef>
          </c:val>
          <c:extLst>
            <c:ext xmlns:c16="http://schemas.microsoft.com/office/drawing/2014/chart" uri="{C3380CC4-5D6E-409C-BE32-E72D297353CC}">
              <c16:uniqueId val="{00000009-8E51-4FE2-96D8-B04913FE242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25562</c:v>
                </c:pt>
                <c:pt idx="3">
                  <c:v>25720</c:v>
                </c:pt>
                <c:pt idx="6">
                  <c:v>25419</c:v>
                </c:pt>
                <c:pt idx="9">
                  <c:v>25385</c:v>
                </c:pt>
                <c:pt idx="12">
                  <c:v>25132</c:v>
                </c:pt>
              </c:numCache>
            </c:numRef>
          </c:val>
          <c:extLst>
            <c:ext xmlns:c16="http://schemas.microsoft.com/office/drawing/2014/chart" uri="{C3380CC4-5D6E-409C-BE32-E72D297353CC}">
              <c16:uniqueId val="{0000000A-8E51-4FE2-96D8-B04913FE242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E51-4FE2-96D8-B04913FE242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4417</c:v>
                </c:pt>
                <c:pt idx="1">
                  <c:v>4525</c:v>
                </c:pt>
                <c:pt idx="2">
                  <c:v>7961</c:v>
                </c:pt>
              </c:numCache>
            </c:numRef>
          </c:val>
          <c:extLst>
            <c:ext xmlns:c16="http://schemas.microsoft.com/office/drawing/2014/chart" uri="{C3380CC4-5D6E-409C-BE32-E72D297353CC}">
              <c16:uniqueId val="{00000000-8DF9-4C1E-BC66-3727B12CE48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c:v>
                </c:pt>
                <c:pt idx="1">
                  <c:v>5</c:v>
                </c:pt>
                <c:pt idx="2">
                  <c:v>137</c:v>
                </c:pt>
              </c:numCache>
            </c:numRef>
          </c:val>
          <c:extLst>
            <c:ext xmlns:c16="http://schemas.microsoft.com/office/drawing/2014/chart" uri="{C3380CC4-5D6E-409C-BE32-E72D297353CC}">
              <c16:uniqueId val="{00000001-8DF9-4C1E-BC66-3727B12CE48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10137</c:v>
                </c:pt>
                <c:pt idx="1">
                  <c:v>12837</c:v>
                </c:pt>
                <c:pt idx="2">
                  <c:v>14446</c:v>
                </c:pt>
              </c:numCache>
            </c:numRef>
          </c:val>
          <c:extLst>
            <c:ext xmlns:c16="http://schemas.microsoft.com/office/drawing/2014/chart" uri="{C3380CC4-5D6E-409C-BE32-E72D297353CC}">
              <c16:uniqueId val="{00000002-8DF9-4C1E-BC66-3727B12CE48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東京都小平市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196,913
191,141
20.51
89,732,647
85,662,313
3,701,235
38,845,912
25,131,949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基準財政収入額は、市税の増などにより、全体で</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7.8</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の増額となった。</a:t>
          </a:r>
          <a:endParaRPr lang="ja-JP" altLang="ja-JP" sz="1300">
            <a:effectLst/>
            <a:latin typeface="ＭＳ Ｐゴシック" panose="020B0600070205080204" pitchFamily="50" charset="-128"/>
            <a:ea typeface="ＭＳ Ｐゴシック" panose="020B0600070205080204" pitchFamily="50" charset="-128"/>
          </a:endParaRPr>
        </a:p>
        <a:p>
          <a:pPr algn="l"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基準財政需要額は、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生活保護費などの個別算定経費の増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などにより、全体で</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4.2</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の増となった。</a:t>
          </a:r>
          <a:endParaRPr lang="ja-JP" altLang="ja-JP" sz="1300">
            <a:effectLst/>
            <a:latin typeface="ＭＳ Ｐゴシック" panose="020B0600070205080204" pitchFamily="50" charset="-128"/>
            <a:ea typeface="ＭＳ Ｐゴシック" panose="020B0600070205080204" pitchFamily="50" charset="-128"/>
          </a:endParaRPr>
        </a:p>
        <a:p>
          <a:pPr algn="l"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この結果、分子の基準財政収入額</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分母の基準財政需要額が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ともに</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増額と</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ことから</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年度の財政力指数（単年度）は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0.94</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か年平均は前年度より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ポイント減の</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0.92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166511</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67261"/>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81438</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1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166511</xdr:rowOff>
    </xdr:from>
    <xdr:to>
      <xdr:col>24</xdr:col>
      <xdr:colOff>12700</xdr:colOff>
      <xdr:row>35</xdr:row>
      <xdr:rowOff>166511</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6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86783</xdr:rowOff>
    </xdr:from>
    <xdr:to>
      <xdr:col>23</xdr:col>
      <xdr:colOff>133350</xdr:colOff>
      <xdr:row>40</xdr:row>
      <xdr:rowOff>100189</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4478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59972</xdr:rowOff>
    </xdr:from>
    <xdr:to>
      <xdr:col>19</xdr:col>
      <xdr:colOff>133350</xdr:colOff>
      <xdr:row>40</xdr:row>
      <xdr:rowOff>86783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1797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62795</xdr:rowOff>
    </xdr:from>
    <xdr:to>
      <xdr:col>19</xdr:col>
      <xdr:colOff>184150</xdr:colOff>
      <xdr:row>40</xdr:row>
      <xdr:rowOff>164395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149172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07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33161</xdr:rowOff>
    </xdr:from>
    <xdr:to>
      <xdr:col>15</xdr:col>
      <xdr:colOff>82550</xdr:colOff>
      <xdr:row>40</xdr:row>
      <xdr:rowOff>59972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911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49389</xdr:rowOff>
    </xdr:from>
    <xdr:to>
      <xdr:col>15</xdr:col>
      <xdr:colOff>133350</xdr:colOff>
      <xdr:row>40</xdr:row>
      <xdr:rowOff>150989</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135766</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33161</xdr:rowOff>
    </xdr:from>
    <xdr:to>
      <xdr:col>11</xdr:col>
      <xdr:colOff>31750</xdr:colOff>
      <xdr:row>40</xdr:row>
      <xdr:rowOff>33161</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891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62795</xdr:rowOff>
    </xdr:from>
    <xdr:to>
      <xdr:col>11</xdr:col>
      <xdr:colOff>82550</xdr:colOff>
      <xdr:row>40</xdr:row>
      <xdr:rowOff>164395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149172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0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89605</xdr:rowOff>
    </xdr:from>
    <xdr:to>
      <xdr:col>7</xdr:col>
      <xdr:colOff>31750</xdr:colOff>
      <xdr:row>41</xdr:row>
      <xdr:rowOff>19755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4532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49389</xdr:rowOff>
    </xdr:from>
    <xdr:to>
      <xdr:col>23</xdr:col>
      <xdr:colOff>184150</xdr:colOff>
      <xdr:row>40</xdr:row>
      <xdr:rowOff>150989</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65916</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5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35983</xdr:rowOff>
    </xdr:from>
    <xdr:to>
      <xdr:col>19</xdr:col>
      <xdr:colOff>184150</xdr:colOff>
      <xdr:row>40</xdr:row>
      <xdr:rowOff>137583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147760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9172</xdr:rowOff>
    </xdr:from>
    <xdr:to>
      <xdr:col>15</xdr:col>
      <xdr:colOff>133350</xdr:colOff>
      <xdr:row>40</xdr:row>
      <xdr:rowOff>110772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120949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153811</xdr:rowOff>
    </xdr:from>
    <xdr:to>
      <xdr:col>11</xdr:col>
      <xdr:colOff>82550</xdr:colOff>
      <xdr:row>40</xdr:row>
      <xdr:rowOff>83961</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94138</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153811</xdr:rowOff>
    </xdr:from>
    <xdr:to>
      <xdr:col>7</xdr:col>
      <xdr:colOff>31750</xdr:colOff>
      <xdr:row>40</xdr:row>
      <xdr:rowOff>83961</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94138</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歳入面（分母）は、地方税が増となったことなどにより、前年度比</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ポイント増となった。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歳出面（分子）は、物件費や扶助費が増となったことなどにより、前年度比</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歳出面（分子）以上に歳入面（分母）が増加したことから、経常収支比率は前年度比</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82.6</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46038</xdr:rowOff>
    </xdr:from>
    <xdr:to>
      <xdr:col>23</xdr:col>
      <xdr:colOff>133350</xdr:colOff>
      <xdr:row>66</xdr:row>
      <xdr:rowOff>82550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161588"/>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132415</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0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46038</xdr:rowOff>
    </xdr:from>
    <xdr:to>
      <xdr:col>24</xdr:col>
      <xdr:colOff>12700</xdr:colOff>
      <xdr:row>59</xdr:row>
      <xdr:rowOff>46038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16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61595</xdr:rowOff>
    </xdr:from>
    <xdr:to>
      <xdr:col>23</xdr:col>
      <xdr:colOff>133350</xdr:colOff>
      <xdr:row>61</xdr:row>
      <xdr:rowOff>46990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348595"/>
          <a:ext cx="8382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65740</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867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93663</xdr:rowOff>
    </xdr:from>
    <xdr:to>
      <xdr:col>23</xdr:col>
      <xdr:colOff>184150</xdr:colOff>
      <xdr:row>64</xdr:row>
      <xdr:rowOff>23813</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9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91757</xdr:rowOff>
    </xdr:from>
    <xdr:to>
      <xdr:col>19</xdr:col>
      <xdr:colOff>133350</xdr:colOff>
      <xdr:row>61</xdr:row>
      <xdr:rowOff>46990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378757"/>
          <a:ext cx="889000" cy="12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51435</xdr:rowOff>
    </xdr:from>
    <xdr:to>
      <xdr:col>19</xdr:col>
      <xdr:colOff>184150</xdr:colOff>
      <xdr:row>63</xdr:row>
      <xdr:rowOff>153035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137812</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939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91757</xdr:rowOff>
    </xdr:from>
    <xdr:to>
      <xdr:col>15</xdr:col>
      <xdr:colOff>82550</xdr:colOff>
      <xdr:row>63</xdr:row>
      <xdr:rowOff>53975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378757"/>
          <a:ext cx="889000" cy="47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78105</xdr:rowOff>
    </xdr:from>
    <xdr:to>
      <xdr:col>15</xdr:col>
      <xdr:colOff>133350</xdr:colOff>
      <xdr:row>63</xdr:row>
      <xdr:rowOff>8255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164482</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53975</xdr:rowOff>
    </xdr:from>
    <xdr:to>
      <xdr:col>11</xdr:col>
      <xdr:colOff>31750</xdr:colOff>
      <xdr:row>64</xdr:row>
      <xdr:rowOff>45403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855325"/>
          <a:ext cx="889000" cy="16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141922</xdr:rowOff>
    </xdr:from>
    <xdr:to>
      <xdr:col>11</xdr:col>
      <xdr:colOff>82550</xdr:colOff>
      <xdr:row>64</xdr:row>
      <xdr:rowOff>72072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9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56849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102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30797</xdr:rowOff>
    </xdr:from>
    <xdr:to>
      <xdr:col>7</xdr:col>
      <xdr:colOff>31750</xdr:colOff>
      <xdr:row>64</xdr:row>
      <xdr:rowOff>132397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100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117174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1089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10795</xdr:rowOff>
    </xdr:from>
    <xdr:to>
      <xdr:col>23</xdr:col>
      <xdr:colOff>184150</xdr:colOff>
      <xdr:row>60</xdr:row>
      <xdr:rowOff>112395</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2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27322</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142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167640</xdr:rowOff>
    </xdr:from>
    <xdr:to>
      <xdr:col>19</xdr:col>
      <xdr:colOff>184150</xdr:colOff>
      <xdr:row>61</xdr:row>
      <xdr:rowOff>97790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107967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22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40957</xdr:rowOff>
    </xdr:from>
    <xdr:to>
      <xdr:col>15</xdr:col>
      <xdr:colOff>133350</xdr:colOff>
      <xdr:row>60</xdr:row>
      <xdr:rowOff>142557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32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152734</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09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3175</xdr:rowOff>
    </xdr:from>
    <xdr:to>
      <xdr:col>11</xdr:col>
      <xdr:colOff>82550</xdr:colOff>
      <xdr:row>63</xdr:row>
      <xdr:rowOff>104775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114952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57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166053</xdr:rowOff>
    </xdr:from>
    <xdr:to>
      <xdr:col>7</xdr:col>
      <xdr:colOff>31750</xdr:colOff>
      <xdr:row>64</xdr:row>
      <xdr:rowOff>96203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96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106380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736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[117,192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人件費については、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給料表及び会計年度任用職員報酬額の引上げ改定が行われたことにより増となったが、</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物件費については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、新型コロナウイルス対応関係経費等が</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前年度と比較し</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人件費については、引き続き給与制度の適正化に努める。また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物件費については、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物価高騰</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等の影響による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経常的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経費</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の増など</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増加傾向が続くと考えられることから、引き続き経費の削減に努め</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118007</xdr:rowOff>
    </xdr:from>
    <xdr:to>
      <xdr:col>23</xdr:col>
      <xdr:colOff>133350</xdr:colOff>
      <xdr:row>88</xdr:row>
      <xdr:rowOff>144311</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4007"/>
          <a:ext cx="0" cy="1397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116388</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03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144311</xdr:rowOff>
    </xdr:from>
    <xdr:to>
      <xdr:col>24</xdr:col>
      <xdr:colOff>12700</xdr:colOff>
      <xdr:row>88</xdr:row>
      <xdr:rowOff>144311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3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32934</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118007</xdr:rowOff>
    </xdr:from>
    <xdr:to>
      <xdr:col>24</xdr:col>
      <xdr:colOff>12700</xdr:colOff>
      <xdr:row>80</xdr:row>
      <xdr:rowOff>118007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106291</xdr:rowOff>
    </xdr:from>
    <xdr:to>
      <xdr:col>23</xdr:col>
      <xdr:colOff>133350</xdr:colOff>
      <xdr:row>83</xdr:row>
      <xdr:rowOff>41106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165191"/>
          <a:ext cx="838200" cy="10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32614</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629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60537</xdr:rowOff>
    </xdr:from>
    <xdr:to>
      <xdr:col>23</xdr:col>
      <xdr:colOff>184150</xdr:colOff>
      <xdr:row>83</xdr:row>
      <xdr:rowOff>162137</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9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10756</xdr:rowOff>
    </xdr:from>
    <xdr:to>
      <xdr:col>19</xdr:col>
      <xdr:colOff>133350</xdr:colOff>
      <xdr:row>83</xdr:row>
      <xdr:rowOff>41106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241106"/>
          <a:ext cx="889000" cy="3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81209</xdr:rowOff>
    </xdr:from>
    <xdr:to>
      <xdr:col>19</xdr:col>
      <xdr:colOff>184150</xdr:colOff>
      <xdr:row>84</xdr:row>
      <xdr:rowOff>11359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31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167586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397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8483</xdr:rowOff>
    </xdr:from>
    <xdr:to>
      <xdr:col>15</xdr:col>
      <xdr:colOff>82550</xdr:colOff>
      <xdr:row>83</xdr:row>
      <xdr:rowOff>10756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067383"/>
          <a:ext cx="889000" cy="17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26073</xdr:rowOff>
    </xdr:from>
    <xdr:to>
      <xdr:col>15</xdr:col>
      <xdr:colOff>133350</xdr:colOff>
      <xdr:row>83</xdr:row>
      <xdr:rowOff>127673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5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112450</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342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44337</xdr:rowOff>
    </xdr:from>
    <xdr:to>
      <xdr:col>11</xdr:col>
      <xdr:colOff>31750</xdr:colOff>
      <xdr:row>82</xdr:row>
      <xdr:rowOff>8483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931787"/>
          <a:ext cx="889000" cy="13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68669</xdr:rowOff>
    </xdr:from>
    <xdr:to>
      <xdr:col>11</xdr:col>
      <xdr:colOff>82550</xdr:colOff>
      <xdr:row>82</xdr:row>
      <xdr:rowOff>170269</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155046</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213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126265</xdr:rowOff>
    </xdr:from>
    <xdr:to>
      <xdr:col>7</xdr:col>
      <xdr:colOff>31750</xdr:colOff>
      <xdr:row>82</xdr:row>
      <xdr:rowOff>56415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41192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10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55491</xdr:rowOff>
    </xdr:from>
    <xdr:to>
      <xdr:col>23</xdr:col>
      <xdr:colOff>184150</xdr:colOff>
      <xdr:row>82</xdr:row>
      <xdr:rowOff>157091</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11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72018</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95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161756</xdr:rowOff>
    </xdr:from>
    <xdr:to>
      <xdr:col>19</xdr:col>
      <xdr:colOff>184150</xdr:colOff>
      <xdr:row>83</xdr:row>
      <xdr:rowOff>91906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22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102083</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989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131406</xdr:rowOff>
    </xdr:from>
    <xdr:to>
      <xdr:col>15</xdr:col>
      <xdr:colOff>133350</xdr:colOff>
      <xdr:row>83</xdr:row>
      <xdr:rowOff>61556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19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71733</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959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129133</xdr:rowOff>
    </xdr:from>
    <xdr:to>
      <xdr:col>11</xdr:col>
      <xdr:colOff>82550</xdr:colOff>
      <xdr:row>82</xdr:row>
      <xdr:rowOff>59283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01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69460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8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164987</xdr:rowOff>
    </xdr:from>
    <xdr:to>
      <xdr:col>7</xdr:col>
      <xdr:colOff>31750</xdr:colOff>
      <xdr:row>81</xdr:row>
      <xdr:rowOff>95137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88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105314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649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職員構成の変動により、前年度から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100.2</a:t>
          </a:r>
          <a:r>
            <a:rPr kumimoji="1" lang="ja-JP" altLang="en-US" sz="1300">
              <a:latin typeface="ＭＳ Ｐゴシック" panose="020B0600070205080204" pitchFamily="50" charset="-128"/>
              <a:ea typeface="ＭＳ Ｐゴシック" panose="020B0600070205080204" pitchFamily="50" charset="-128"/>
            </a:rPr>
            <a:t>ポイントとなった。東京都や都下他団体の動向も踏まえながら、引き続き給与の適正化に努めていく。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53975</xdr:rowOff>
    </xdr:from>
    <xdr:to>
      <xdr:col>81</xdr:col>
      <xdr:colOff>44450</xdr:colOff>
      <xdr:row>88</xdr:row>
      <xdr:rowOff>160866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941425"/>
          <a:ext cx="0" cy="1307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132943</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22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160866</xdr:rowOff>
    </xdr:from>
    <xdr:to>
      <xdr:col>81</xdr:col>
      <xdr:colOff>133350</xdr:colOff>
      <xdr:row>88</xdr:row>
      <xdr:rowOff>160866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24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140352</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68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53975</xdr:rowOff>
    </xdr:from>
    <xdr:to>
      <xdr:col>81</xdr:col>
      <xdr:colOff>133350</xdr:colOff>
      <xdr:row>81</xdr:row>
      <xdr:rowOff>53975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94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51859</xdr:rowOff>
    </xdr:from>
    <xdr:to>
      <xdr:col>81</xdr:col>
      <xdr:colOff>44450</xdr:colOff>
      <xdr:row>85</xdr:row>
      <xdr:rowOff>71966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625109"/>
          <a:ext cx="8382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108602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33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51859</xdr:rowOff>
    </xdr:from>
    <xdr:to>
      <xdr:col>77</xdr:col>
      <xdr:colOff>44450</xdr:colOff>
      <xdr:row>86</xdr:row>
      <xdr:rowOff>61384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625109"/>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112184</xdr:rowOff>
    </xdr:from>
    <xdr:to>
      <xdr:col>77</xdr:col>
      <xdr:colOff>95250</xdr:colOff>
      <xdr:row>85</xdr:row>
      <xdr:rowOff>42334</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52511</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282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142875</xdr:rowOff>
    </xdr:from>
    <xdr:to>
      <xdr:col>72</xdr:col>
      <xdr:colOff>203200</xdr:colOff>
      <xdr:row>86</xdr:row>
      <xdr:rowOff>61384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544675"/>
          <a:ext cx="889000" cy="26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72618</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102659</xdr:rowOff>
    </xdr:from>
    <xdr:to>
      <xdr:col>68</xdr:col>
      <xdr:colOff>152400</xdr:colOff>
      <xdr:row>84</xdr:row>
      <xdr:rowOff>142875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50445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87436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164693</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5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1059</xdr:rowOff>
    </xdr:from>
    <xdr:to>
      <xdr:col>77</xdr:col>
      <xdr:colOff>95250</xdr:colOff>
      <xdr:row>85</xdr:row>
      <xdr:rowOff>102659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87436</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660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10584</xdr:rowOff>
    </xdr:from>
    <xdr:to>
      <xdr:col>73</xdr:col>
      <xdr:colOff>44450</xdr:colOff>
      <xdr:row>86</xdr:row>
      <xdr:rowOff>112184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96961</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92075</xdr:rowOff>
    </xdr:from>
    <xdr:to>
      <xdr:col>68</xdr:col>
      <xdr:colOff>203200</xdr:colOff>
      <xdr:row>85</xdr:row>
      <xdr:rowOff>22225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32402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2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51859</xdr:rowOff>
    </xdr:from>
    <xdr:to>
      <xdr:col>64</xdr:col>
      <xdr:colOff>152400</xdr:colOff>
      <xdr:row>84</xdr:row>
      <xdr:rowOff>153459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163636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22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従前から、適正配置を基本として、組織の統廃合を行うことや、再任用職員や会計年度任用職員の活用・民間委託化等を積極的に進め、退職者の不補充や配置の見直しなどにより、定員の適正化に努めている。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今後についても、限られた人的資源の有効活用の推進に向けた計画的な定員管理を行っていくことに努める。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7257</xdr:rowOff>
    </xdr:from>
    <xdr:to>
      <xdr:col>81</xdr:col>
      <xdr:colOff>44450</xdr:colOff>
      <xdr:row>68</xdr:row>
      <xdr:rowOff>25763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22807"/>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169290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5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25763</xdr:rowOff>
    </xdr:from>
    <xdr:to>
      <xdr:col>81</xdr:col>
      <xdr:colOff>133350</xdr:colOff>
      <xdr:row>68</xdr:row>
      <xdr:rowOff>25763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8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93634</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6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7257</xdr:rowOff>
    </xdr:from>
    <xdr:to>
      <xdr:col>81</xdr:col>
      <xdr:colOff>133350</xdr:colOff>
      <xdr:row>59</xdr:row>
      <xdr:rowOff>7257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2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7257</xdr:rowOff>
    </xdr:from>
    <xdr:to>
      <xdr:col>81</xdr:col>
      <xdr:colOff>44450</xdr:colOff>
      <xdr:row>59</xdr:row>
      <xdr:rowOff>21046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122807"/>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116494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74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144417</xdr:rowOff>
    </xdr:from>
    <xdr:to>
      <xdr:col>81</xdr:col>
      <xdr:colOff>95250</xdr:colOff>
      <xdr:row>62</xdr:row>
      <xdr:rowOff>74567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21046</xdr:rowOff>
    </xdr:from>
    <xdr:to>
      <xdr:col>77</xdr:col>
      <xdr:colOff>44450</xdr:colOff>
      <xdr:row>59</xdr:row>
      <xdr:rowOff>27940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13659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134076</xdr:rowOff>
    </xdr:from>
    <xdr:to>
      <xdr:col>77</xdr:col>
      <xdr:colOff>95250</xdr:colOff>
      <xdr:row>62</xdr:row>
      <xdr:rowOff>64226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49003</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78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27940</xdr:rowOff>
    </xdr:from>
    <xdr:to>
      <xdr:col>72</xdr:col>
      <xdr:colOff>203200</xdr:colOff>
      <xdr:row>59</xdr:row>
      <xdr:rowOff>27940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1434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123734</xdr:rowOff>
    </xdr:from>
    <xdr:to>
      <xdr:col>73</xdr:col>
      <xdr:colOff>44450</xdr:colOff>
      <xdr:row>62</xdr:row>
      <xdr:rowOff>53884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38661</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68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21046</xdr:rowOff>
    </xdr:from>
    <xdr:to>
      <xdr:col>68</xdr:col>
      <xdr:colOff>152400</xdr:colOff>
      <xdr:row>59</xdr:row>
      <xdr:rowOff>27940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13659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127181</xdr:rowOff>
    </xdr:from>
    <xdr:to>
      <xdr:col>68</xdr:col>
      <xdr:colOff>203200</xdr:colOff>
      <xdr:row>62</xdr:row>
      <xdr:rowOff>57331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42108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130628</xdr:rowOff>
    </xdr:from>
    <xdr:to>
      <xdr:col>64</xdr:col>
      <xdr:colOff>152400</xdr:colOff>
      <xdr:row>62</xdr:row>
      <xdr:rowOff>60778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45555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127907</xdr:rowOff>
    </xdr:from>
    <xdr:to>
      <xdr:col>81</xdr:col>
      <xdr:colOff>95250</xdr:colOff>
      <xdr:row>59</xdr:row>
      <xdr:rowOff>58057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07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49184</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999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141696</xdr:rowOff>
    </xdr:from>
    <xdr:to>
      <xdr:col>77</xdr:col>
      <xdr:colOff>95250</xdr:colOff>
      <xdr:row>59</xdr:row>
      <xdr:rowOff>71846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08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82023</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9854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148590</xdr:rowOff>
    </xdr:from>
    <xdr:to>
      <xdr:col>73</xdr:col>
      <xdr:colOff>44450</xdr:colOff>
      <xdr:row>59</xdr:row>
      <xdr:rowOff>78740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88917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86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148590</xdr:rowOff>
    </xdr:from>
    <xdr:to>
      <xdr:col>68</xdr:col>
      <xdr:colOff>203200</xdr:colOff>
      <xdr:row>59</xdr:row>
      <xdr:rowOff>78740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88917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86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141696</xdr:rowOff>
    </xdr:from>
    <xdr:to>
      <xdr:col>64</xdr:col>
      <xdr:colOff>152400</xdr:colOff>
      <xdr:row>59</xdr:row>
      <xdr:rowOff>71846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08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82023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85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一部事務組合等への負担金のうち公債費相当分が増となったことにより、分子が約</a:t>
          </a:r>
          <a:r>
            <a:rPr kumimoji="1" lang="en-US" altLang="ja-JP" sz="1300">
              <a:latin typeface="ＭＳ Ｐゴシック" panose="020B0600070205080204" pitchFamily="50" charset="-128"/>
              <a:ea typeface="ＭＳ Ｐゴシック" panose="020B0600070205080204" pitchFamily="50" charset="-128"/>
            </a:rPr>
            <a:t>4,500</a:t>
          </a:r>
          <a:r>
            <a:rPr kumimoji="1" lang="ja-JP" altLang="en-US" sz="1300">
              <a:latin typeface="ＭＳ Ｐゴシック" panose="020B0600070205080204" pitchFamily="50" charset="-128"/>
              <a:ea typeface="ＭＳ Ｐゴシック" panose="020B0600070205080204" pitchFamily="50" charset="-128"/>
            </a:rPr>
            <a:t>万円の増となったものの、標準税収入額等が増となったことにより、分母が約</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5,000</a:t>
          </a:r>
          <a:r>
            <a:rPr kumimoji="1" lang="ja-JP" altLang="en-US" sz="1300">
              <a:latin typeface="ＭＳ Ｐゴシック" panose="020B0600070205080204" pitchFamily="50" charset="-128"/>
              <a:ea typeface="ＭＳ Ｐゴシック" panose="020B0600070205080204" pitchFamily="50" charset="-128"/>
            </a:rPr>
            <a:t>万円の増となったことから、実質公債費比率は前年度比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今後、公共施設等の建設工事や都市計画事業などに伴い、市債借入額及び公債費が増加する見込みであるため、実質公債費比率についても増加に転じる見込みである。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134862</xdr:rowOff>
    </xdr:from>
    <xdr:to>
      <xdr:col>81</xdr:col>
      <xdr:colOff>44450</xdr:colOff>
      <xdr:row>45</xdr:row>
      <xdr:rowOff>39612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0706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11689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7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39612</xdr:rowOff>
    </xdr:from>
    <xdr:to>
      <xdr:col>81</xdr:col>
      <xdr:colOff>133350</xdr:colOff>
      <xdr:row>45</xdr:row>
      <xdr:rowOff>39612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5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49789</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134862</xdr:rowOff>
    </xdr:from>
    <xdr:to>
      <xdr:col>81</xdr:col>
      <xdr:colOff>133350</xdr:colOff>
      <xdr:row>36</xdr:row>
      <xdr:rowOff>134862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159657</xdr:rowOff>
    </xdr:from>
    <xdr:to>
      <xdr:col>81</xdr:col>
      <xdr:colOff>44450</xdr:colOff>
      <xdr:row>38</xdr:row>
      <xdr:rowOff>171148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674757"/>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127803</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14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155726</xdr:rowOff>
    </xdr:from>
    <xdr:to>
      <xdr:col>81</xdr:col>
      <xdr:colOff>95250</xdr:colOff>
      <xdr:row>40</xdr:row>
      <xdr:rowOff>85876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4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171148</xdr:rowOff>
    </xdr:from>
    <xdr:to>
      <xdr:col>77</xdr:col>
      <xdr:colOff>44450</xdr:colOff>
      <xdr:row>39</xdr:row>
      <xdr:rowOff>11188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6862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59162</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1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11188</xdr:rowOff>
    </xdr:from>
    <xdr:to>
      <xdr:col>72</xdr:col>
      <xdr:colOff>203200</xdr:colOff>
      <xdr:row>39</xdr:row>
      <xdr:rowOff>11188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6977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59162</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148167</xdr:rowOff>
    </xdr:from>
    <xdr:to>
      <xdr:col>68</xdr:col>
      <xdr:colOff>152400</xdr:colOff>
      <xdr:row>39</xdr:row>
      <xdr:rowOff>11188</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66326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121255</xdr:rowOff>
    </xdr:from>
    <xdr:to>
      <xdr:col>68</xdr:col>
      <xdr:colOff>203200</xdr:colOff>
      <xdr:row>40</xdr:row>
      <xdr:rowOff>51405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36182</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9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132745</xdr:rowOff>
    </xdr:from>
    <xdr:to>
      <xdr:col>64</xdr:col>
      <xdr:colOff>152400</xdr:colOff>
      <xdr:row>40</xdr:row>
      <xdr:rowOff>62895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47672</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0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108857</xdr:rowOff>
    </xdr:from>
    <xdr:to>
      <xdr:col>81</xdr:col>
      <xdr:colOff>95250</xdr:colOff>
      <xdr:row>39</xdr:row>
      <xdr:rowOff>39007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125384</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46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120348</xdr:rowOff>
    </xdr:from>
    <xdr:to>
      <xdr:col>77</xdr:col>
      <xdr:colOff>95250</xdr:colOff>
      <xdr:row>39</xdr:row>
      <xdr:rowOff>50498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63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60675</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404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131838</xdr:rowOff>
    </xdr:from>
    <xdr:to>
      <xdr:col>73</xdr:col>
      <xdr:colOff>44450</xdr:colOff>
      <xdr:row>39</xdr:row>
      <xdr:rowOff>61988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6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72165</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41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131838</xdr:rowOff>
    </xdr:from>
    <xdr:to>
      <xdr:col>68</xdr:col>
      <xdr:colOff>203200</xdr:colOff>
      <xdr:row>39</xdr:row>
      <xdr:rowOff>61988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6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72165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41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97367</xdr:rowOff>
    </xdr:from>
    <xdr:to>
      <xdr:col>64</xdr:col>
      <xdr:colOff>152400</xdr:colOff>
      <xdr:row>39</xdr:row>
      <xdr:rowOff>27517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37694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組合負担等見込額や退職手当負担見込額などが増加しているため、将来負担額は増加している。一方、将来負担額から差し引く充当可能財源等も充当可能基金の増などにより増加している。充当可能財源等が将来負担額に比べ大きく、マイナスとなっているため、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年度においても将来負担比率は算定されていない。</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の市債については、将来世代の重い負担にならないよう市債残高を適切に管理しつつ、債務の抑制に努めるとともに、余剰財源等を活用した基金現在高の確保に努めることにより健全な財政運営を図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86783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58860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3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86783</xdr:rowOff>
    </xdr:from>
    <xdr:to>
      <xdr:col>81</xdr:col>
      <xdr:colOff>133350</xdr:colOff>
      <xdr:row>22</xdr:row>
      <xdr:rowOff>86783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85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93027</xdr:rowOff>
    </xdr:from>
    <xdr:to>
      <xdr:col>77</xdr:col>
      <xdr:colOff>95250</xdr:colOff>
      <xdr:row>14</xdr:row>
      <xdr:rowOff>23177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2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33354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90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20108</xdr:rowOff>
    </xdr:from>
    <xdr:to>
      <xdr:col>73</xdr:col>
      <xdr:colOff>44450</xdr:colOff>
      <xdr:row>14</xdr:row>
      <xdr:rowOff>121708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42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131885</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18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62336</xdr:rowOff>
    </xdr:from>
    <xdr:to>
      <xdr:col>68</xdr:col>
      <xdr:colOff>203200</xdr:colOff>
      <xdr:row>14</xdr:row>
      <xdr:rowOff>163936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4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2663</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23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144780</xdr:rowOff>
    </xdr:from>
    <xdr:to>
      <xdr:col>64</xdr:col>
      <xdr:colOff>152400</xdr:colOff>
      <xdr:row>15</xdr:row>
      <xdr:rowOff>74930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85107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東京都小平市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196,913
191,141
20.51
89,732,647
85,662,313
3,701,235
38,845,912
25,131,949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となる経常経費充当一般財源は、常勤職員給与や各種手当の増などはあったものの、退職手当の減により減となったことに加え、分母となる経常一般財源が、地方税の増などにより増となったため、人件費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ポイント減となった。</a:t>
          </a:r>
        </a:p>
        <a:p>
          <a:r>
            <a:rPr kumimoji="1" lang="ja-JP" altLang="en-US" sz="1300">
              <a:latin typeface="ＭＳ Ｐゴシック" panose="020B0600070205080204" pitchFamily="50" charset="-128"/>
              <a:ea typeface="ＭＳ Ｐゴシック" panose="020B0600070205080204" pitchFamily="50" charset="-128"/>
            </a:rPr>
            <a:t>　今後も引き続き東京都や都内他団体の動向も踏まえながら、人件費の適正管理を行い、抑制に努めていく。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113393</xdr:rowOff>
    </xdr:from>
    <xdr:to>
      <xdr:col>24</xdr:col>
      <xdr:colOff>25400</xdr:colOff>
      <xdr:row>42</xdr:row>
      <xdr:rowOff>94343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71243"/>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66420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6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94343</xdr:rowOff>
    </xdr:from>
    <xdr:to>
      <xdr:col>24</xdr:col>
      <xdr:colOff>114300</xdr:colOff>
      <xdr:row>42</xdr:row>
      <xdr:rowOff>94343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9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28320</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14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113393</xdr:rowOff>
    </xdr:from>
    <xdr:to>
      <xdr:col>24</xdr:col>
      <xdr:colOff>114300</xdr:colOff>
      <xdr:row>33</xdr:row>
      <xdr:rowOff>113393</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7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170543</xdr:rowOff>
    </xdr:from>
    <xdr:to>
      <xdr:col>24</xdr:col>
      <xdr:colOff>25400</xdr:colOff>
      <xdr:row>35</xdr:row>
      <xdr:rowOff>129722</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5999843"/>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26505</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541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54428</xdr:rowOff>
    </xdr:from>
    <xdr:to>
      <xdr:col>24</xdr:col>
      <xdr:colOff>76200</xdr:colOff>
      <xdr:row>38</xdr:row>
      <xdr:rowOff>156028</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56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129722</xdr:rowOff>
    </xdr:from>
    <xdr:to>
      <xdr:col>19</xdr:col>
      <xdr:colOff>187325</xdr:colOff>
      <xdr:row>35</xdr:row>
      <xdr:rowOff>140607</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1304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130628</xdr:rowOff>
    </xdr:from>
    <xdr:to>
      <xdr:col>20</xdr:col>
      <xdr:colOff>38100</xdr:colOff>
      <xdr:row>39</xdr:row>
      <xdr:rowOff>60778</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64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45555</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73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140607</xdr:rowOff>
    </xdr:from>
    <xdr:to>
      <xdr:col>15</xdr:col>
      <xdr:colOff>98425</xdr:colOff>
      <xdr:row>36</xdr:row>
      <xdr:rowOff>165100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141357"/>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97972</xdr:rowOff>
    </xdr:from>
    <xdr:to>
      <xdr:col>15</xdr:col>
      <xdr:colOff>149225</xdr:colOff>
      <xdr:row>39</xdr:row>
      <xdr:rowOff>28122</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61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12899</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69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165100</xdr:rowOff>
    </xdr:from>
    <xdr:to>
      <xdr:col>11</xdr:col>
      <xdr:colOff>9525</xdr:colOff>
      <xdr:row>37</xdr:row>
      <xdr:rowOff>80736</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3373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68035</xdr:rowOff>
    </xdr:from>
    <xdr:to>
      <xdr:col>11</xdr:col>
      <xdr:colOff>60325</xdr:colOff>
      <xdr:row>39</xdr:row>
      <xdr:rowOff>169635</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154412</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2722</xdr:rowOff>
    </xdr:from>
    <xdr:to>
      <xdr:col>6</xdr:col>
      <xdr:colOff>171450</xdr:colOff>
      <xdr:row>39</xdr:row>
      <xdr:rowOff>104322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68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89099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119743</xdr:rowOff>
    </xdr:from>
    <xdr:to>
      <xdr:col>24</xdr:col>
      <xdr:colOff>76200</xdr:colOff>
      <xdr:row>35</xdr:row>
      <xdr:rowOff>49893</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94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136270</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79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78922</xdr:rowOff>
    </xdr:from>
    <xdr:to>
      <xdr:col>20</xdr:col>
      <xdr:colOff>38100</xdr:colOff>
      <xdr:row>36</xdr:row>
      <xdr:rowOff>9072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0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19249</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84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89807</xdr:rowOff>
    </xdr:from>
    <xdr:to>
      <xdr:col>15</xdr:col>
      <xdr:colOff>149225</xdr:colOff>
      <xdr:row>36</xdr:row>
      <xdr:rowOff>19957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09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30134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85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114300</xdr:rowOff>
    </xdr:from>
    <xdr:to>
      <xdr:col>11</xdr:col>
      <xdr:colOff>60325</xdr:colOff>
      <xdr:row>37</xdr:row>
      <xdr:rowOff>44450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29936</xdr:rowOff>
    </xdr:from>
    <xdr:to>
      <xdr:col>6</xdr:col>
      <xdr:colOff>171450</xdr:colOff>
      <xdr:row>37</xdr:row>
      <xdr:rowOff>131536</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37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141713</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14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分子の経常経費充当一般財源の小中学校給食運営等の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物件費が増加した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ものの、分母の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経常一般財源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等の増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大幅に増加したため、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物件費に係る経常収支比率は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ポイント減となった。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経常経費充当一般財源の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物件費は、年々</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傾向であるため、引き続き経費の削減に努めていく必要がある。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54610</xdr:rowOff>
    </xdr:from>
    <xdr:to>
      <xdr:col>82</xdr:col>
      <xdr:colOff>107950</xdr:colOff>
      <xdr:row>21</xdr:row>
      <xdr:rowOff>168910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834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140987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4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168910</xdr:rowOff>
    </xdr:from>
    <xdr:to>
      <xdr:col>82</xdr:col>
      <xdr:colOff>196850</xdr:colOff>
      <xdr:row>21</xdr:row>
      <xdr:rowOff>168910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6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140987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26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54610</xdr:rowOff>
    </xdr:from>
    <xdr:to>
      <xdr:col>82</xdr:col>
      <xdr:colOff>196850</xdr:colOff>
      <xdr:row>13</xdr:row>
      <xdr:rowOff>54610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83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73660</xdr:rowOff>
    </xdr:from>
    <xdr:to>
      <xdr:col>82</xdr:col>
      <xdr:colOff>107950</xdr:colOff>
      <xdr:row>16</xdr:row>
      <xdr:rowOff>88900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8168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101617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44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130810</xdr:rowOff>
    </xdr:from>
    <xdr:to>
      <xdr:col>78</xdr:col>
      <xdr:colOff>69850</xdr:colOff>
      <xdr:row>16</xdr:row>
      <xdr:rowOff>88900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7025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91440</xdr:rowOff>
    </xdr:from>
    <xdr:to>
      <xdr:col>78</xdr:col>
      <xdr:colOff>120650</xdr:colOff>
      <xdr:row>17</xdr:row>
      <xdr:rowOff>21590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6367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2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130810</xdr:rowOff>
    </xdr:from>
    <xdr:to>
      <xdr:col>73</xdr:col>
      <xdr:colOff>180975</xdr:colOff>
      <xdr:row>16</xdr:row>
      <xdr:rowOff>165100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70256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0</xdr:rowOff>
    </xdr:from>
    <xdr:to>
      <xdr:col>74</xdr:col>
      <xdr:colOff>31750</xdr:colOff>
      <xdr:row>16</xdr:row>
      <xdr:rowOff>101600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86377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142240</xdr:rowOff>
    </xdr:from>
    <xdr:to>
      <xdr:col>69</xdr:col>
      <xdr:colOff>92075</xdr:colOff>
      <xdr:row>16</xdr:row>
      <xdr:rowOff>165100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885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142257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22860</xdr:rowOff>
    </xdr:from>
    <xdr:to>
      <xdr:col>82</xdr:col>
      <xdr:colOff>158750</xdr:colOff>
      <xdr:row>16</xdr:row>
      <xdr:rowOff>124460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39387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38100</xdr:rowOff>
    </xdr:from>
    <xdr:to>
      <xdr:col>78</xdr:col>
      <xdr:colOff>120650</xdr:colOff>
      <xdr:row>16</xdr:row>
      <xdr:rowOff>139700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80010</xdr:rowOff>
    </xdr:from>
    <xdr:to>
      <xdr:col>74</xdr:col>
      <xdr:colOff>31750</xdr:colOff>
      <xdr:row>16</xdr:row>
      <xdr:rowOff>10160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20337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114300</xdr:rowOff>
    </xdr:from>
    <xdr:to>
      <xdr:col>69</xdr:col>
      <xdr:colOff>142875</xdr:colOff>
      <xdr:row>17</xdr:row>
      <xdr:rowOff>44450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91440</xdr:rowOff>
    </xdr:from>
    <xdr:to>
      <xdr:col>65</xdr:col>
      <xdr:colOff>53975</xdr:colOff>
      <xdr:row>17</xdr:row>
      <xdr:rowOff>21590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6367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民間保育園運営費や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障害者自立支援給付費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の増などにより、分子となる扶助費対象額が前年度比で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ポイントの増となったが、地方税の増などにより分母となる経常一般財源等も増加したため、扶助費に係る経常収支比率は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ポイント改善した。　</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子ども・子育て支援施策などの児童福祉費の増に加え、</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生活保護費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なども年々増加しているため、今後も経常収支比率に影響を与えることが見込まれる。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71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12700</xdr:rowOff>
    </xdr:from>
    <xdr:to>
      <xdr:col>24</xdr:col>
      <xdr:colOff>25400</xdr:colOff>
      <xdr:row>59</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101282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73677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846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57150</xdr:rowOff>
    </xdr:from>
    <xdr:to>
      <xdr:col>24</xdr:col>
      <xdr:colOff>76200</xdr:colOff>
      <xdr:row>58</xdr:row>
      <xdr:rowOff>158750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146050</xdr:rowOff>
    </xdr:from>
    <xdr:to>
      <xdr:col>19</xdr:col>
      <xdr:colOff>187325</xdr:colOff>
      <xdr:row>59</xdr:row>
      <xdr:rowOff>50800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100901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76200</xdr:rowOff>
    </xdr:from>
    <xdr:to>
      <xdr:col>20</xdr:col>
      <xdr:colOff>38100</xdr:colOff>
      <xdr:row>58</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16527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61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146050</xdr:rowOff>
    </xdr:from>
    <xdr:to>
      <xdr:col>15</xdr:col>
      <xdr:colOff>98425</xdr:colOff>
      <xdr:row>59</xdr:row>
      <xdr:rowOff>127000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100901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0</xdr:rowOff>
    </xdr:from>
    <xdr:to>
      <xdr:col>15</xdr:col>
      <xdr:colOff>149225</xdr:colOff>
      <xdr:row>57</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111777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127000</xdr:rowOff>
    </xdr:from>
    <xdr:to>
      <xdr:col>11</xdr:col>
      <xdr:colOff>9525</xdr:colOff>
      <xdr:row>61</xdr:row>
      <xdr:rowOff>12700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102425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114300</xdr:rowOff>
    </xdr:from>
    <xdr:to>
      <xdr:col>11</xdr:col>
      <xdr:colOff>60325</xdr:colOff>
      <xdr:row>58</xdr:row>
      <xdr:rowOff>44450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54627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16527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133350</xdr:rowOff>
    </xdr:from>
    <xdr:to>
      <xdr:col>24</xdr:col>
      <xdr:colOff>76200</xdr:colOff>
      <xdr:row>59</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105427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0</xdr:rowOff>
    </xdr:from>
    <xdr:to>
      <xdr:col>20</xdr:col>
      <xdr:colOff>38100</xdr:colOff>
      <xdr:row>59</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86377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20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95250</xdr:rowOff>
    </xdr:from>
    <xdr:to>
      <xdr:col>15</xdr:col>
      <xdr:colOff>149225</xdr:colOff>
      <xdr:row>59</xdr:row>
      <xdr:rowOff>25400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10177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76200</xdr:rowOff>
    </xdr:from>
    <xdr:to>
      <xdr:col>11</xdr:col>
      <xdr:colOff>60325</xdr:colOff>
      <xdr:row>60</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162577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133350</xdr:rowOff>
    </xdr:from>
    <xdr:to>
      <xdr:col>6</xdr:col>
      <xdr:colOff>171450</xdr:colOff>
      <xdr:row>61</xdr:row>
      <xdr:rowOff>63500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42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48277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50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維持補修費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の大幅な増により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、分子となる経常経費充当一般財源が増となったため、その他に係る経常収支比率は、前年度より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ポイント悪化し、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今後も、公共施設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の老朽化への対応に伴う維持補修費の増加や、高齢化に伴う後期高齢者医療特別会計及び介護保険事業特別会計への繰出金の増加により、その他に係る経常収支比率については、悪化が懸念される。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101600</xdr:rowOff>
    </xdr:from>
    <xdr:to>
      <xdr:col>82</xdr:col>
      <xdr:colOff>107950</xdr:colOff>
      <xdr:row>60</xdr:row>
      <xdr:rowOff>139700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17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111777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9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139700</xdr:rowOff>
    </xdr:from>
    <xdr:to>
      <xdr:col>82</xdr:col>
      <xdr:colOff>196850</xdr:colOff>
      <xdr:row>60</xdr:row>
      <xdr:rowOff>139700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2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101600</xdr:rowOff>
    </xdr:from>
    <xdr:to>
      <xdr:col>82</xdr:col>
      <xdr:colOff>196850</xdr:colOff>
      <xdr:row>52</xdr:row>
      <xdr:rowOff>101600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76200</xdr:rowOff>
    </xdr:from>
    <xdr:to>
      <xdr:col>82</xdr:col>
      <xdr:colOff>107950</xdr:colOff>
      <xdr:row>56</xdr:row>
      <xdr:rowOff>152400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6774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80027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52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107950</xdr:rowOff>
    </xdr:from>
    <xdr:to>
      <xdr:col>82</xdr:col>
      <xdr:colOff>158750</xdr:colOff>
      <xdr:row>58</xdr:row>
      <xdr:rowOff>38100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76200</xdr:rowOff>
    </xdr:from>
    <xdr:to>
      <xdr:col>78</xdr:col>
      <xdr:colOff>69850</xdr:colOff>
      <xdr:row>56</xdr:row>
      <xdr:rowOff>101600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677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82550</xdr:rowOff>
    </xdr:from>
    <xdr:to>
      <xdr:col>78</xdr:col>
      <xdr:colOff>120650</xdr:colOff>
      <xdr:row>58</xdr:row>
      <xdr:rowOff>12700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168927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101600</xdr:rowOff>
    </xdr:from>
    <xdr:to>
      <xdr:col>73</xdr:col>
      <xdr:colOff>180975</xdr:colOff>
      <xdr:row>56</xdr:row>
      <xdr:rowOff>165100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702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31750</xdr:rowOff>
    </xdr:from>
    <xdr:to>
      <xdr:col>74</xdr:col>
      <xdr:colOff>31750</xdr:colOff>
      <xdr:row>57</xdr:row>
      <xdr:rowOff>133350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118127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165100</xdr:rowOff>
    </xdr:from>
    <xdr:to>
      <xdr:col>69</xdr:col>
      <xdr:colOff>92075</xdr:colOff>
      <xdr:row>57</xdr:row>
      <xdr:rowOff>6350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766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73677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101600</xdr:rowOff>
    </xdr:from>
    <xdr:to>
      <xdr:col>82</xdr:col>
      <xdr:colOff>158750</xdr:colOff>
      <xdr:row>57</xdr:row>
      <xdr:rowOff>31750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118127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25400</xdr:rowOff>
    </xdr:from>
    <xdr:to>
      <xdr:col>78</xdr:col>
      <xdr:colOff>120650</xdr:colOff>
      <xdr:row>56</xdr:row>
      <xdr:rowOff>127000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137177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9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50800</xdr:rowOff>
    </xdr:from>
    <xdr:to>
      <xdr:col>74</xdr:col>
      <xdr:colOff>31750</xdr:colOff>
      <xdr:row>56</xdr:row>
      <xdr:rowOff>152400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162577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114300</xdr:rowOff>
    </xdr:from>
    <xdr:to>
      <xdr:col>69</xdr:col>
      <xdr:colOff>142875</xdr:colOff>
      <xdr:row>57</xdr:row>
      <xdr:rowOff>44450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127000</xdr:rowOff>
    </xdr:from>
    <xdr:to>
      <xdr:col>65</xdr:col>
      <xdr:colOff>53975</xdr:colOff>
      <xdr:row>57</xdr:row>
      <xdr:rowOff>57150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67327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常備消防に係る一般財源の減などにより分子が減少したことに加え、地方税の増などにより分母が増加したため、補助費等に係る経常収支比率は</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今後、焼却施設の更新に伴う一部事務組合への負担金の増や下水道の老朽化対策等に伴う下水道事業会計繰出金の増により、経常収支比率に影響を与えることが見込まれる。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4536</xdr:rowOff>
    </xdr:from>
    <xdr:to>
      <xdr:col>82</xdr:col>
      <xdr:colOff>107950</xdr:colOff>
      <xdr:row>42</xdr:row>
      <xdr:rowOff>39915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662386"/>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11992</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39915</xdr:rowOff>
    </xdr:from>
    <xdr:to>
      <xdr:col>82</xdr:col>
      <xdr:colOff>196850</xdr:colOff>
      <xdr:row>42</xdr:row>
      <xdr:rowOff>39915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90913</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40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4536</xdr:rowOff>
    </xdr:from>
    <xdr:to>
      <xdr:col>82</xdr:col>
      <xdr:colOff>196850</xdr:colOff>
      <xdr:row>33</xdr:row>
      <xdr:rowOff>4536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662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50800</xdr:rowOff>
    </xdr:from>
    <xdr:to>
      <xdr:col>82</xdr:col>
      <xdr:colOff>107950</xdr:colOff>
      <xdr:row>38</xdr:row>
      <xdr:rowOff>148772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5671800" y="6565900"/>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87284</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088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70757</xdr:rowOff>
    </xdr:from>
    <xdr:to>
      <xdr:col>82</xdr:col>
      <xdr:colOff>158750</xdr:colOff>
      <xdr:row>37</xdr:row>
      <xdr:rowOff>907</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105228</xdr:rowOff>
    </xdr:from>
    <xdr:to>
      <xdr:col>78</xdr:col>
      <xdr:colOff>69850</xdr:colOff>
      <xdr:row>38</xdr:row>
      <xdr:rowOff>148772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66203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70757</xdr:rowOff>
    </xdr:from>
    <xdr:to>
      <xdr:col>78</xdr:col>
      <xdr:colOff>120650</xdr:colOff>
      <xdr:row>37</xdr:row>
      <xdr:rowOff>907</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11084</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011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105228</xdr:rowOff>
    </xdr:from>
    <xdr:to>
      <xdr:col>73</xdr:col>
      <xdr:colOff>180975</xdr:colOff>
      <xdr:row>39</xdr:row>
      <xdr:rowOff>64407</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66203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59872</xdr:rowOff>
    </xdr:from>
    <xdr:to>
      <xdr:col>74</xdr:col>
      <xdr:colOff>31750</xdr:colOff>
      <xdr:row>36</xdr:row>
      <xdr:rowOff>161472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199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64407</xdr:rowOff>
    </xdr:from>
    <xdr:to>
      <xdr:col>69</xdr:col>
      <xdr:colOff>92075</xdr:colOff>
      <xdr:row>39</xdr:row>
      <xdr:rowOff>97065</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67509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81643</xdr:rowOff>
    </xdr:from>
    <xdr:to>
      <xdr:col>69</xdr:col>
      <xdr:colOff>142875</xdr:colOff>
      <xdr:row>37</xdr:row>
      <xdr:rowOff>11793</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21970</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48986</xdr:rowOff>
    </xdr:from>
    <xdr:to>
      <xdr:col>65</xdr:col>
      <xdr:colOff>53975</xdr:colOff>
      <xdr:row>36</xdr:row>
      <xdr:rowOff>150586</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160763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99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0</xdr:rowOff>
    </xdr:from>
    <xdr:to>
      <xdr:col>82</xdr:col>
      <xdr:colOff>158750</xdr:colOff>
      <xdr:row>38</xdr:row>
      <xdr:rowOff>101600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143527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97972</xdr:rowOff>
    </xdr:from>
    <xdr:to>
      <xdr:col>78</xdr:col>
      <xdr:colOff>120650</xdr:colOff>
      <xdr:row>39</xdr:row>
      <xdr:rowOff>28122</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61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12899</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699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54428</xdr:rowOff>
    </xdr:from>
    <xdr:to>
      <xdr:col>74</xdr:col>
      <xdr:colOff>31750</xdr:colOff>
      <xdr:row>38</xdr:row>
      <xdr:rowOff>156028</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56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140805</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65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13607</xdr:rowOff>
    </xdr:from>
    <xdr:to>
      <xdr:col>69</xdr:col>
      <xdr:colOff>142875</xdr:colOff>
      <xdr:row>39</xdr:row>
      <xdr:rowOff>115207</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70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99984</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78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46265</xdr:rowOff>
    </xdr:from>
    <xdr:to>
      <xdr:col>65</xdr:col>
      <xdr:colOff>53975</xdr:colOff>
      <xdr:row>39</xdr:row>
      <xdr:rowOff>147865</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73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132642</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81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元金償還額の大きい借入が完済したことなどにより、公債費が減となったことに加えて、経常一般財源等が地方税の増などにより増加したことから、前年度と比較し</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7.4</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今後、公共施設等の建設工事や都市計画事業などにより、公債費が増加する見込みであるため、これに伴い、増加に転じる見込みである。</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a:extLst>
            <a:ext uri="{FF2B5EF4-FFF2-40B4-BE49-F238E27FC236}">
              <a16:creationId xmlns:a16="http://schemas.microsoft.com/office/drawing/2014/main" id="{00000000-0008-0000-0400-00007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122101</xdr:rowOff>
    </xdr:from>
    <xdr:to>
      <xdr:col>24</xdr:col>
      <xdr:colOff>25400</xdr:colOff>
      <xdr:row>80</xdr:row>
      <xdr:rowOff>149861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4826000" y="12637951"/>
          <a:ext cx="0" cy="1227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72" name="公債費最小値テキスト">
          <a:extLst>
            <a:ext uri="{FF2B5EF4-FFF2-40B4-BE49-F238E27FC236}">
              <a16:creationId xmlns:a16="http://schemas.microsoft.com/office/drawing/2014/main" id="{00000000-0008-0000-0400-000074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37028</xdr:rowOff>
    </xdr:from>
    <xdr:ext cx="762000" cy="259045"/>
    <xdr:sp macro="" textlink="">
      <xdr:nvSpPr>
        <xdr:cNvPr id="374" name="公債費最大値テキスト">
          <a:extLst>
            <a:ext uri="{FF2B5EF4-FFF2-40B4-BE49-F238E27FC236}">
              <a16:creationId xmlns:a16="http://schemas.microsoft.com/office/drawing/2014/main" id="{00000000-0008-0000-0400-000076010000}"/>
            </a:ext>
          </a:extLst>
        </xdr:cNvPr>
        <xdr:cNvSpPr txBox="1"/>
      </xdr:nvSpPr>
      <xdr:spPr>
        <a:xfrm>
          <a:off x="4914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122101</xdr:rowOff>
    </xdr:from>
    <xdr:to>
      <xdr:col>24</xdr:col>
      <xdr:colOff>114300</xdr:colOff>
      <xdr:row>73</xdr:row>
      <xdr:rowOff>122101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4737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79647</xdr:rowOff>
    </xdr:from>
    <xdr:to>
      <xdr:col>24</xdr:col>
      <xdr:colOff>25400</xdr:colOff>
      <xdr:row>75</xdr:row>
      <xdr:rowOff>125367</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987800" y="12938397"/>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110326</xdr:rowOff>
    </xdr:from>
    <xdr:ext cx="762000" cy="259045"/>
    <xdr:sp macro="" textlink="">
      <xdr:nvSpPr>
        <xdr:cNvPr id="377" name="公債費平均値テキスト">
          <a:extLst>
            <a:ext uri="{FF2B5EF4-FFF2-40B4-BE49-F238E27FC236}">
              <a16:creationId xmlns:a16="http://schemas.microsoft.com/office/drawing/2014/main" id="{00000000-0008-0000-0400-000079010000}"/>
            </a:ext>
          </a:extLst>
        </xdr:cNvPr>
        <xdr:cNvSpPr txBox="1"/>
      </xdr:nvSpPr>
      <xdr:spPr>
        <a:xfrm>
          <a:off x="4914900" y="13140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138249</xdr:rowOff>
    </xdr:from>
    <xdr:to>
      <xdr:col>24</xdr:col>
      <xdr:colOff>76200</xdr:colOff>
      <xdr:row>77</xdr:row>
      <xdr:rowOff>68399</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4775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125367</xdr:rowOff>
    </xdr:from>
    <xdr:to>
      <xdr:col>19</xdr:col>
      <xdr:colOff>187325</xdr:colOff>
      <xdr:row>75</xdr:row>
      <xdr:rowOff>131899</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3098800" y="1298411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131899</xdr:rowOff>
    </xdr:from>
    <xdr:to>
      <xdr:col>15</xdr:col>
      <xdr:colOff>98425</xdr:colOff>
      <xdr:row>76</xdr:row>
      <xdr:rowOff>19231</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2209800" y="12990649"/>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144780</xdr:rowOff>
    </xdr:from>
    <xdr:to>
      <xdr:col>15</xdr:col>
      <xdr:colOff>149225</xdr:colOff>
      <xdr:row>77</xdr:row>
      <xdr:rowOff>74930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59707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19231</xdr:rowOff>
    </xdr:from>
    <xdr:to>
      <xdr:col>11</xdr:col>
      <xdr:colOff>9525</xdr:colOff>
      <xdr:row>76</xdr:row>
      <xdr:rowOff>58420</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flipV="1">
          <a:off x="1320800" y="1304943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105427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58238</xdr:rowOff>
    </xdr:from>
    <xdr:to>
      <xdr:col>6</xdr:col>
      <xdr:colOff>171450</xdr:colOff>
      <xdr:row>77</xdr:row>
      <xdr:rowOff>159838</xdr:rowOff>
    </xdr:to>
    <xdr:sp macro="" textlink="">
      <xdr:nvSpPr>
        <xdr:cNvPr id="388" name="フローチャート: 判断 387">
          <a:extLst>
            <a:ext uri="{FF2B5EF4-FFF2-40B4-BE49-F238E27FC236}">
              <a16:creationId xmlns:a16="http://schemas.microsoft.com/office/drawing/2014/main" id="{00000000-0008-0000-0400-000084010000}"/>
            </a:ext>
          </a:extLst>
        </xdr:cNvPr>
        <xdr:cNvSpPr/>
      </xdr:nvSpPr>
      <xdr:spPr>
        <a:xfrm>
          <a:off x="1270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144615</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28847</xdr:rowOff>
    </xdr:from>
    <xdr:to>
      <xdr:col>24</xdr:col>
      <xdr:colOff>76200</xdr:colOff>
      <xdr:row>75</xdr:row>
      <xdr:rowOff>130447</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4775200" y="1288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45374</xdr:rowOff>
    </xdr:from>
    <xdr:ext cx="762000" cy="259045"/>
    <xdr:sp macro="" textlink="">
      <xdr:nvSpPr>
        <xdr:cNvPr id="396" name="公債費該当値テキスト">
          <a:extLst>
            <a:ext uri="{FF2B5EF4-FFF2-40B4-BE49-F238E27FC236}">
              <a16:creationId xmlns:a16="http://schemas.microsoft.com/office/drawing/2014/main" id="{00000000-0008-0000-0400-00008C010000}"/>
            </a:ext>
          </a:extLst>
        </xdr:cNvPr>
        <xdr:cNvSpPr txBox="1"/>
      </xdr:nvSpPr>
      <xdr:spPr>
        <a:xfrm>
          <a:off x="4914900" y="12732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74567</xdr:rowOff>
    </xdr:from>
    <xdr:to>
      <xdr:col>20</xdr:col>
      <xdr:colOff>38100</xdr:colOff>
      <xdr:row>76</xdr:row>
      <xdr:rowOff>4716</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937000" y="129333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14894</xdr:rowOff>
    </xdr:from>
    <xdr:ext cx="7366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3606800" y="12702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81099</xdr:rowOff>
    </xdr:from>
    <xdr:to>
      <xdr:col>15</xdr:col>
      <xdr:colOff>149225</xdr:colOff>
      <xdr:row>76</xdr:row>
      <xdr:rowOff>11249</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3048000" y="1293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21426</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2717800" y="12708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139881</xdr:rowOff>
    </xdr:from>
    <xdr:to>
      <xdr:col>11</xdr:col>
      <xdr:colOff>60325</xdr:colOff>
      <xdr:row>76</xdr:row>
      <xdr:rowOff>70031</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2159000" y="1299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80208</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828800" y="1276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xdr:rowOff>
    </xdr:from>
    <xdr:to>
      <xdr:col>6</xdr:col>
      <xdr:colOff>171450</xdr:colOff>
      <xdr:row>76</xdr:row>
      <xdr:rowOff>109220</xdr:rowOff>
    </xdr:to>
    <xdr:sp macro="" textlink="">
      <xdr:nvSpPr>
        <xdr:cNvPr id="403" name="楕円 402">
          <a:extLst>
            <a:ext uri="{FF2B5EF4-FFF2-40B4-BE49-F238E27FC236}">
              <a16:creationId xmlns:a16="http://schemas.microsoft.com/office/drawing/2014/main" id="{00000000-0008-0000-0400-000093010000}"/>
            </a:ext>
          </a:extLst>
        </xdr:cNvPr>
        <xdr:cNvSpPr/>
      </xdr:nvSpPr>
      <xdr:spPr>
        <a:xfrm>
          <a:off x="1270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119397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939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公債費以外の経常収支比率が、前年度に対して</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ポイント改善した要因としては、人件費や補助費等において分子となる経常経費充当一般財源が減となったことに加え、地方税等の増により分母となる経常一般財源等が大幅に増加</a:t>
          </a:r>
          <a:r>
            <a:rPr kumimoji="1" lang="ja-JP" altLang="en-US" sz="1300">
              <a:solidFill>
                <a:schemeClr val="tx1"/>
              </a:solidFill>
              <a:latin typeface="ＭＳ Ｐゴシック" panose="020B0600070205080204" pitchFamily="50" charset="-128"/>
              <a:ea typeface="ＭＳ Ｐゴシック" panose="020B0600070205080204" pitchFamily="50" charset="-128"/>
            </a:rPr>
            <a:t>したことによる。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年々、物件費や扶助費は増加傾向であるため、今後の経常収支比率に影響を与えることが見込まれる。</a:t>
          </a:r>
        </a:p>
      </xdr:txBody>
    </xdr:sp>
    <xdr:clientData/>
  </xdr:twoCellAnchor>
  <xdr:oneCellAnchor>
    <xdr:from>
      <xdr:col>62</xdr:col>
      <xdr:colOff>6350</xdr:colOff>
      <xdr:row>69</xdr:row>
      <xdr:rowOff>107950</xdr:rowOff>
    </xdr:from>
    <xdr:ext cx="298543" cy="225703"/>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3" name="公債費以外グラフ枠">
          <a:extLst>
            <a:ext uri="{FF2B5EF4-FFF2-40B4-BE49-F238E27FC236}">
              <a16:creationId xmlns:a16="http://schemas.microsoft.com/office/drawing/2014/main" id="{00000000-0008-0000-0400-0000B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154215</xdr:rowOff>
    </xdr:from>
    <xdr:to>
      <xdr:col>82</xdr:col>
      <xdr:colOff>107950</xdr:colOff>
      <xdr:row>81</xdr:row>
      <xdr:rowOff>48079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6510000" y="12498615"/>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20156</xdr:rowOff>
    </xdr:from>
    <xdr:ext cx="762000" cy="259045"/>
    <xdr:sp macro="" textlink="">
      <xdr:nvSpPr>
        <xdr:cNvPr id="435" name="公債費以外最小値テキスト">
          <a:extLst>
            <a:ext uri="{FF2B5EF4-FFF2-40B4-BE49-F238E27FC236}">
              <a16:creationId xmlns:a16="http://schemas.microsoft.com/office/drawing/2014/main" id="{00000000-0008-0000-0400-0000B3010000}"/>
            </a:ext>
          </a:extLst>
        </xdr:cNvPr>
        <xdr:cNvSpPr txBox="1"/>
      </xdr:nvSpPr>
      <xdr:spPr>
        <a:xfrm>
          <a:off x="16598900" y="139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48079</xdr:rowOff>
    </xdr:from>
    <xdr:to>
      <xdr:col>82</xdr:col>
      <xdr:colOff>196850</xdr:colOff>
      <xdr:row>81</xdr:row>
      <xdr:rowOff>48079</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6421100" y="139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69142</xdr:rowOff>
    </xdr:from>
    <xdr:ext cx="762000" cy="259045"/>
    <xdr:sp macro="" textlink="">
      <xdr:nvSpPr>
        <xdr:cNvPr id="437" name="公債費以外最大値テキスト">
          <a:extLst>
            <a:ext uri="{FF2B5EF4-FFF2-40B4-BE49-F238E27FC236}">
              <a16:creationId xmlns:a16="http://schemas.microsoft.com/office/drawing/2014/main" id="{00000000-0008-0000-0400-0000B5010000}"/>
            </a:ext>
          </a:extLst>
        </xdr:cNvPr>
        <xdr:cNvSpPr txBox="1"/>
      </xdr:nvSpPr>
      <xdr:spPr>
        <a:xfrm>
          <a:off x="16598900" y="1224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154215</xdr:rowOff>
    </xdr:from>
    <xdr:to>
      <xdr:col>82</xdr:col>
      <xdr:colOff>196850</xdr:colOff>
      <xdr:row>72</xdr:row>
      <xdr:rowOff>154215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6421100" y="12498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116115</xdr:rowOff>
    </xdr:from>
    <xdr:to>
      <xdr:col>82</xdr:col>
      <xdr:colOff>107950</xdr:colOff>
      <xdr:row>75</xdr:row>
      <xdr:rowOff>151493</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5671800" y="12803415"/>
          <a:ext cx="8382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132641</xdr:rowOff>
    </xdr:from>
    <xdr:ext cx="762000" cy="259045"/>
    <xdr:sp macro="" textlink="">
      <xdr:nvSpPr>
        <xdr:cNvPr id="440" name="公債費以外平均値テキスト">
          <a:extLst>
            <a:ext uri="{FF2B5EF4-FFF2-40B4-BE49-F238E27FC236}">
              <a16:creationId xmlns:a16="http://schemas.microsoft.com/office/drawing/2014/main" id="{00000000-0008-0000-0400-0000B8010000}"/>
            </a:ext>
          </a:extLst>
        </xdr:cNvPr>
        <xdr:cNvSpPr txBox="1"/>
      </xdr:nvSpPr>
      <xdr:spPr>
        <a:xfrm>
          <a:off x="16598900" y="13334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160564</xdr:rowOff>
    </xdr:from>
    <xdr:to>
      <xdr:col>82</xdr:col>
      <xdr:colOff>158750</xdr:colOff>
      <xdr:row>78</xdr:row>
      <xdr:rowOff>90714</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64592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83457</xdr:rowOff>
    </xdr:from>
    <xdr:to>
      <xdr:col>78</xdr:col>
      <xdr:colOff>69850</xdr:colOff>
      <xdr:row>75</xdr:row>
      <xdr:rowOff>151493</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4782800" y="12770757"/>
          <a:ext cx="8890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73479</xdr:rowOff>
    </xdr:from>
    <xdr:to>
      <xdr:col>78</xdr:col>
      <xdr:colOff>120650</xdr:colOff>
      <xdr:row>78</xdr:row>
      <xdr:rowOff>3629</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5621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159856</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361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83457</xdr:rowOff>
    </xdr:from>
    <xdr:to>
      <xdr:col>73</xdr:col>
      <xdr:colOff>180975</xdr:colOff>
      <xdr:row>78</xdr:row>
      <xdr:rowOff>159657</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flipV="1">
          <a:off x="13893800" y="12770757"/>
          <a:ext cx="8890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155121</xdr:rowOff>
    </xdr:from>
    <xdr:to>
      <xdr:col>74</xdr:col>
      <xdr:colOff>31750</xdr:colOff>
      <xdr:row>76</xdr:row>
      <xdr:rowOff>85271</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4732000" y="1301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70048</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100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159657</xdr:rowOff>
    </xdr:from>
    <xdr:to>
      <xdr:col>69</xdr:col>
      <xdr:colOff>92075</xdr:colOff>
      <xdr:row>80</xdr:row>
      <xdr:rowOff>45357</xdr:rowOff>
    </xdr:to>
    <xdr:cxnSp macro="">
      <xdr:nvCxnSpPr>
        <xdr:cNvPr id="448" name="直線コネクタ 447">
          <a:extLst>
            <a:ext uri="{FF2B5EF4-FFF2-40B4-BE49-F238E27FC236}">
              <a16:creationId xmlns:a16="http://schemas.microsoft.com/office/drawing/2014/main" id="{00000000-0008-0000-0400-0000C0010000}"/>
            </a:ext>
          </a:extLst>
        </xdr:cNvPr>
        <xdr:cNvCxnSpPr/>
      </xdr:nvCxnSpPr>
      <xdr:spPr>
        <a:xfrm flipV="1">
          <a:off x="13004800" y="13532757"/>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160564</xdr:rowOff>
    </xdr:from>
    <xdr:to>
      <xdr:col>69</xdr:col>
      <xdr:colOff>142875</xdr:colOff>
      <xdr:row>78</xdr:row>
      <xdr:rowOff>90714</xdr:rowOff>
    </xdr:to>
    <xdr:sp macro="" textlink="">
      <xdr:nvSpPr>
        <xdr:cNvPr id="449" name="フローチャート: 判断 448">
          <a:extLst>
            <a:ext uri="{FF2B5EF4-FFF2-40B4-BE49-F238E27FC236}">
              <a16:creationId xmlns:a16="http://schemas.microsoft.com/office/drawing/2014/main" id="{00000000-0008-0000-0400-0000C1010000}"/>
            </a:ext>
          </a:extLst>
        </xdr:cNvPr>
        <xdr:cNvSpPr/>
      </xdr:nvSpPr>
      <xdr:spPr>
        <a:xfrm>
          <a:off x="13843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100891</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13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32657</xdr:rowOff>
    </xdr:from>
    <xdr:to>
      <xdr:col>65</xdr:col>
      <xdr:colOff>53975</xdr:colOff>
      <xdr:row>78</xdr:row>
      <xdr:rowOff>134257</xdr:rowOff>
    </xdr:to>
    <xdr:sp macro="" textlink="">
      <xdr:nvSpPr>
        <xdr:cNvPr id="451" name="フローチャート: 判断 450">
          <a:extLst>
            <a:ext uri="{FF2B5EF4-FFF2-40B4-BE49-F238E27FC236}">
              <a16:creationId xmlns:a16="http://schemas.microsoft.com/office/drawing/2014/main" id="{00000000-0008-0000-0400-0000C3010000}"/>
            </a:ext>
          </a:extLst>
        </xdr:cNvPr>
        <xdr:cNvSpPr/>
      </xdr:nvSpPr>
      <xdr:spPr>
        <a:xfrm>
          <a:off x="12954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144434</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17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65315</xdr:rowOff>
    </xdr:from>
    <xdr:to>
      <xdr:col>82</xdr:col>
      <xdr:colOff>158750</xdr:colOff>
      <xdr:row>74</xdr:row>
      <xdr:rowOff>166915</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6459200" y="1275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81842</xdr:rowOff>
    </xdr:from>
    <xdr:ext cx="762000" cy="259045"/>
    <xdr:sp macro="" textlink="">
      <xdr:nvSpPr>
        <xdr:cNvPr id="459" name="公債費以外該当値テキスト">
          <a:extLst>
            <a:ext uri="{FF2B5EF4-FFF2-40B4-BE49-F238E27FC236}">
              <a16:creationId xmlns:a16="http://schemas.microsoft.com/office/drawing/2014/main" id="{00000000-0008-0000-0400-0000CB010000}"/>
            </a:ext>
          </a:extLst>
        </xdr:cNvPr>
        <xdr:cNvSpPr txBox="1"/>
      </xdr:nvSpPr>
      <xdr:spPr>
        <a:xfrm>
          <a:off x="16598900" y="1259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100693</xdr:rowOff>
    </xdr:from>
    <xdr:to>
      <xdr:col>78</xdr:col>
      <xdr:colOff>120650</xdr:colOff>
      <xdr:row>76</xdr:row>
      <xdr:rowOff>30843</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56210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41020</xdr:rowOff>
    </xdr:from>
    <xdr:ext cx="7366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5290800" y="1272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32657</xdr:rowOff>
    </xdr:from>
    <xdr:to>
      <xdr:col>74</xdr:col>
      <xdr:colOff>31750</xdr:colOff>
      <xdr:row>74</xdr:row>
      <xdr:rowOff>134257</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4732000" y="1271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144434</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4401800" y="1248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108857</xdr:rowOff>
    </xdr:from>
    <xdr:to>
      <xdr:col>69</xdr:col>
      <xdr:colOff>142875</xdr:colOff>
      <xdr:row>79</xdr:row>
      <xdr:rowOff>39007</xdr:rowOff>
    </xdr:to>
    <xdr:sp macro="" textlink="">
      <xdr:nvSpPr>
        <xdr:cNvPr id="464" name="楕円 463">
          <a:extLst>
            <a:ext uri="{FF2B5EF4-FFF2-40B4-BE49-F238E27FC236}">
              <a16:creationId xmlns:a16="http://schemas.microsoft.com/office/drawing/2014/main" id="{00000000-0008-0000-0400-0000D0010000}"/>
            </a:ext>
          </a:extLst>
        </xdr:cNvPr>
        <xdr:cNvSpPr/>
      </xdr:nvSpPr>
      <xdr:spPr>
        <a:xfrm>
          <a:off x="13843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23784</xdr:rowOff>
    </xdr:from>
    <xdr:ext cx="762000" cy="259045"/>
    <xdr:sp macro="" textlink="">
      <xdr:nvSpPr>
        <xdr:cNvPr id="465" name="テキスト ボックス 464">
          <a:extLst>
            <a:ext uri="{FF2B5EF4-FFF2-40B4-BE49-F238E27FC236}">
              <a16:creationId xmlns:a16="http://schemas.microsoft.com/office/drawing/2014/main" id="{00000000-0008-0000-0400-0000D1010000}"/>
            </a:ext>
          </a:extLst>
        </xdr:cNvPr>
        <xdr:cNvSpPr txBox="1"/>
      </xdr:nvSpPr>
      <xdr:spPr>
        <a:xfrm>
          <a:off x="13512800" y="1356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166007</xdr:rowOff>
    </xdr:from>
    <xdr:to>
      <xdr:col>65</xdr:col>
      <xdr:colOff>53975</xdr:colOff>
      <xdr:row>80</xdr:row>
      <xdr:rowOff>96157</xdr:rowOff>
    </xdr:to>
    <xdr:sp macro="" textlink="">
      <xdr:nvSpPr>
        <xdr:cNvPr id="466" name="楕円 465">
          <a:extLst>
            <a:ext uri="{FF2B5EF4-FFF2-40B4-BE49-F238E27FC236}">
              <a16:creationId xmlns:a16="http://schemas.microsoft.com/office/drawing/2014/main" id="{00000000-0008-0000-0400-0000D2010000}"/>
            </a:ext>
          </a:extLst>
        </xdr:cNvPr>
        <xdr:cNvSpPr/>
      </xdr:nvSpPr>
      <xdr:spPr>
        <a:xfrm>
          <a:off x="12954000" y="137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80934</xdr:rowOff>
    </xdr:from>
    <xdr:ext cx="762000" cy="259045"/>
    <xdr:sp macro="" textlink="">
      <xdr:nvSpPr>
        <xdr:cNvPr id="467" name="テキスト ボックス 466">
          <a:extLst>
            <a:ext uri="{FF2B5EF4-FFF2-40B4-BE49-F238E27FC236}">
              <a16:creationId xmlns:a16="http://schemas.microsoft.com/office/drawing/2014/main" id="{00000000-0008-0000-0400-0000D3010000}"/>
            </a:ext>
          </a:extLst>
        </xdr:cNvPr>
        <xdr:cNvSpPr txBox="1"/>
      </xdr:nvSpPr>
      <xdr:spPr>
        <a:xfrm>
          <a:off x="12623800" y="137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東京都小平市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114579</xdr:rowOff>
    </xdr:from>
    <xdr:to>
      <xdr:col>29</xdr:col>
      <xdr:colOff>127000</xdr:colOff>
      <xdr:row>20</xdr:row>
      <xdr:rowOff>17920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19604"/>
          <a:ext cx="0" cy="12749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161447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66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17920</xdr:rowOff>
    </xdr:from>
    <xdr:to>
      <xdr:col>30</xdr:col>
      <xdr:colOff>25400</xdr:colOff>
      <xdr:row>20</xdr:row>
      <xdr:rowOff>17920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945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29506</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6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114579</xdr:rowOff>
    </xdr:from>
    <xdr:to>
      <xdr:col>30</xdr:col>
      <xdr:colOff>25400</xdr:colOff>
      <xdr:row>12</xdr:row>
      <xdr:rowOff>114579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19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50533</xdr:rowOff>
    </xdr:from>
    <xdr:to>
      <xdr:col>29</xdr:col>
      <xdr:colOff>127000</xdr:colOff>
      <xdr:row>19</xdr:row>
      <xdr:rowOff>82194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355708"/>
          <a:ext cx="647700" cy="31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166336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85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149809</xdr:rowOff>
    </xdr:from>
    <xdr:to>
      <xdr:col>29</xdr:col>
      <xdr:colOff>177800</xdr:colOff>
      <xdr:row>17</xdr:row>
      <xdr:rowOff>79959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40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82194</xdr:rowOff>
    </xdr:from>
    <xdr:to>
      <xdr:col>26</xdr:col>
      <xdr:colOff>50800</xdr:colOff>
      <xdr:row>19</xdr:row>
      <xdr:rowOff>91872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387369"/>
          <a:ext cx="698500" cy="9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21222</xdr:rowOff>
    </xdr:from>
    <xdr:to>
      <xdr:col>26</xdr:col>
      <xdr:colOff>101600</xdr:colOff>
      <xdr:row>17</xdr:row>
      <xdr:rowOff>122822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83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132999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52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91872</xdr:rowOff>
    </xdr:from>
    <xdr:to>
      <xdr:col>22</xdr:col>
      <xdr:colOff>114300</xdr:colOff>
      <xdr:row>19</xdr:row>
      <xdr:rowOff>95186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397047"/>
          <a:ext cx="698500" cy="33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38176</xdr:rowOff>
    </xdr:from>
    <xdr:to>
      <xdr:col>22</xdr:col>
      <xdr:colOff>165100</xdr:colOff>
      <xdr:row>17</xdr:row>
      <xdr:rowOff>139776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00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149953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6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95186</xdr:rowOff>
    </xdr:from>
    <xdr:to>
      <xdr:col>18</xdr:col>
      <xdr:colOff>177800</xdr:colOff>
      <xdr:row>19</xdr:row>
      <xdr:rowOff>170662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400361"/>
          <a:ext cx="698500" cy="75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47815</xdr:rowOff>
    </xdr:from>
    <xdr:to>
      <xdr:col>19</xdr:col>
      <xdr:colOff>38100</xdr:colOff>
      <xdr:row>17</xdr:row>
      <xdr:rowOff>149415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100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159592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7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91973</xdr:rowOff>
    </xdr:from>
    <xdr:to>
      <xdr:col>15</xdr:col>
      <xdr:colOff>101600</xdr:colOff>
      <xdr:row>18</xdr:row>
      <xdr:rowOff>22123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54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32300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2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171183</xdr:rowOff>
    </xdr:from>
    <xdr:to>
      <xdr:col>29</xdr:col>
      <xdr:colOff>177800</xdr:colOff>
      <xdr:row>19</xdr:row>
      <xdr:rowOff>101333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304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143260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27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31394</xdr:rowOff>
    </xdr:from>
    <xdr:to>
      <xdr:col>26</xdr:col>
      <xdr:colOff>101600</xdr:colOff>
      <xdr:row>19</xdr:row>
      <xdr:rowOff>132994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336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117771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422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41072</xdr:rowOff>
    </xdr:from>
    <xdr:to>
      <xdr:col>22</xdr:col>
      <xdr:colOff>165100</xdr:colOff>
      <xdr:row>19</xdr:row>
      <xdr:rowOff>142672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346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127449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432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44386</xdr:rowOff>
    </xdr:from>
    <xdr:to>
      <xdr:col>19</xdr:col>
      <xdr:colOff>38100</xdr:colOff>
      <xdr:row>19</xdr:row>
      <xdr:rowOff>145986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349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130763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435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119862</xdr:rowOff>
    </xdr:from>
    <xdr:to>
      <xdr:col>15</xdr:col>
      <xdr:colOff>101600</xdr:colOff>
      <xdr:row>20</xdr:row>
      <xdr:rowOff>50012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425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34789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511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231242</xdr:rowOff>
    </xdr:from>
    <xdr:to>
      <xdr:col>29</xdr:col>
      <xdr:colOff>127000</xdr:colOff>
      <xdr:row>37</xdr:row>
      <xdr:rowOff>188988</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55792"/>
          <a:ext cx="0" cy="11578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161065</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8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188988</xdr:rowOff>
    </xdr:from>
    <xdr:to>
      <xdr:col>30</xdr:col>
      <xdr:colOff>25400</xdr:colOff>
      <xdr:row>37</xdr:row>
      <xdr:rowOff>188988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1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146169</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99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231242</xdr:rowOff>
    </xdr:from>
    <xdr:to>
      <xdr:col>30</xdr:col>
      <xdr:colOff>25400</xdr:colOff>
      <xdr:row>33</xdr:row>
      <xdr:rowOff>231242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557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88062</xdr:rowOff>
    </xdr:from>
    <xdr:to>
      <xdr:col>29</xdr:col>
      <xdr:colOff>127000</xdr:colOff>
      <xdr:row>36</xdr:row>
      <xdr:rowOff>96863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041312"/>
          <a:ext cx="647700" cy="8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63961</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74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218884</xdr:rowOff>
    </xdr:from>
    <xdr:to>
      <xdr:col>29</xdr:col>
      <xdr:colOff>177800</xdr:colOff>
      <xdr:row>35</xdr:row>
      <xdr:rowOff>320484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292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96101</xdr:rowOff>
    </xdr:from>
    <xdr:to>
      <xdr:col>26</xdr:col>
      <xdr:colOff>50800</xdr:colOff>
      <xdr:row>36</xdr:row>
      <xdr:rowOff>96863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7049351"/>
          <a:ext cx="698500" cy="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231229</xdr:rowOff>
    </xdr:from>
    <xdr:to>
      <xdr:col>26</xdr:col>
      <xdr:colOff>101600</xdr:colOff>
      <xdr:row>35</xdr:row>
      <xdr:rowOff>332829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4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106</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10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70650</xdr:rowOff>
    </xdr:from>
    <xdr:to>
      <xdr:col>22</xdr:col>
      <xdr:colOff>114300</xdr:colOff>
      <xdr:row>36</xdr:row>
      <xdr:rowOff>96101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7023900"/>
          <a:ext cx="698500" cy="25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252488</xdr:rowOff>
    </xdr:from>
    <xdr:to>
      <xdr:col>22</xdr:col>
      <xdr:colOff>165100</xdr:colOff>
      <xdr:row>36</xdr:row>
      <xdr:rowOff>11188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62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21365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3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70650</xdr:rowOff>
    </xdr:from>
    <xdr:to>
      <xdr:col>18</xdr:col>
      <xdr:colOff>177800</xdr:colOff>
      <xdr:row>36</xdr:row>
      <xdr:rowOff>80366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023900"/>
          <a:ext cx="698500" cy="9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278854</xdr:rowOff>
    </xdr:from>
    <xdr:to>
      <xdr:col>19</xdr:col>
      <xdr:colOff>38100</xdr:colOff>
      <xdr:row>36</xdr:row>
      <xdr:rowOff>37554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47731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5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267348</xdr:rowOff>
    </xdr:from>
    <xdr:to>
      <xdr:col>15</xdr:col>
      <xdr:colOff>101600</xdr:colOff>
      <xdr:row>36</xdr:row>
      <xdr:rowOff>26048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36225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646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37262</xdr:rowOff>
    </xdr:from>
    <xdr:to>
      <xdr:col>29</xdr:col>
      <xdr:colOff>177800</xdr:colOff>
      <xdr:row>36</xdr:row>
      <xdr:rowOff>138862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90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9339</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962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46063</xdr:rowOff>
    </xdr:from>
    <xdr:to>
      <xdr:col>26</xdr:col>
      <xdr:colOff>101600</xdr:colOff>
      <xdr:row>36</xdr:row>
      <xdr:rowOff>147663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999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132440</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08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45301</xdr:rowOff>
    </xdr:from>
    <xdr:to>
      <xdr:col>22</xdr:col>
      <xdr:colOff>165100</xdr:colOff>
      <xdr:row>36</xdr:row>
      <xdr:rowOff>146901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998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131678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084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19850</xdr:rowOff>
    </xdr:from>
    <xdr:to>
      <xdr:col>19</xdr:col>
      <xdr:colOff>38100</xdr:colOff>
      <xdr:row>36</xdr:row>
      <xdr:rowOff>121450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973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106227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0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29566</xdr:rowOff>
    </xdr:from>
    <xdr:to>
      <xdr:col>15</xdr:col>
      <xdr:colOff>101600</xdr:colOff>
      <xdr:row>36</xdr:row>
      <xdr:rowOff>131166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982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115943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06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東京都小平市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196,913
191,141
20.51
89,732,647
85,662,313
3,701,235
38,845,912
25,131,949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86208</xdr:rowOff>
    </xdr:from>
    <xdr:to>
      <xdr:col>24</xdr:col>
      <xdr:colOff>62865</xdr:colOff>
      <xdr:row>39</xdr:row>
      <xdr:rowOff>137985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1158"/>
          <a:ext cx="1270" cy="1423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141812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137985</xdr:rowOff>
    </xdr:from>
    <xdr:to>
      <xdr:col>24</xdr:col>
      <xdr:colOff>152400</xdr:colOff>
      <xdr:row>39</xdr:row>
      <xdr:rowOff>137985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32885</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7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86208</xdr:rowOff>
    </xdr:from>
    <xdr:to>
      <xdr:col>24</xdr:col>
      <xdr:colOff>152400</xdr:colOff>
      <xdr:row>31</xdr:row>
      <xdr:rowOff>86208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1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168466</xdr:rowOff>
    </xdr:from>
    <xdr:to>
      <xdr:col>24</xdr:col>
      <xdr:colOff>63500</xdr:colOff>
      <xdr:row>39</xdr:row>
      <xdr:rowOff>3607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683566"/>
          <a:ext cx="838200" cy="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92232</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92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69355</xdr:rowOff>
    </xdr:from>
    <xdr:to>
      <xdr:col>24</xdr:col>
      <xdr:colOff>114300</xdr:colOff>
      <xdr:row>36</xdr:row>
      <xdr:rowOff>170955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168466</xdr:rowOff>
    </xdr:from>
    <xdr:to>
      <xdr:col>19</xdr:col>
      <xdr:colOff>177800</xdr:colOff>
      <xdr:row>39</xdr:row>
      <xdr:rowOff>20904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683566"/>
          <a:ext cx="889000" cy="2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61354</xdr:rowOff>
    </xdr:from>
    <xdr:to>
      <xdr:col>20</xdr:col>
      <xdr:colOff>38100</xdr:colOff>
      <xdr:row>36</xdr:row>
      <xdr:rowOff>162954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3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8031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0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1550</xdr:rowOff>
    </xdr:from>
    <xdr:to>
      <xdr:col>15</xdr:col>
      <xdr:colOff>50800</xdr:colOff>
      <xdr:row>39</xdr:row>
      <xdr:rowOff>20904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688100"/>
          <a:ext cx="889000" cy="1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83414</xdr:rowOff>
    </xdr:from>
    <xdr:to>
      <xdr:col>15</xdr:col>
      <xdr:colOff>101600</xdr:colOff>
      <xdr:row>37</xdr:row>
      <xdr:rowOff>13564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5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30091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3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1550</xdr:rowOff>
    </xdr:from>
    <xdr:to>
      <xdr:col>10</xdr:col>
      <xdr:colOff>114300</xdr:colOff>
      <xdr:row>39</xdr:row>
      <xdr:rowOff>135166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688100"/>
          <a:ext cx="889000" cy="133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100368</xdr:rowOff>
    </xdr:from>
    <xdr:to>
      <xdr:col>10</xdr:col>
      <xdr:colOff>165100</xdr:colOff>
      <xdr:row>37</xdr:row>
      <xdr:rowOff>30518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72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47045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4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100140</xdr:rowOff>
    </xdr:from>
    <xdr:to>
      <xdr:col>6</xdr:col>
      <xdr:colOff>38100</xdr:colOff>
      <xdr:row>38</xdr:row>
      <xdr:rowOff>30290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44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46817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21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124257</xdr:rowOff>
    </xdr:from>
    <xdr:to>
      <xdr:col>24</xdr:col>
      <xdr:colOff>114300</xdr:colOff>
      <xdr:row>39</xdr:row>
      <xdr:rowOff>54407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63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102684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61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117666</xdr:rowOff>
    </xdr:from>
    <xdr:to>
      <xdr:col>20</xdr:col>
      <xdr:colOff>38100</xdr:colOff>
      <xdr:row>39</xdr:row>
      <xdr:rowOff>47816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63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38943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72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141554</xdr:rowOff>
    </xdr:from>
    <xdr:to>
      <xdr:col>15</xdr:col>
      <xdr:colOff>101600</xdr:colOff>
      <xdr:row>39</xdr:row>
      <xdr:rowOff>71704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65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62831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74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122200</xdr:rowOff>
    </xdr:from>
    <xdr:to>
      <xdr:col>10</xdr:col>
      <xdr:colOff>165100</xdr:colOff>
      <xdr:row>39</xdr:row>
      <xdr:rowOff>52350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6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43477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73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84366</xdr:rowOff>
    </xdr:from>
    <xdr:to>
      <xdr:col>6</xdr:col>
      <xdr:colOff>38100</xdr:colOff>
      <xdr:row>40</xdr:row>
      <xdr:rowOff>14516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77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40</xdr:row>
      <xdr:rowOff>5643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86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114097</xdr:rowOff>
    </xdr:from>
    <xdr:to>
      <xdr:col>24</xdr:col>
      <xdr:colOff>62865</xdr:colOff>
      <xdr:row>59</xdr:row>
      <xdr:rowOff>105086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86597"/>
          <a:ext cx="1270" cy="1534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108913</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22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105086</xdr:rowOff>
    </xdr:from>
    <xdr:to>
      <xdr:col>24</xdr:col>
      <xdr:colOff>152400</xdr:colOff>
      <xdr:row>59</xdr:row>
      <xdr:rowOff>105086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22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60774</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61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114097</xdr:rowOff>
    </xdr:from>
    <xdr:to>
      <xdr:col>24</xdr:col>
      <xdr:colOff>152400</xdr:colOff>
      <xdr:row>50</xdr:row>
      <xdr:rowOff>114097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86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82207</xdr:rowOff>
    </xdr:from>
    <xdr:to>
      <xdr:col>24</xdr:col>
      <xdr:colOff>63500</xdr:colOff>
      <xdr:row>56</xdr:row>
      <xdr:rowOff>80721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511957"/>
          <a:ext cx="838200" cy="16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24128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53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1251</xdr:rowOff>
    </xdr:from>
    <xdr:to>
      <xdr:col>24</xdr:col>
      <xdr:colOff>114300</xdr:colOff>
      <xdr:row>56</xdr:row>
      <xdr:rowOff>102851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82207</xdr:rowOff>
    </xdr:from>
    <xdr:to>
      <xdr:col>19</xdr:col>
      <xdr:colOff>177800</xdr:colOff>
      <xdr:row>55</xdr:row>
      <xdr:rowOff>111601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511957"/>
          <a:ext cx="889000" cy="29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116808</xdr:rowOff>
    </xdr:from>
    <xdr:to>
      <xdr:col>20</xdr:col>
      <xdr:colOff>38100</xdr:colOff>
      <xdr:row>56</xdr:row>
      <xdr:rowOff>46958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5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38085</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63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111601</xdr:rowOff>
    </xdr:from>
    <xdr:to>
      <xdr:col>15</xdr:col>
      <xdr:colOff>50800</xdr:colOff>
      <xdr:row>57</xdr:row>
      <xdr:rowOff>7093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541351"/>
          <a:ext cx="889000" cy="23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13900</xdr:rowOff>
    </xdr:from>
    <xdr:to>
      <xdr:col>15</xdr:col>
      <xdr:colOff>101600</xdr:colOff>
      <xdr:row>56</xdr:row>
      <xdr:rowOff>115500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106627</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0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7093</xdr:rowOff>
    </xdr:from>
    <xdr:to>
      <xdr:col>10</xdr:col>
      <xdr:colOff>114300</xdr:colOff>
      <xdr:row>57</xdr:row>
      <xdr:rowOff>134747</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79743"/>
          <a:ext cx="889000" cy="127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15005</xdr:rowOff>
    </xdr:from>
    <xdr:to>
      <xdr:col>10</xdr:col>
      <xdr:colOff>165100</xdr:colOff>
      <xdr:row>57</xdr:row>
      <xdr:rowOff>116605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107732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8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87605</xdr:rowOff>
    </xdr:from>
    <xdr:to>
      <xdr:col>6</xdr:col>
      <xdr:colOff>38100</xdr:colOff>
      <xdr:row>58</xdr:row>
      <xdr:rowOff>17755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6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8882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5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29921</xdr:rowOff>
    </xdr:from>
    <xdr:to>
      <xdr:col>24</xdr:col>
      <xdr:colOff>114300</xdr:colOff>
      <xdr:row>56</xdr:row>
      <xdr:rowOff>131521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3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8348</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0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31407</xdr:rowOff>
    </xdr:from>
    <xdr:to>
      <xdr:col>20</xdr:col>
      <xdr:colOff>38100</xdr:colOff>
      <xdr:row>55</xdr:row>
      <xdr:rowOff>133007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46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149534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23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60801</xdr:rowOff>
    </xdr:from>
    <xdr:to>
      <xdr:col>15</xdr:col>
      <xdr:colOff>101600</xdr:colOff>
      <xdr:row>55</xdr:row>
      <xdr:rowOff>162401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49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7478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26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127743</xdr:rowOff>
    </xdr:from>
    <xdr:to>
      <xdr:col>10</xdr:col>
      <xdr:colOff>165100</xdr:colOff>
      <xdr:row>57</xdr:row>
      <xdr:rowOff>57893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2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74420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50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83947</xdr:rowOff>
    </xdr:from>
    <xdr:to>
      <xdr:col>6</xdr:col>
      <xdr:colOff>38100</xdr:colOff>
      <xdr:row>58</xdr:row>
      <xdr:rowOff>14097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5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30624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63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101371</xdr:rowOff>
    </xdr:from>
    <xdr:to>
      <xdr:col>24</xdr:col>
      <xdr:colOff>62865</xdr:colOff>
      <xdr:row>79</xdr:row>
      <xdr:rowOff>16714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74321"/>
          <a:ext cx="1270" cy="128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20541</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65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16714</xdr:rowOff>
    </xdr:from>
    <xdr:to>
      <xdr:col>24</xdr:col>
      <xdr:colOff>152400</xdr:colOff>
      <xdr:row>79</xdr:row>
      <xdr:rowOff>16714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6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48048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4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101371</xdr:rowOff>
    </xdr:from>
    <xdr:to>
      <xdr:col>24</xdr:col>
      <xdr:colOff>152400</xdr:colOff>
      <xdr:row>71</xdr:row>
      <xdr:rowOff>101371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74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116611</xdr:rowOff>
    </xdr:from>
    <xdr:to>
      <xdr:col>24</xdr:col>
      <xdr:colOff>63500</xdr:colOff>
      <xdr:row>78</xdr:row>
      <xdr:rowOff>124613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489711"/>
          <a:ext cx="838200" cy="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104767</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34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81890</xdr:rowOff>
    </xdr:from>
    <xdr:to>
      <xdr:col>24</xdr:col>
      <xdr:colOff>114300</xdr:colOff>
      <xdr:row>78</xdr:row>
      <xdr:rowOff>12040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124613</xdr:rowOff>
    </xdr:from>
    <xdr:to>
      <xdr:col>19</xdr:col>
      <xdr:colOff>177800</xdr:colOff>
      <xdr:row>78</xdr:row>
      <xdr:rowOff>151206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497713"/>
          <a:ext cx="889000" cy="2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92024</xdr:rowOff>
    </xdr:from>
    <xdr:to>
      <xdr:col>20</xdr:col>
      <xdr:colOff>38100</xdr:colOff>
      <xdr:row>78</xdr:row>
      <xdr:rowOff>22174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9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38701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068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151206</xdr:rowOff>
    </xdr:from>
    <xdr:to>
      <xdr:col>15</xdr:col>
      <xdr:colOff>50800</xdr:colOff>
      <xdr:row>78</xdr:row>
      <xdr:rowOff>158445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524306"/>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100788</xdr:rowOff>
    </xdr:from>
    <xdr:to>
      <xdr:col>15</xdr:col>
      <xdr:colOff>101600</xdr:colOff>
      <xdr:row>78</xdr:row>
      <xdr:rowOff>30938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0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47465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07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143281</xdr:rowOff>
    </xdr:from>
    <xdr:to>
      <xdr:col>10</xdr:col>
      <xdr:colOff>114300</xdr:colOff>
      <xdr:row>78</xdr:row>
      <xdr:rowOff>158445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516381"/>
          <a:ext cx="889000" cy="1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107035</xdr:rowOff>
    </xdr:from>
    <xdr:to>
      <xdr:col>10</xdr:col>
      <xdr:colOff>165100</xdr:colOff>
      <xdr:row>78</xdr:row>
      <xdr:rowOff>37185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0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53712</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83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108635</xdr:rowOff>
    </xdr:from>
    <xdr:to>
      <xdr:col>6</xdr:col>
      <xdr:colOff>38100</xdr:colOff>
      <xdr:row>78</xdr:row>
      <xdr:rowOff>38785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1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55312</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8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65811</xdr:rowOff>
    </xdr:from>
    <xdr:to>
      <xdr:col>24</xdr:col>
      <xdr:colOff>114300</xdr:colOff>
      <xdr:row>78</xdr:row>
      <xdr:rowOff>167411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3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152188</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5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73813</xdr:rowOff>
    </xdr:from>
    <xdr:to>
      <xdr:col>20</xdr:col>
      <xdr:colOff>38100</xdr:colOff>
      <xdr:row>79</xdr:row>
      <xdr:rowOff>3963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4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166540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53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100406</xdr:rowOff>
    </xdr:from>
    <xdr:to>
      <xdr:col>15</xdr:col>
      <xdr:colOff>101600</xdr:colOff>
      <xdr:row>79</xdr:row>
      <xdr:rowOff>30556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7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21683</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719017" y="13566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107645</xdr:rowOff>
    </xdr:from>
    <xdr:to>
      <xdr:col>10</xdr:col>
      <xdr:colOff>165100</xdr:colOff>
      <xdr:row>79</xdr:row>
      <xdr:rowOff>37795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8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28922</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830017" y="13573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92481</xdr:rowOff>
    </xdr:from>
    <xdr:to>
      <xdr:col>6</xdr:col>
      <xdr:colOff>38100</xdr:colOff>
      <xdr:row>79</xdr:row>
      <xdr:rowOff>22631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6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13758</xdr:rowOff>
    </xdr:from>
    <xdr:ext cx="378565"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941017" y="13558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96659</xdr:rowOff>
    </xdr:from>
    <xdr:to>
      <xdr:col>24</xdr:col>
      <xdr:colOff>62865</xdr:colOff>
      <xdr:row>98</xdr:row>
      <xdr:rowOff>161100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27159"/>
          <a:ext cx="1270" cy="1436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164927</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6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161100</xdr:rowOff>
    </xdr:from>
    <xdr:to>
      <xdr:col>24</xdr:col>
      <xdr:colOff>152400</xdr:colOff>
      <xdr:row>98</xdr:row>
      <xdr:rowOff>161100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43336</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96659</xdr:rowOff>
    </xdr:from>
    <xdr:to>
      <xdr:col>24</xdr:col>
      <xdr:colOff>152400</xdr:colOff>
      <xdr:row>90</xdr:row>
      <xdr:rowOff>96659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2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902</xdr:rowOff>
    </xdr:from>
    <xdr:to>
      <xdr:col>24</xdr:col>
      <xdr:colOff>63500</xdr:colOff>
      <xdr:row>96</xdr:row>
      <xdr:rowOff>81471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460102"/>
          <a:ext cx="838200" cy="8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2278</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461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23851</xdr:rowOff>
    </xdr:from>
    <xdr:to>
      <xdr:col>24</xdr:col>
      <xdr:colOff>114300</xdr:colOff>
      <xdr:row>96</xdr:row>
      <xdr:rowOff>125451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83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163285</xdr:rowOff>
    </xdr:from>
    <xdr:to>
      <xdr:col>19</xdr:col>
      <xdr:colOff>177800</xdr:colOff>
      <xdr:row>96</xdr:row>
      <xdr:rowOff>81471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451035"/>
          <a:ext cx="889000" cy="89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132169</xdr:rowOff>
    </xdr:from>
    <xdr:to>
      <xdr:col>20</xdr:col>
      <xdr:colOff>38100</xdr:colOff>
      <xdr:row>97</xdr:row>
      <xdr:rowOff>62319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59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53446</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684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163285</xdr:rowOff>
    </xdr:from>
    <xdr:to>
      <xdr:col>15</xdr:col>
      <xdr:colOff>50800</xdr:colOff>
      <xdr:row>97</xdr:row>
      <xdr:rowOff>91872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451035"/>
          <a:ext cx="889000" cy="27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162864</xdr:rowOff>
    </xdr:from>
    <xdr:to>
      <xdr:col>15</xdr:col>
      <xdr:colOff>101600</xdr:colOff>
      <xdr:row>96</xdr:row>
      <xdr:rowOff>93014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5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84141</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54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91872</xdr:rowOff>
    </xdr:from>
    <xdr:to>
      <xdr:col>10</xdr:col>
      <xdr:colOff>114300</xdr:colOff>
      <xdr:row>97</xdr:row>
      <xdr:rowOff>105017</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722522"/>
          <a:ext cx="8890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116700</xdr:rowOff>
    </xdr:from>
    <xdr:to>
      <xdr:col>10</xdr:col>
      <xdr:colOff>165100</xdr:colOff>
      <xdr:row>98</xdr:row>
      <xdr:rowOff>46850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74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37977</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84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9703</xdr:rowOff>
    </xdr:from>
    <xdr:to>
      <xdr:col>6</xdr:col>
      <xdr:colOff>38100</xdr:colOff>
      <xdr:row>98</xdr:row>
      <xdr:rowOff>111303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102430</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30795" y="16904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121552</xdr:rowOff>
    </xdr:from>
    <xdr:to>
      <xdr:col>24</xdr:col>
      <xdr:colOff>114300</xdr:colOff>
      <xdr:row>96</xdr:row>
      <xdr:rowOff>51702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40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144429</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260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30671</xdr:rowOff>
    </xdr:from>
    <xdr:to>
      <xdr:col>20</xdr:col>
      <xdr:colOff>38100</xdr:colOff>
      <xdr:row>96</xdr:row>
      <xdr:rowOff>132271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48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148798</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265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112485</xdr:rowOff>
    </xdr:from>
    <xdr:to>
      <xdr:col>15</xdr:col>
      <xdr:colOff>101600</xdr:colOff>
      <xdr:row>96</xdr:row>
      <xdr:rowOff>42635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40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59162</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175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41072</xdr:rowOff>
    </xdr:from>
    <xdr:to>
      <xdr:col>10</xdr:col>
      <xdr:colOff>165100</xdr:colOff>
      <xdr:row>97</xdr:row>
      <xdr:rowOff>142672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67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159199</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6446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54217</xdr:rowOff>
    </xdr:from>
    <xdr:to>
      <xdr:col>6</xdr:col>
      <xdr:colOff>38100</xdr:colOff>
      <xdr:row>97</xdr:row>
      <xdr:rowOff>155817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68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894</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6460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103189</xdr:rowOff>
    </xdr:from>
    <xdr:to>
      <xdr:col>54</xdr:col>
      <xdr:colOff>189865</xdr:colOff>
      <xdr:row>38</xdr:row>
      <xdr:rowOff>105388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6103939"/>
          <a:ext cx="1270" cy="516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109215</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62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105388</xdr:rowOff>
    </xdr:from>
    <xdr:to>
      <xdr:col>55</xdr:col>
      <xdr:colOff>88900</xdr:colOff>
      <xdr:row>38</xdr:row>
      <xdr:rowOff>105388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620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49866</xdr:rowOff>
    </xdr:from>
    <xdr:ext cx="534377"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87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103189</xdr:rowOff>
    </xdr:from>
    <xdr:to>
      <xdr:col>55</xdr:col>
      <xdr:colOff>88900</xdr:colOff>
      <xdr:row>35</xdr:row>
      <xdr:rowOff>103189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103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151489</xdr:rowOff>
    </xdr:from>
    <xdr:to>
      <xdr:col>55</xdr:col>
      <xdr:colOff>0</xdr:colOff>
      <xdr:row>36</xdr:row>
      <xdr:rowOff>33630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152239"/>
          <a:ext cx="838200" cy="5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125315</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297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146888</xdr:rowOff>
    </xdr:from>
    <xdr:to>
      <xdr:col>55</xdr:col>
      <xdr:colOff>50800</xdr:colOff>
      <xdr:row>37</xdr:row>
      <xdr:rowOff>77038</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31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151489</xdr:rowOff>
    </xdr:from>
    <xdr:to>
      <xdr:col>50</xdr:col>
      <xdr:colOff>114300</xdr:colOff>
      <xdr:row>36</xdr:row>
      <xdr:rowOff>87612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152239"/>
          <a:ext cx="889000" cy="10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121808</xdr:rowOff>
    </xdr:from>
    <xdr:to>
      <xdr:col>50</xdr:col>
      <xdr:colOff>165100</xdr:colOff>
      <xdr:row>37</xdr:row>
      <xdr:rowOff>51958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43085</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38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29</xdr:row>
      <xdr:rowOff>166522</xdr:rowOff>
    </xdr:from>
    <xdr:to>
      <xdr:col>45</xdr:col>
      <xdr:colOff>177800</xdr:colOff>
      <xdr:row>36</xdr:row>
      <xdr:rowOff>87612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138572"/>
          <a:ext cx="889000" cy="112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163424</xdr:rowOff>
    </xdr:from>
    <xdr:to>
      <xdr:col>46</xdr:col>
      <xdr:colOff>38100</xdr:colOff>
      <xdr:row>37</xdr:row>
      <xdr:rowOff>93574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33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84701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4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29</xdr:row>
      <xdr:rowOff>166522</xdr:rowOff>
    </xdr:from>
    <xdr:to>
      <xdr:col>41</xdr:col>
      <xdr:colOff>50800</xdr:colOff>
      <xdr:row>36</xdr:row>
      <xdr:rowOff>119159</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138572"/>
          <a:ext cx="889000" cy="115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89292</xdr:rowOff>
    </xdr:from>
    <xdr:to>
      <xdr:col>41</xdr:col>
      <xdr:colOff>101600</xdr:colOff>
      <xdr:row>31</xdr:row>
      <xdr:rowOff>19442</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2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10569</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325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72865</xdr:rowOff>
    </xdr:from>
    <xdr:to>
      <xdr:col>36</xdr:col>
      <xdr:colOff>165100</xdr:colOff>
      <xdr:row>38</xdr:row>
      <xdr:rowOff>3015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41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165592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50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154280</xdr:rowOff>
    </xdr:from>
    <xdr:to>
      <xdr:col>55</xdr:col>
      <xdr:colOff>50800</xdr:colOff>
      <xdr:row>36</xdr:row>
      <xdr:rowOff>84430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15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69207</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06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100689</xdr:rowOff>
    </xdr:from>
    <xdr:to>
      <xdr:col>50</xdr:col>
      <xdr:colOff>165100</xdr:colOff>
      <xdr:row>36</xdr:row>
      <xdr:rowOff>30839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10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47366</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587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36812</xdr:rowOff>
    </xdr:from>
    <xdr:to>
      <xdr:col>46</xdr:col>
      <xdr:colOff>38100</xdr:colOff>
      <xdr:row>36</xdr:row>
      <xdr:rowOff>138412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20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154939</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598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115722</xdr:rowOff>
    </xdr:from>
    <xdr:to>
      <xdr:col>41</xdr:col>
      <xdr:colOff>101600</xdr:colOff>
      <xdr:row>30</xdr:row>
      <xdr:rowOff>45872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08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62399</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4862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68359</xdr:rowOff>
    </xdr:from>
    <xdr:to>
      <xdr:col>36</xdr:col>
      <xdr:colOff>165100</xdr:colOff>
      <xdr:row>36</xdr:row>
      <xdr:rowOff>169959</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24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15036</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01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70777</xdr:rowOff>
    </xdr:from>
    <xdr:to>
      <xdr:col>54</xdr:col>
      <xdr:colOff>189865</xdr:colOff>
      <xdr:row>59</xdr:row>
      <xdr:rowOff>97333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814727"/>
          <a:ext cx="1270" cy="139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101160</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2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97333</xdr:rowOff>
    </xdr:from>
    <xdr:to>
      <xdr:col>55</xdr:col>
      <xdr:colOff>88900</xdr:colOff>
      <xdr:row>59</xdr:row>
      <xdr:rowOff>97333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212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17454</xdr:rowOff>
    </xdr:from>
    <xdr:ext cx="534377"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8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70777</xdr:rowOff>
    </xdr:from>
    <xdr:to>
      <xdr:col>55</xdr:col>
      <xdr:colOff>88900</xdr:colOff>
      <xdr:row>51</xdr:row>
      <xdr:rowOff>70777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81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72416</xdr:rowOff>
    </xdr:from>
    <xdr:to>
      <xdr:col>55</xdr:col>
      <xdr:colOff>0</xdr:colOff>
      <xdr:row>57</xdr:row>
      <xdr:rowOff>111372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845066"/>
          <a:ext cx="838200" cy="3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35024</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636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12147</xdr:rowOff>
    </xdr:from>
    <xdr:to>
      <xdr:col>55</xdr:col>
      <xdr:colOff>50800</xdr:colOff>
      <xdr:row>57</xdr:row>
      <xdr:rowOff>113747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78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111372</xdr:rowOff>
    </xdr:from>
    <xdr:to>
      <xdr:col>50</xdr:col>
      <xdr:colOff>114300</xdr:colOff>
      <xdr:row>59</xdr:row>
      <xdr:rowOff>72720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884022"/>
          <a:ext cx="889000" cy="30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47828</xdr:rowOff>
    </xdr:from>
    <xdr:to>
      <xdr:col>50</xdr:col>
      <xdr:colOff>165100</xdr:colOff>
      <xdr:row>57</xdr:row>
      <xdr:rowOff>149428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820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165955</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59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148825</xdr:rowOff>
    </xdr:from>
    <xdr:to>
      <xdr:col>45</xdr:col>
      <xdr:colOff>177800</xdr:colOff>
      <xdr:row>59</xdr:row>
      <xdr:rowOff>72720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10092925"/>
          <a:ext cx="889000" cy="95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154318</xdr:rowOff>
    </xdr:from>
    <xdr:to>
      <xdr:col>46</xdr:col>
      <xdr:colOff>38100</xdr:colOff>
      <xdr:row>57</xdr:row>
      <xdr:rowOff>84468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75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100995</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53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148825</xdr:rowOff>
    </xdr:from>
    <xdr:to>
      <xdr:col>41</xdr:col>
      <xdr:colOff>50800</xdr:colOff>
      <xdr:row>59</xdr:row>
      <xdr:rowOff>112782</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10092925"/>
          <a:ext cx="889000" cy="13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141840</xdr:rowOff>
    </xdr:from>
    <xdr:to>
      <xdr:col>41</xdr:col>
      <xdr:colOff>101600</xdr:colOff>
      <xdr:row>57</xdr:row>
      <xdr:rowOff>71990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74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88517</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51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432</xdr:rowOff>
    </xdr:from>
    <xdr:to>
      <xdr:col>36</xdr:col>
      <xdr:colOff>165100</xdr:colOff>
      <xdr:row>57</xdr:row>
      <xdr:rowOff>102032</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7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118559</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54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21616</xdr:rowOff>
    </xdr:from>
    <xdr:to>
      <xdr:col>55</xdr:col>
      <xdr:colOff>50800</xdr:colOff>
      <xdr:row>57</xdr:row>
      <xdr:rowOff>123216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79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43</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77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60572</xdr:rowOff>
    </xdr:from>
    <xdr:to>
      <xdr:col>50</xdr:col>
      <xdr:colOff>165100</xdr:colOff>
      <xdr:row>57</xdr:row>
      <xdr:rowOff>162172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83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153299</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92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21920</xdr:rowOff>
    </xdr:from>
    <xdr:to>
      <xdr:col>46</xdr:col>
      <xdr:colOff>38100</xdr:colOff>
      <xdr:row>59</xdr:row>
      <xdr:rowOff>123520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101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114647</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1023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98025</xdr:rowOff>
    </xdr:from>
    <xdr:to>
      <xdr:col>41</xdr:col>
      <xdr:colOff>101600</xdr:colOff>
      <xdr:row>59</xdr:row>
      <xdr:rowOff>28175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1004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19302</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1013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61982</xdr:rowOff>
    </xdr:from>
    <xdr:to>
      <xdr:col>36</xdr:col>
      <xdr:colOff>165100</xdr:colOff>
      <xdr:row>59</xdr:row>
      <xdr:rowOff>163582</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1017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154709</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27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8827</xdr:rowOff>
    </xdr:from>
    <xdr:to>
      <xdr:col>54</xdr:col>
      <xdr:colOff>189865</xdr:colOff>
      <xdr:row>79</xdr:row>
      <xdr:rowOff>29248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81777"/>
          <a:ext cx="1270" cy="139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33075</xdr:rowOff>
    </xdr:from>
    <xdr:ext cx="378565"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77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29248</xdr:rowOff>
    </xdr:from>
    <xdr:to>
      <xdr:col>55</xdr:col>
      <xdr:colOff>88900</xdr:colOff>
      <xdr:row>79</xdr:row>
      <xdr:rowOff>29248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7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126954</xdr:rowOff>
    </xdr:from>
    <xdr:ext cx="534377"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5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8827</xdr:rowOff>
    </xdr:from>
    <xdr:to>
      <xdr:col>55</xdr:col>
      <xdr:colOff>88900</xdr:colOff>
      <xdr:row>71</xdr:row>
      <xdr:rowOff>8827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8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55042</xdr:rowOff>
    </xdr:from>
    <xdr:to>
      <xdr:col>55</xdr:col>
      <xdr:colOff>0</xdr:colOff>
      <xdr:row>78</xdr:row>
      <xdr:rowOff>111888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256692"/>
          <a:ext cx="838200" cy="22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41648</xdr:rowOff>
    </xdr:from>
    <xdr:ext cx="469744"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432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63221</xdr:rowOff>
    </xdr:from>
    <xdr:to>
      <xdr:col>55</xdr:col>
      <xdr:colOff>50800</xdr:colOff>
      <xdr:row>77</xdr:row>
      <xdr:rowOff>164821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26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111888</xdr:rowOff>
    </xdr:from>
    <xdr:to>
      <xdr:col>50</xdr:col>
      <xdr:colOff>114300</xdr:colOff>
      <xdr:row>78</xdr:row>
      <xdr:rowOff>115469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484988"/>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78918</xdr:rowOff>
    </xdr:from>
    <xdr:to>
      <xdr:col>50</xdr:col>
      <xdr:colOff>165100</xdr:colOff>
      <xdr:row>78</xdr:row>
      <xdr:rowOff>9068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28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25595</xdr:rowOff>
    </xdr:from>
    <xdr:ext cx="469744"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04428" y="1305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48527</xdr:rowOff>
    </xdr:from>
    <xdr:to>
      <xdr:col>45</xdr:col>
      <xdr:colOff>177800</xdr:colOff>
      <xdr:row>78</xdr:row>
      <xdr:rowOff>115469</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421627"/>
          <a:ext cx="889000" cy="6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35370</xdr:rowOff>
    </xdr:from>
    <xdr:to>
      <xdr:col>46</xdr:col>
      <xdr:colOff>38100</xdr:colOff>
      <xdr:row>77</xdr:row>
      <xdr:rowOff>136970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2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153497</xdr:rowOff>
    </xdr:from>
    <xdr:ext cx="469744"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15428" y="1301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48527</xdr:rowOff>
    </xdr:from>
    <xdr:to>
      <xdr:col>41</xdr:col>
      <xdr:colOff>50800</xdr:colOff>
      <xdr:row>78</xdr:row>
      <xdr:rowOff>120117</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421627"/>
          <a:ext cx="889000" cy="7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117970</xdr:rowOff>
    </xdr:from>
    <xdr:to>
      <xdr:col>41</xdr:col>
      <xdr:colOff>101600</xdr:colOff>
      <xdr:row>77</xdr:row>
      <xdr:rowOff>48120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1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64647</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292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122276</xdr:rowOff>
    </xdr:from>
    <xdr:to>
      <xdr:col>36</xdr:col>
      <xdr:colOff>165100</xdr:colOff>
      <xdr:row>77</xdr:row>
      <xdr:rowOff>52426</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15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68952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292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4242</xdr:rowOff>
    </xdr:from>
    <xdr:to>
      <xdr:col>55</xdr:col>
      <xdr:colOff>50800</xdr:colOff>
      <xdr:row>77</xdr:row>
      <xdr:rowOff>105842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20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27119</xdr:rowOff>
    </xdr:from>
    <xdr:ext cx="469744"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057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61088</xdr:rowOff>
    </xdr:from>
    <xdr:to>
      <xdr:col>50</xdr:col>
      <xdr:colOff>165100</xdr:colOff>
      <xdr:row>78</xdr:row>
      <xdr:rowOff>162688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43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153815</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352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64669</xdr:rowOff>
    </xdr:from>
    <xdr:to>
      <xdr:col>46</xdr:col>
      <xdr:colOff>38100</xdr:colOff>
      <xdr:row>78</xdr:row>
      <xdr:rowOff>166269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43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157396</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15428" y="13530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169177</xdr:rowOff>
    </xdr:from>
    <xdr:to>
      <xdr:col>41</xdr:col>
      <xdr:colOff>101600</xdr:colOff>
      <xdr:row>78</xdr:row>
      <xdr:rowOff>99327</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37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90454</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26428" y="1346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69317</xdr:rowOff>
    </xdr:from>
    <xdr:to>
      <xdr:col>36</xdr:col>
      <xdr:colOff>165100</xdr:colOff>
      <xdr:row>78</xdr:row>
      <xdr:rowOff>170917</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44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162044</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37428" y="13535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19594</xdr:rowOff>
    </xdr:from>
    <xdr:to>
      <xdr:col>54</xdr:col>
      <xdr:colOff>189865</xdr:colOff>
      <xdr:row>97</xdr:row>
      <xdr:rowOff>139517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450094"/>
          <a:ext cx="1270" cy="132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143344</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773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139517</xdr:rowOff>
    </xdr:from>
    <xdr:to>
      <xdr:col>55</xdr:col>
      <xdr:colOff>88900</xdr:colOff>
      <xdr:row>97</xdr:row>
      <xdr:rowOff>139517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770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137721</xdr:rowOff>
    </xdr:from>
    <xdr:ext cx="534377"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22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19594</xdr:rowOff>
    </xdr:from>
    <xdr:to>
      <xdr:col>55</xdr:col>
      <xdr:colOff>88900</xdr:colOff>
      <xdr:row>90</xdr:row>
      <xdr:rowOff>19594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45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120269</xdr:rowOff>
    </xdr:from>
    <xdr:to>
      <xdr:col>55</xdr:col>
      <xdr:colOff>0</xdr:colOff>
      <xdr:row>97</xdr:row>
      <xdr:rowOff>73109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9639300" y="16579469"/>
          <a:ext cx="838200" cy="12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87568</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203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64691</xdr:rowOff>
    </xdr:from>
    <xdr:to>
      <xdr:col>55</xdr:col>
      <xdr:colOff>50800</xdr:colOff>
      <xdr:row>95</xdr:row>
      <xdr:rowOff>166291</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35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120269</xdr:rowOff>
    </xdr:from>
    <xdr:to>
      <xdr:col>50</xdr:col>
      <xdr:colOff>114300</xdr:colOff>
      <xdr:row>97</xdr:row>
      <xdr:rowOff>103307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8750300" y="16579469"/>
          <a:ext cx="889000" cy="15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94959</xdr:rowOff>
    </xdr:from>
    <xdr:to>
      <xdr:col>50</xdr:col>
      <xdr:colOff>165100</xdr:colOff>
      <xdr:row>96</xdr:row>
      <xdr:rowOff>25109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38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41636</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15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6381</xdr:rowOff>
    </xdr:from>
    <xdr:to>
      <xdr:col>45</xdr:col>
      <xdr:colOff>177800</xdr:colOff>
      <xdr:row>97</xdr:row>
      <xdr:rowOff>103307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7861300" y="16637031"/>
          <a:ext cx="889000" cy="9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38219</xdr:rowOff>
    </xdr:from>
    <xdr:to>
      <xdr:col>46</xdr:col>
      <xdr:colOff>38100</xdr:colOff>
      <xdr:row>95</xdr:row>
      <xdr:rowOff>139819</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3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156346</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10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6381</xdr:rowOff>
    </xdr:from>
    <xdr:to>
      <xdr:col>41</xdr:col>
      <xdr:colOff>50800</xdr:colOff>
      <xdr:row>97</xdr:row>
      <xdr:rowOff>90460</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6637031"/>
          <a:ext cx="889000" cy="8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83824</xdr:rowOff>
    </xdr:from>
    <xdr:to>
      <xdr:col>41</xdr:col>
      <xdr:colOff>101600</xdr:colOff>
      <xdr:row>96</xdr:row>
      <xdr:rowOff>13974</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37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30501</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14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118596</xdr:rowOff>
    </xdr:from>
    <xdr:to>
      <xdr:col>36</xdr:col>
      <xdr:colOff>165100</xdr:colOff>
      <xdr:row>96</xdr:row>
      <xdr:rowOff>48746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4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65273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18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22309</xdr:rowOff>
    </xdr:from>
    <xdr:to>
      <xdr:col>55</xdr:col>
      <xdr:colOff>50800</xdr:colOff>
      <xdr:row>97</xdr:row>
      <xdr:rowOff>123909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65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108686</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56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69469</xdr:rowOff>
    </xdr:from>
    <xdr:to>
      <xdr:col>50</xdr:col>
      <xdr:colOff>165100</xdr:colOff>
      <xdr:row>96</xdr:row>
      <xdr:rowOff>171069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52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162196</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62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52507</xdr:rowOff>
    </xdr:from>
    <xdr:to>
      <xdr:col>46</xdr:col>
      <xdr:colOff>38100</xdr:colOff>
      <xdr:row>97</xdr:row>
      <xdr:rowOff>154107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6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97</xdr:row>
      <xdr:rowOff>145234</xdr:rowOff>
    </xdr:from>
    <xdr:ext cx="469744"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15428" y="1677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127031</xdr:rowOff>
    </xdr:from>
    <xdr:to>
      <xdr:col>41</xdr:col>
      <xdr:colOff>101600</xdr:colOff>
      <xdr:row>97</xdr:row>
      <xdr:rowOff>57181</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58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48308</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67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39660</xdr:rowOff>
    </xdr:from>
    <xdr:to>
      <xdr:col>36</xdr:col>
      <xdr:colOff>165100</xdr:colOff>
      <xdr:row>97</xdr:row>
      <xdr:rowOff>141260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67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97</xdr:row>
      <xdr:rowOff>132387</xdr:rowOff>
    </xdr:from>
    <xdr:ext cx="469744"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37428" y="16763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69291</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384241"/>
          <a:ext cx="1269" cy="127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15968</xdr:rowOff>
    </xdr:from>
    <xdr:ext cx="469744"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15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69291</xdr:rowOff>
    </xdr:from>
    <xdr:to>
      <xdr:col>86</xdr:col>
      <xdr:colOff>25400</xdr:colOff>
      <xdr:row>31</xdr:row>
      <xdr:rowOff>69291</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384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138329</xdr:rowOff>
    </xdr:from>
    <xdr:to>
      <xdr:col>85</xdr:col>
      <xdr:colOff>127000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653429"/>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31995</xdr:rowOff>
    </xdr:from>
    <xdr:ext cx="378565"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375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9119</xdr:rowOff>
    </xdr:from>
    <xdr:to>
      <xdr:col>85</xdr:col>
      <xdr:colOff>177800</xdr:colOff>
      <xdr:row>38</xdr:row>
      <xdr:rowOff>110719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138329</xdr:rowOff>
    </xdr:from>
    <xdr:to>
      <xdr:col>81</xdr:col>
      <xdr:colOff>50800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653429"/>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52553</xdr:rowOff>
    </xdr:from>
    <xdr:to>
      <xdr:col>81</xdr:col>
      <xdr:colOff>101600</xdr:colOff>
      <xdr:row>38</xdr:row>
      <xdr:rowOff>154153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6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170680</xdr:rowOff>
    </xdr:from>
    <xdr:ext cx="378565"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92017" y="6342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60096</xdr:rowOff>
    </xdr:from>
    <xdr:to>
      <xdr:col>76</xdr:col>
      <xdr:colOff>165100</xdr:colOff>
      <xdr:row>38</xdr:row>
      <xdr:rowOff>161696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6773</xdr:rowOff>
    </xdr:from>
    <xdr:ext cx="378565"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3017" y="6350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132385</xdr:rowOff>
    </xdr:from>
    <xdr:to>
      <xdr:col>71</xdr:col>
      <xdr:colOff>177800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647485"/>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5004</xdr:rowOff>
    </xdr:from>
    <xdr:to>
      <xdr:col>72</xdr:col>
      <xdr:colOff>38100</xdr:colOff>
      <xdr:row>38</xdr:row>
      <xdr:rowOff>106604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52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123131</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4017" y="6295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27863</xdr:rowOff>
    </xdr:from>
    <xdr:to>
      <xdr:col>67</xdr:col>
      <xdr:colOff>101600</xdr:colOff>
      <xdr:row>38</xdr:row>
      <xdr:rowOff>129463</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145991</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5017" y="6318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87529</xdr:rowOff>
    </xdr:from>
    <xdr:to>
      <xdr:col>81</xdr:col>
      <xdr:colOff>101600</xdr:colOff>
      <xdr:row>39</xdr:row>
      <xdr:rowOff>17679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8806</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56650" y="669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81585</xdr:rowOff>
    </xdr:from>
    <xdr:to>
      <xdr:col>67</xdr:col>
      <xdr:colOff>101600</xdr:colOff>
      <xdr:row>39</xdr:row>
      <xdr:rowOff>11735</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5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2862</xdr:rowOff>
    </xdr:from>
    <xdr:ext cx="313932"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57333" y="66894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146310</xdr:rowOff>
    </xdr:from>
    <xdr:to>
      <xdr:col>85</xdr:col>
      <xdr:colOff>126364</xdr:colOff>
      <xdr:row>78</xdr:row>
      <xdr:rowOff>38906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147810"/>
          <a:ext cx="1269" cy="126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42733</xdr:rowOff>
    </xdr:from>
    <xdr:ext cx="469744"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41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38906</xdr:rowOff>
    </xdr:from>
    <xdr:to>
      <xdr:col>86</xdr:col>
      <xdr:colOff>25400</xdr:colOff>
      <xdr:row>78</xdr:row>
      <xdr:rowOff>38906</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41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92987</xdr:rowOff>
    </xdr:from>
    <xdr:ext cx="534377"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192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146310</xdr:rowOff>
    </xdr:from>
    <xdr:to>
      <xdr:col>86</xdr:col>
      <xdr:colOff>25400</xdr:colOff>
      <xdr:row>70</xdr:row>
      <xdr:rowOff>146310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14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73806</xdr:rowOff>
    </xdr:from>
    <xdr:to>
      <xdr:col>85</xdr:col>
      <xdr:colOff>127000</xdr:colOff>
      <xdr:row>77</xdr:row>
      <xdr:rowOff>79387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5481300" y="13275456"/>
          <a:ext cx="838200" cy="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14927</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2873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163500</xdr:rowOff>
    </xdr:from>
    <xdr:to>
      <xdr:col>85</xdr:col>
      <xdr:colOff>177800</xdr:colOff>
      <xdr:row>76</xdr:row>
      <xdr:rowOff>93650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30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71940</xdr:rowOff>
    </xdr:from>
    <xdr:to>
      <xdr:col>81</xdr:col>
      <xdr:colOff>50800</xdr:colOff>
      <xdr:row>77</xdr:row>
      <xdr:rowOff>73806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4592300" y="13273590"/>
          <a:ext cx="889000" cy="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2890</xdr:rowOff>
    </xdr:from>
    <xdr:to>
      <xdr:col>81</xdr:col>
      <xdr:colOff>101600</xdr:colOff>
      <xdr:row>76</xdr:row>
      <xdr:rowOff>104490</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303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121016</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280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61633</xdr:rowOff>
    </xdr:from>
    <xdr:to>
      <xdr:col>76</xdr:col>
      <xdr:colOff>114300</xdr:colOff>
      <xdr:row>77</xdr:row>
      <xdr:rowOff>71940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3703300" y="13263283"/>
          <a:ext cx="889000" cy="1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165443</xdr:rowOff>
    </xdr:from>
    <xdr:to>
      <xdr:col>76</xdr:col>
      <xdr:colOff>165100</xdr:colOff>
      <xdr:row>76</xdr:row>
      <xdr:rowOff>95593</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30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112120</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279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45841</xdr:rowOff>
    </xdr:from>
    <xdr:to>
      <xdr:col>71</xdr:col>
      <xdr:colOff>177800</xdr:colOff>
      <xdr:row>77</xdr:row>
      <xdr:rowOff>61633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2814300" y="13247491"/>
          <a:ext cx="889000" cy="1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1212</xdr:rowOff>
    </xdr:from>
    <xdr:to>
      <xdr:col>72</xdr:col>
      <xdr:colOff>38100</xdr:colOff>
      <xdr:row>76</xdr:row>
      <xdr:rowOff>102812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119340</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280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159823</xdr:rowOff>
    </xdr:from>
    <xdr:to>
      <xdr:col>67</xdr:col>
      <xdr:colOff>101600</xdr:colOff>
      <xdr:row>76</xdr:row>
      <xdr:rowOff>89973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106500</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79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28587</xdr:rowOff>
    </xdr:from>
    <xdr:to>
      <xdr:col>85</xdr:col>
      <xdr:colOff>177800</xdr:colOff>
      <xdr:row>77</xdr:row>
      <xdr:rowOff>130187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323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7014</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320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23006</xdr:rowOff>
    </xdr:from>
    <xdr:to>
      <xdr:col>81</xdr:col>
      <xdr:colOff>101600</xdr:colOff>
      <xdr:row>77</xdr:row>
      <xdr:rowOff>124606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322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115733</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331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21140</xdr:rowOff>
    </xdr:from>
    <xdr:to>
      <xdr:col>76</xdr:col>
      <xdr:colOff>165100</xdr:colOff>
      <xdr:row>77</xdr:row>
      <xdr:rowOff>122740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322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113867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31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10833</xdr:rowOff>
    </xdr:from>
    <xdr:to>
      <xdr:col>72</xdr:col>
      <xdr:colOff>38100</xdr:colOff>
      <xdr:row>77</xdr:row>
      <xdr:rowOff>112433</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321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103560</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33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166491</xdr:rowOff>
    </xdr:from>
    <xdr:to>
      <xdr:col>67</xdr:col>
      <xdr:colOff>101600</xdr:colOff>
      <xdr:row>77</xdr:row>
      <xdr:rowOff>96641</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319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87768</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328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17889</xdr:rowOff>
    </xdr:from>
    <xdr:to>
      <xdr:col>85</xdr:col>
      <xdr:colOff>126364</xdr:colOff>
      <xdr:row>99</xdr:row>
      <xdr:rowOff>35361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619839"/>
          <a:ext cx="1269" cy="1389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39188</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701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35361</xdr:rowOff>
    </xdr:from>
    <xdr:to>
      <xdr:col>86</xdr:col>
      <xdr:colOff>25400</xdr:colOff>
      <xdr:row>99</xdr:row>
      <xdr:rowOff>35361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700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136016</xdr:rowOff>
    </xdr:from>
    <xdr:ext cx="534377"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39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17889</xdr:rowOff>
    </xdr:from>
    <xdr:to>
      <xdr:col>86</xdr:col>
      <xdr:colOff>25400</xdr:colOff>
      <xdr:row>91</xdr:row>
      <xdr:rowOff>17889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619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72296</xdr:rowOff>
    </xdr:from>
    <xdr:to>
      <xdr:col>85</xdr:col>
      <xdr:colOff>127000</xdr:colOff>
      <xdr:row>93</xdr:row>
      <xdr:rowOff>131339</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5845696"/>
          <a:ext cx="838200" cy="230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120297</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579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141870</xdr:rowOff>
    </xdr:from>
    <xdr:to>
      <xdr:col>85</xdr:col>
      <xdr:colOff>177800</xdr:colOff>
      <xdr:row>97</xdr:row>
      <xdr:rowOff>72020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60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131339</xdr:rowOff>
    </xdr:from>
    <xdr:to>
      <xdr:col>81</xdr:col>
      <xdr:colOff>50800</xdr:colOff>
      <xdr:row>95</xdr:row>
      <xdr:rowOff>162071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076189"/>
          <a:ext cx="889000" cy="37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97521</xdr:rowOff>
    </xdr:from>
    <xdr:to>
      <xdr:col>81</xdr:col>
      <xdr:colOff>101600</xdr:colOff>
      <xdr:row>97</xdr:row>
      <xdr:rowOff>27671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55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18798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64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162071</xdr:rowOff>
    </xdr:from>
    <xdr:to>
      <xdr:col>76</xdr:col>
      <xdr:colOff>114300</xdr:colOff>
      <xdr:row>97</xdr:row>
      <xdr:rowOff>76116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449821"/>
          <a:ext cx="889000" cy="256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23651</xdr:rowOff>
    </xdr:from>
    <xdr:to>
      <xdr:col>76</xdr:col>
      <xdr:colOff>165100</xdr:colOff>
      <xdr:row>96</xdr:row>
      <xdr:rowOff>125251</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4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116378</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57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70010</xdr:rowOff>
    </xdr:from>
    <xdr:to>
      <xdr:col>71</xdr:col>
      <xdr:colOff>177800</xdr:colOff>
      <xdr:row>97</xdr:row>
      <xdr:rowOff>76116</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814300" y="16700660"/>
          <a:ext cx="889000" cy="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104347</xdr:rowOff>
    </xdr:from>
    <xdr:to>
      <xdr:col>72</xdr:col>
      <xdr:colOff>38100</xdr:colOff>
      <xdr:row>98</xdr:row>
      <xdr:rowOff>34497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34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25624</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68428" y="16827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114078</xdr:rowOff>
    </xdr:from>
    <xdr:to>
      <xdr:col>67</xdr:col>
      <xdr:colOff>101600</xdr:colOff>
      <xdr:row>98</xdr:row>
      <xdr:rowOff>44228</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4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35355</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79428" y="16837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21496</xdr:rowOff>
    </xdr:from>
    <xdr:to>
      <xdr:col>85</xdr:col>
      <xdr:colOff>177800</xdr:colOff>
      <xdr:row>92</xdr:row>
      <xdr:rowOff>123096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579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44373</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564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80539</xdr:rowOff>
    </xdr:from>
    <xdr:to>
      <xdr:col>81</xdr:col>
      <xdr:colOff>101600</xdr:colOff>
      <xdr:row>94</xdr:row>
      <xdr:rowOff>10689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02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27216</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580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111271</xdr:rowOff>
    </xdr:from>
    <xdr:to>
      <xdr:col>76</xdr:col>
      <xdr:colOff>165100</xdr:colOff>
      <xdr:row>96</xdr:row>
      <xdr:rowOff>41421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39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57948</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17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25316</xdr:rowOff>
    </xdr:from>
    <xdr:to>
      <xdr:col>72</xdr:col>
      <xdr:colOff>38100</xdr:colOff>
      <xdr:row>97</xdr:row>
      <xdr:rowOff>126916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65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143443</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43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19210</xdr:rowOff>
    </xdr:from>
    <xdr:to>
      <xdr:col>67</xdr:col>
      <xdr:colOff>101600</xdr:colOff>
      <xdr:row>97</xdr:row>
      <xdr:rowOff>120810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64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137337</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42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171378</xdr:rowOff>
    </xdr:from>
    <xdr:to>
      <xdr:col>116</xdr:col>
      <xdr:colOff>62864</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314878"/>
          <a:ext cx="1269" cy="1470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118055</xdr:rowOff>
    </xdr:from>
    <xdr:ext cx="469744"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9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171378</xdr:rowOff>
    </xdr:from>
    <xdr:to>
      <xdr:col>116</xdr:col>
      <xdr:colOff>152400</xdr:colOff>
      <xdr:row>30</xdr:row>
      <xdr:rowOff>171378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31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7601</xdr:rowOff>
    </xdr:from>
    <xdr:ext cx="378565"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3512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156174</xdr:rowOff>
    </xdr:from>
    <xdr:to>
      <xdr:col>116</xdr:col>
      <xdr:colOff>114300</xdr:colOff>
      <xdr:row>38</xdr:row>
      <xdr:rowOff>86323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998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95613</xdr:rowOff>
    </xdr:from>
    <xdr:to>
      <xdr:col>111</xdr:col>
      <xdr:colOff>177800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78216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117312</xdr:rowOff>
    </xdr:from>
    <xdr:to>
      <xdr:col>112</xdr:col>
      <xdr:colOff>38100</xdr:colOff>
      <xdr:row>38</xdr:row>
      <xdr:rowOff>47462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460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63989</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4017" y="6236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95613</xdr:rowOff>
    </xdr:from>
    <xdr:to>
      <xdr:col>107</xdr:col>
      <xdr:colOff>50800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9545300" y="678216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97717</xdr:rowOff>
    </xdr:from>
    <xdr:to>
      <xdr:col>107</xdr:col>
      <xdr:colOff>101600</xdr:colOff>
      <xdr:row>38</xdr:row>
      <xdr:rowOff>27867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44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44394</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5017" y="6216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32077</xdr:rowOff>
    </xdr:from>
    <xdr:to>
      <xdr:col>102</xdr:col>
      <xdr:colOff>165100</xdr:colOff>
      <xdr:row>37</xdr:row>
      <xdr:rowOff>133677</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37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150204</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150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45793</xdr:rowOff>
    </xdr:from>
    <xdr:to>
      <xdr:col>98</xdr:col>
      <xdr:colOff>38100</xdr:colOff>
      <xdr:row>37</xdr:row>
      <xdr:rowOff>147393</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38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163920</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16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44813</xdr:rowOff>
    </xdr:from>
    <xdr:to>
      <xdr:col>107</xdr:col>
      <xdr:colOff>101600</xdr:colOff>
      <xdr:row>39</xdr:row>
      <xdr:rowOff>146413</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7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137540</xdr:rowOff>
    </xdr:from>
    <xdr:ext cx="313932"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277333" y="68240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15821</xdr:rowOff>
    </xdr:from>
    <xdr:to>
      <xdr:col>116</xdr:col>
      <xdr:colOff>62864</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759771"/>
          <a:ext cx="1269" cy="1454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133948</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53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15821</xdr:rowOff>
    </xdr:from>
    <xdr:to>
      <xdr:col>116</xdr:col>
      <xdr:colOff>152400</xdr:colOff>
      <xdr:row>51</xdr:row>
      <xdr:rowOff>15821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759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165390</xdr:rowOff>
    </xdr:from>
    <xdr:to>
      <xdr:col>116</xdr:col>
      <xdr:colOff>63500</xdr:colOff>
      <xdr:row>58</xdr:row>
      <xdr:rowOff>104539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9938040"/>
          <a:ext cx="838200" cy="11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147446</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9200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169019</xdr:rowOff>
    </xdr:from>
    <xdr:to>
      <xdr:col>116</xdr:col>
      <xdr:colOff>114300</xdr:colOff>
      <xdr:row>58</xdr:row>
      <xdr:rowOff>99169</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4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104539</xdr:rowOff>
    </xdr:from>
    <xdr:to>
      <xdr:col>111</xdr:col>
      <xdr:colOff>177800</xdr:colOff>
      <xdr:row>59</xdr:row>
      <xdr:rowOff>98878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048639"/>
          <a:ext cx="889000" cy="165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170216</xdr:rowOff>
    </xdr:from>
    <xdr:to>
      <xdr:col>112</xdr:col>
      <xdr:colOff>38100</xdr:colOff>
      <xdr:row>58</xdr:row>
      <xdr:rowOff>100366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4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116893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1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147356</xdr:rowOff>
    </xdr:from>
    <xdr:to>
      <xdr:col>107</xdr:col>
      <xdr:colOff>101600</xdr:colOff>
      <xdr:row>58</xdr:row>
      <xdr:rowOff>77506</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2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94033</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695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125258</xdr:rowOff>
    </xdr:from>
    <xdr:to>
      <xdr:col>102</xdr:col>
      <xdr:colOff>165100</xdr:colOff>
      <xdr:row>58</xdr:row>
      <xdr:rowOff>55408</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89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71935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67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115897</xdr:rowOff>
    </xdr:from>
    <xdr:to>
      <xdr:col>98</xdr:col>
      <xdr:colOff>38100</xdr:colOff>
      <xdr:row>58</xdr:row>
      <xdr:rowOff>46047</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888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62574</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66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114590</xdr:rowOff>
    </xdr:from>
    <xdr:to>
      <xdr:col>116</xdr:col>
      <xdr:colOff>114300</xdr:colOff>
      <xdr:row>58</xdr:row>
      <xdr:rowOff>44740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88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137467</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73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53739</xdr:rowOff>
    </xdr:from>
    <xdr:to>
      <xdr:col>112</xdr:col>
      <xdr:colOff>38100</xdr:colOff>
      <xdr:row>58</xdr:row>
      <xdr:rowOff>155339</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9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146466</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090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20005</xdr:rowOff>
    </xdr:from>
    <xdr:to>
      <xdr:col>116</xdr:col>
      <xdr:colOff>62864</xdr:colOff>
      <xdr:row>77</xdr:row>
      <xdr:rowOff>62616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192955"/>
          <a:ext cx="1269" cy="1071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66443</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26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62616</xdr:rowOff>
    </xdr:from>
    <xdr:to>
      <xdr:col>116</xdr:col>
      <xdr:colOff>152400</xdr:colOff>
      <xdr:row>77</xdr:row>
      <xdr:rowOff>62616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26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138132</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96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20005</xdr:rowOff>
    </xdr:from>
    <xdr:to>
      <xdr:col>116</xdr:col>
      <xdr:colOff>152400</xdr:colOff>
      <xdr:row>71</xdr:row>
      <xdr:rowOff>20005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19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21651</xdr:rowOff>
    </xdr:from>
    <xdr:to>
      <xdr:col>116</xdr:col>
      <xdr:colOff>63500</xdr:colOff>
      <xdr:row>75</xdr:row>
      <xdr:rowOff>28280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2708951"/>
          <a:ext cx="838200" cy="17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148114</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663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169687</xdr:rowOff>
    </xdr:from>
    <xdr:to>
      <xdr:col>116</xdr:col>
      <xdr:colOff>114300</xdr:colOff>
      <xdr:row>74</xdr:row>
      <xdr:rowOff>99837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268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28280</xdr:rowOff>
    </xdr:from>
    <xdr:to>
      <xdr:col>111</xdr:col>
      <xdr:colOff>177800</xdr:colOff>
      <xdr:row>75</xdr:row>
      <xdr:rowOff>122647</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2887030"/>
          <a:ext cx="889000" cy="9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103210</xdr:rowOff>
    </xdr:from>
    <xdr:to>
      <xdr:col>112</xdr:col>
      <xdr:colOff>38100</xdr:colOff>
      <xdr:row>75</xdr:row>
      <xdr:rowOff>33360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27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49887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56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122647</xdr:rowOff>
    </xdr:from>
    <xdr:to>
      <xdr:col>107</xdr:col>
      <xdr:colOff>50800</xdr:colOff>
      <xdr:row>75</xdr:row>
      <xdr:rowOff>137871</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2981397"/>
          <a:ext cx="889000" cy="1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171287</xdr:rowOff>
    </xdr:from>
    <xdr:to>
      <xdr:col>107</xdr:col>
      <xdr:colOff>101600</xdr:colOff>
      <xdr:row>75</xdr:row>
      <xdr:rowOff>101437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285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117964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63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137871</xdr:rowOff>
    </xdr:from>
    <xdr:to>
      <xdr:col>102</xdr:col>
      <xdr:colOff>114300</xdr:colOff>
      <xdr:row>75</xdr:row>
      <xdr:rowOff>139060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2996621"/>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8021</xdr:rowOff>
    </xdr:from>
    <xdr:to>
      <xdr:col>102</xdr:col>
      <xdr:colOff>165100</xdr:colOff>
      <xdr:row>75</xdr:row>
      <xdr:rowOff>109621</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126148</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64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148976</xdr:rowOff>
    </xdr:from>
    <xdr:to>
      <xdr:col>98</xdr:col>
      <xdr:colOff>38100</xdr:colOff>
      <xdr:row>75</xdr:row>
      <xdr:rowOff>79126</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95653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61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142301</xdr:rowOff>
    </xdr:from>
    <xdr:to>
      <xdr:col>116</xdr:col>
      <xdr:colOff>114300</xdr:colOff>
      <xdr:row>74</xdr:row>
      <xdr:rowOff>72451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265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165178</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50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148930</xdr:rowOff>
    </xdr:from>
    <xdr:to>
      <xdr:col>112</xdr:col>
      <xdr:colOff>38100</xdr:colOff>
      <xdr:row>75</xdr:row>
      <xdr:rowOff>79080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283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70207</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292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71847</xdr:rowOff>
    </xdr:from>
    <xdr:to>
      <xdr:col>107</xdr:col>
      <xdr:colOff>101600</xdr:colOff>
      <xdr:row>76</xdr:row>
      <xdr:rowOff>1997</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293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164574</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02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87071</xdr:rowOff>
    </xdr:from>
    <xdr:to>
      <xdr:col>102</xdr:col>
      <xdr:colOff>165100</xdr:colOff>
      <xdr:row>76</xdr:row>
      <xdr:rowOff>17221</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294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8348</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303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88260</xdr:rowOff>
    </xdr:from>
    <xdr:to>
      <xdr:col>98</xdr:col>
      <xdr:colOff>38100</xdr:colOff>
      <xdr:row>76</xdr:row>
      <xdr:rowOff>18410</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294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9537</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303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人件費は、会計年度任用職員報酬などが増となったものの退職手当の減などにより前年度比減となり、類似団体内</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33/36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位となった。扶助費は、低所得者支援給付金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給付</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事業、民間保育園等運営事業など</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により前年度比増となり、類似団体内</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13/36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位となった。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公債費は、元金償還額の減により、類似団体内</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32/36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位となった。これらの経費は、義務的経費であり、経常収支比率の悪化を招くなど財政の硬直化にもつながるため、提供サービスの選択は十分見極めて進めていく必要がある。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補助費等は、国や都への補助金等の返還金の減により前年度比減となったものの類似団体内</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7/36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位となり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高い水準にある。物件費は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、予防接種事業</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などにより前年度比</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となり、類似団体内</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21/36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位となった。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普通建設事業費は私立保育園園舎建替や市立学校体育館冷暖房設備設置工事の増などにより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前年度比で増となり、類似団体内</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16/36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位となった。貸付金は、昨年度と同様に小川駅西口地区市街地再開発組合資金貸付金の増により、類似団体内</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11/36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位となった。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積立金は、財政調整基金積立金や減債基金積立金の増により前年度比増となり、類似団体内</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2/36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位となった。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今後も、駅前再開発事業等の都市計画事業、公園再整備に関する公民連携事業の実施などにより多額の費用が見込まれることから、基金残高の確保に努めるなど、財政需要に備えた財政運営が求められる。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東京都小平市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196,913
191,141
20.51
89,732,647
85,662,313
3,701,235
38,845,912
25,131,949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102210</xdr:rowOff>
    </xdr:from>
    <xdr:to>
      <xdr:col>24</xdr:col>
      <xdr:colOff>62865</xdr:colOff>
      <xdr:row>39</xdr:row>
      <xdr:rowOff>33172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5710"/>
          <a:ext cx="1270" cy="1474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36999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2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33172</xdr:rowOff>
    </xdr:from>
    <xdr:to>
      <xdr:col>24</xdr:col>
      <xdr:colOff>152400</xdr:colOff>
      <xdr:row>39</xdr:row>
      <xdr:rowOff>33172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1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48887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2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102210</xdr:rowOff>
    </xdr:from>
    <xdr:to>
      <xdr:col>24</xdr:col>
      <xdr:colOff>152400</xdr:colOff>
      <xdr:row>30</xdr:row>
      <xdr:rowOff>102210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72949</xdr:rowOff>
    </xdr:from>
    <xdr:to>
      <xdr:col>24</xdr:col>
      <xdr:colOff>63500</xdr:colOff>
      <xdr:row>34</xdr:row>
      <xdr:rowOff>102210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902249"/>
          <a:ext cx="8382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91558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92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113131</xdr:rowOff>
    </xdr:from>
    <xdr:to>
      <xdr:col>24</xdr:col>
      <xdr:colOff>114300</xdr:colOff>
      <xdr:row>36</xdr:row>
      <xdr:rowOff>43281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1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102210</xdr:rowOff>
    </xdr:from>
    <xdr:to>
      <xdr:col>19</xdr:col>
      <xdr:colOff>177800</xdr:colOff>
      <xdr:row>34</xdr:row>
      <xdr:rowOff>144272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931510"/>
          <a:ext cx="889000" cy="4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123190</xdr:rowOff>
    </xdr:from>
    <xdr:to>
      <xdr:col>20</xdr:col>
      <xdr:colOff>38100</xdr:colOff>
      <xdr:row>36</xdr:row>
      <xdr:rowOff>53340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44467</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66548</xdr:rowOff>
    </xdr:from>
    <xdr:to>
      <xdr:col>15</xdr:col>
      <xdr:colOff>50800</xdr:colOff>
      <xdr:row>34</xdr:row>
      <xdr:rowOff>144272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89584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133248</xdr:rowOff>
    </xdr:from>
    <xdr:to>
      <xdr:col>15</xdr:col>
      <xdr:colOff>101600</xdr:colOff>
      <xdr:row>36</xdr:row>
      <xdr:rowOff>63398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54525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22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66548</xdr:rowOff>
    </xdr:from>
    <xdr:to>
      <xdr:col>10</xdr:col>
      <xdr:colOff>114300</xdr:colOff>
      <xdr:row>34</xdr:row>
      <xdr:rowOff>76607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895848"/>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135077</xdr:rowOff>
    </xdr:from>
    <xdr:to>
      <xdr:col>10</xdr:col>
      <xdr:colOff>165100</xdr:colOff>
      <xdr:row>36</xdr:row>
      <xdr:rowOff>65227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56354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228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125933</xdr:rowOff>
    </xdr:from>
    <xdr:to>
      <xdr:col>6</xdr:col>
      <xdr:colOff>38100</xdr:colOff>
      <xdr:row>36</xdr:row>
      <xdr:rowOff>56083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47210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21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22149</xdr:rowOff>
    </xdr:from>
    <xdr:to>
      <xdr:col>24</xdr:col>
      <xdr:colOff>114300</xdr:colOff>
      <xdr:row>34</xdr:row>
      <xdr:rowOff>123749</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5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45026</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0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51410</xdr:rowOff>
    </xdr:from>
    <xdr:to>
      <xdr:col>20</xdr:col>
      <xdr:colOff>38100</xdr:colOff>
      <xdr:row>34</xdr:row>
      <xdr:rowOff>153010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8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169537</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65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93472</xdr:rowOff>
    </xdr:from>
    <xdr:to>
      <xdr:col>15</xdr:col>
      <xdr:colOff>101600</xdr:colOff>
      <xdr:row>35</xdr:row>
      <xdr:rowOff>23622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2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40149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9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15748</xdr:rowOff>
    </xdr:from>
    <xdr:to>
      <xdr:col>10</xdr:col>
      <xdr:colOff>165100</xdr:colOff>
      <xdr:row>34</xdr:row>
      <xdr:rowOff>117348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4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133875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20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25807</xdr:rowOff>
    </xdr:from>
    <xdr:to>
      <xdr:col>6</xdr:col>
      <xdr:colOff>38100</xdr:colOff>
      <xdr:row>34</xdr:row>
      <xdr:rowOff>127407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5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143934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630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100468</xdr:rowOff>
    </xdr:from>
    <xdr:to>
      <xdr:col>24</xdr:col>
      <xdr:colOff>62865</xdr:colOff>
      <xdr:row>58</xdr:row>
      <xdr:rowOff>26739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9358768"/>
          <a:ext cx="1270" cy="61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30566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7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26739</xdr:rowOff>
    </xdr:from>
    <xdr:to>
      <xdr:col>24</xdr:col>
      <xdr:colOff>152400</xdr:colOff>
      <xdr:row>58</xdr:row>
      <xdr:rowOff>26739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70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47145</xdr:rowOff>
    </xdr:from>
    <xdr:ext cx="534377"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913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100468</xdr:rowOff>
    </xdr:from>
    <xdr:to>
      <xdr:col>24</xdr:col>
      <xdr:colOff>152400</xdr:colOff>
      <xdr:row>54</xdr:row>
      <xdr:rowOff>100468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35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74712</xdr:rowOff>
    </xdr:from>
    <xdr:to>
      <xdr:col>24</xdr:col>
      <xdr:colOff>63500</xdr:colOff>
      <xdr:row>56</xdr:row>
      <xdr:rowOff>8603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504462"/>
          <a:ext cx="838200" cy="10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66826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68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88399</xdr:rowOff>
    </xdr:from>
    <xdr:to>
      <xdr:col>24</xdr:col>
      <xdr:colOff>114300</xdr:colOff>
      <xdr:row>57</xdr:row>
      <xdr:rowOff>18549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68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8603</xdr:rowOff>
    </xdr:from>
    <xdr:to>
      <xdr:col>19</xdr:col>
      <xdr:colOff>177800</xdr:colOff>
      <xdr:row>56</xdr:row>
      <xdr:rowOff>164247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609803"/>
          <a:ext cx="889000" cy="15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64484</xdr:rowOff>
    </xdr:from>
    <xdr:to>
      <xdr:col>20</xdr:col>
      <xdr:colOff>38100</xdr:colOff>
      <xdr:row>56</xdr:row>
      <xdr:rowOff>166084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66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157211</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75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153231</xdr:rowOff>
    </xdr:from>
    <xdr:to>
      <xdr:col>15</xdr:col>
      <xdr:colOff>50800</xdr:colOff>
      <xdr:row>56</xdr:row>
      <xdr:rowOff>164247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8725731"/>
          <a:ext cx="889000" cy="103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46783</xdr:rowOff>
    </xdr:from>
    <xdr:to>
      <xdr:col>15</xdr:col>
      <xdr:colOff>101600</xdr:colOff>
      <xdr:row>56</xdr:row>
      <xdr:rowOff>148383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647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164910</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42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153231</xdr:rowOff>
    </xdr:from>
    <xdr:to>
      <xdr:col>10</xdr:col>
      <xdr:colOff>114300</xdr:colOff>
      <xdr:row>57</xdr:row>
      <xdr:rowOff>73918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8725731"/>
          <a:ext cx="889000" cy="1120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58954</xdr:rowOff>
    </xdr:from>
    <xdr:to>
      <xdr:col>10</xdr:col>
      <xdr:colOff>165100</xdr:colOff>
      <xdr:row>50</xdr:row>
      <xdr:rowOff>160554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863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5631</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8406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137407</xdr:rowOff>
    </xdr:from>
    <xdr:to>
      <xdr:col>6</xdr:col>
      <xdr:colOff>38100</xdr:colOff>
      <xdr:row>57</xdr:row>
      <xdr:rowOff>67557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3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84084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1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23912</xdr:rowOff>
    </xdr:from>
    <xdr:to>
      <xdr:col>24</xdr:col>
      <xdr:colOff>114300</xdr:colOff>
      <xdr:row>55</xdr:row>
      <xdr:rowOff>125512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45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46789</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30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129253</xdr:rowOff>
    </xdr:from>
    <xdr:to>
      <xdr:col>20</xdr:col>
      <xdr:colOff>38100</xdr:colOff>
      <xdr:row>56</xdr:row>
      <xdr:rowOff>59403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55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75930</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33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113447</xdr:rowOff>
    </xdr:from>
    <xdr:to>
      <xdr:col>15</xdr:col>
      <xdr:colOff>101600</xdr:colOff>
      <xdr:row>57</xdr:row>
      <xdr:rowOff>43597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71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34724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807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102431</xdr:rowOff>
    </xdr:from>
    <xdr:to>
      <xdr:col>10</xdr:col>
      <xdr:colOff>165100</xdr:colOff>
      <xdr:row>51</xdr:row>
      <xdr:rowOff>32581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867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23708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8767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23118</xdr:rowOff>
    </xdr:from>
    <xdr:to>
      <xdr:col>6</xdr:col>
      <xdr:colOff>38100</xdr:colOff>
      <xdr:row>57</xdr:row>
      <xdr:rowOff>124718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79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115845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88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148984</xdr:rowOff>
    </xdr:from>
    <xdr:to>
      <xdr:col>24</xdr:col>
      <xdr:colOff>62865</xdr:colOff>
      <xdr:row>79</xdr:row>
      <xdr:rowOff>9564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9034"/>
          <a:ext cx="1270" cy="1575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13391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57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9564</xdr:rowOff>
    </xdr:from>
    <xdr:to>
      <xdr:col>24</xdr:col>
      <xdr:colOff>152400</xdr:colOff>
      <xdr:row>79</xdr:row>
      <xdr:rowOff>9564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95661</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5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276,769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148984</xdr:rowOff>
    </xdr:from>
    <xdr:to>
      <xdr:col>24</xdr:col>
      <xdr:colOff>152400</xdr:colOff>
      <xdr:row>69</xdr:row>
      <xdr:rowOff>148984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9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50622</xdr:rowOff>
    </xdr:from>
    <xdr:to>
      <xdr:col>24</xdr:col>
      <xdr:colOff>63500</xdr:colOff>
      <xdr:row>75</xdr:row>
      <xdr:rowOff>1753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737922"/>
          <a:ext cx="838200" cy="12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54691</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134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76264</xdr:rowOff>
    </xdr:from>
    <xdr:to>
      <xdr:col>24</xdr:col>
      <xdr:colOff>114300</xdr:colOff>
      <xdr:row>76</xdr:row>
      <xdr:rowOff>6414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1753</xdr:rowOff>
    </xdr:from>
    <xdr:to>
      <xdr:col>19</xdr:col>
      <xdr:colOff>177800</xdr:colOff>
      <xdr:row>75</xdr:row>
      <xdr:rowOff>2311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860503"/>
          <a:ext cx="889000" cy="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34810</xdr:rowOff>
    </xdr:from>
    <xdr:to>
      <xdr:col>20</xdr:col>
      <xdr:colOff>38100</xdr:colOff>
      <xdr:row>76</xdr:row>
      <xdr:rowOff>136410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6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127537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57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2311</xdr:rowOff>
    </xdr:from>
    <xdr:to>
      <xdr:col>15</xdr:col>
      <xdr:colOff>50800</xdr:colOff>
      <xdr:row>76</xdr:row>
      <xdr:rowOff>163818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861061"/>
          <a:ext cx="889000" cy="33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133032</xdr:rowOff>
    </xdr:from>
    <xdr:to>
      <xdr:col>15</xdr:col>
      <xdr:colOff>101600</xdr:colOff>
      <xdr:row>76</xdr:row>
      <xdr:rowOff>63182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9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54309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84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163818</xdr:rowOff>
    </xdr:from>
    <xdr:to>
      <xdr:col>10</xdr:col>
      <xdr:colOff>114300</xdr:colOff>
      <xdr:row>77</xdr:row>
      <xdr:rowOff>39167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94018"/>
          <a:ext cx="889000" cy="46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112992</xdr:rowOff>
    </xdr:from>
    <xdr:to>
      <xdr:col>10</xdr:col>
      <xdr:colOff>165100</xdr:colOff>
      <xdr:row>78</xdr:row>
      <xdr:rowOff>43142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1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34269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40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45935</xdr:rowOff>
    </xdr:from>
    <xdr:to>
      <xdr:col>6</xdr:col>
      <xdr:colOff>38100</xdr:colOff>
      <xdr:row>78</xdr:row>
      <xdr:rowOff>147535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41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138662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511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171272</xdr:rowOff>
    </xdr:from>
    <xdr:to>
      <xdr:col>24</xdr:col>
      <xdr:colOff>114300</xdr:colOff>
      <xdr:row>74</xdr:row>
      <xdr:rowOff>101422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68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22699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538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122403</xdr:rowOff>
    </xdr:from>
    <xdr:to>
      <xdr:col>20</xdr:col>
      <xdr:colOff>38100</xdr:colOff>
      <xdr:row>75</xdr:row>
      <xdr:rowOff>52553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80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69080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584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122961</xdr:rowOff>
    </xdr:from>
    <xdr:to>
      <xdr:col>15</xdr:col>
      <xdr:colOff>101600</xdr:colOff>
      <xdr:row>75</xdr:row>
      <xdr:rowOff>53111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8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69638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585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113018</xdr:rowOff>
    </xdr:from>
    <xdr:to>
      <xdr:col>10</xdr:col>
      <xdr:colOff>165100</xdr:colOff>
      <xdr:row>77</xdr:row>
      <xdr:rowOff>43168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4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59694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918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159817</xdr:rowOff>
    </xdr:from>
    <xdr:to>
      <xdr:col>6</xdr:col>
      <xdr:colOff>38100</xdr:colOff>
      <xdr:row>77</xdr:row>
      <xdr:rowOff>89967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9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106494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965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171084</xdr:rowOff>
    </xdr:from>
    <xdr:to>
      <xdr:col>24</xdr:col>
      <xdr:colOff>62865</xdr:colOff>
      <xdr:row>98</xdr:row>
      <xdr:rowOff>96887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601584"/>
          <a:ext cx="1270" cy="1297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100714</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0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96887</xdr:rowOff>
    </xdr:from>
    <xdr:to>
      <xdr:col>24</xdr:col>
      <xdr:colOff>152400</xdr:colOff>
      <xdr:row>98</xdr:row>
      <xdr:rowOff>96887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9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117761</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7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65,039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171084</xdr:rowOff>
    </xdr:from>
    <xdr:to>
      <xdr:col>24</xdr:col>
      <xdr:colOff>152400</xdr:colOff>
      <xdr:row>90</xdr:row>
      <xdr:rowOff>171084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601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18673</xdr:rowOff>
    </xdr:from>
    <xdr:to>
      <xdr:col>24</xdr:col>
      <xdr:colOff>63500</xdr:colOff>
      <xdr:row>96</xdr:row>
      <xdr:rowOff>69030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306423"/>
          <a:ext cx="838200" cy="22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171311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287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148434</xdr:rowOff>
    </xdr:from>
    <xdr:to>
      <xdr:col>24</xdr:col>
      <xdr:colOff>114300</xdr:colOff>
      <xdr:row>96</xdr:row>
      <xdr:rowOff>78584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43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156845</xdr:rowOff>
    </xdr:from>
    <xdr:to>
      <xdr:col>19</xdr:col>
      <xdr:colOff>177800</xdr:colOff>
      <xdr:row>95</xdr:row>
      <xdr:rowOff>18673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273145"/>
          <a:ext cx="889000" cy="3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156141</xdr:rowOff>
    </xdr:from>
    <xdr:to>
      <xdr:col>20</xdr:col>
      <xdr:colOff>38100</xdr:colOff>
      <xdr:row>95</xdr:row>
      <xdr:rowOff>86291</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27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77418</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36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156845</xdr:rowOff>
    </xdr:from>
    <xdr:to>
      <xdr:col>15</xdr:col>
      <xdr:colOff>50800</xdr:colOff>
      <xdr:row>97</xdr:row>
      <xdr:rowOff>85130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273145"/>
          <a:ext cx="889000" cy="44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170511</xdr:rowOff>
    </xdr:from>
    <xdr:to>
      <xdr:col>15</xdr:col>
      <xdr:colOff>101600</xdr:colOff>
      <xdr:row>95</xdr:row>
      <xdr:rowOff>100661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28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91788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37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85130</xdr:rowOff>
    </xdr:from>
    <xdr:to>
      <xdr:col>10</xdr:col>
      <xdr:colOff>114300</xdr:colOff>
      <xdr:row>97</xdr:row>
      <xdr:rowOff>161449</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715780"/>
          <a:ext cx="889000" cy="7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1378</xdr:rowOff>
    </xdr:from>
    <xdr:to>
      <xdr:col>10</xdr:col>
      <xdr:colOff>165100</xdr:colOff>
      <xdr:row>97</xdr:row>
      <xdr:rowOff>102978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3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119505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40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39164</xdr:rowOff>
    </xdr:from>
    <xdr:to>
      <xdr:col>6</xdr:col>
      <xdr:colOff>38100</xdr:colOff>
      <xdr:row>97</xdr:row>
      <xdr:rowOff>140764</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6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157291</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44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18230</xdr:rowOff>
    </xdr:from>
    <xdr:to>
      <xdr:col>24</xdr:col>
      <xdr:colOff>114300</xdr:colOff>
      <xdr:row>96</xdr:row>
      <xdr:rowOff>119830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47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168107</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455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139323</xdr:rowOff>
    </xdr:from>
    <xdr:to>
      <xdr:col>20</xdr:col>
      <xdr:colOff>38100</xdr:colOff>
      <xdr:row>95</xdr:row>
      <xdr:rowOff>69473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25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86000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03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106045</xdr:rowOff>
    </xdr:from>
    <xdr:to>
      <xdr:col>15</xdr:col>
      <xdr:colOff>101600</xdr:colOff>
      <xdr:row>95</xdr:row>
      <xdr:rowOff>36195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22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52722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599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34330</xdr:rowOff>
    </xdr:from>
    <xdr:to>
      <xdr:col>10</xdr:col>
      <xdr:colOff>165100</xdr:colOff>
      <xdr:row>97</xdr:row>
      <xdr:rowOff>135930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6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127057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75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110649</xdr:rowOff>
    </xdr:from>
    <xdr:to>
      <xdr:col>6</xdr:col>
      <xdr:colOff>38100</xdr:colOff>
      <xdr:row>98</xdr:row>
      <xdr:rowOff>40799</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74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31926</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83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88646</xdr:rowOff>
    </xdr:from>
    <xdr:to>
      <xdr:col>54</xdr:col>
      <xdr:colOff>189865</xdr:colOff>
      <xdr:row>39</xdr:row>
      <xdr:rowOff>43688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403596"/>
          <a:ext cx="1270" cy="132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47515</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0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43688</xdr:rowOff>
    </xdr:from>
    <xdr:to>
      <xdr:col>55</xdr:col>
      <xdr:colOff>88900</xdr:colOff>
      <xdr:row>39</xdr:row>
      <xdr:rowOff>43688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35323</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7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88646</xdr:rowOff>
    </xdr:from>
    <xdr:to>
      <xdr:col>55</xdr:col>
      <xdr:colOff>88900</xdr:colOff>
      <xdr:row>31</xdr:row>
      <xdr:rowOff>88646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403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94742</xdr:rowOff>
    </xdr:from>
    <xdr:to>
      <xdr:col>55</xdr:col>
      <xdr:colOff>0</xdr:colOff>
      <xdr:row>36</xdr:row>
      <xdr:rowOff>153416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266942"/>
          <a:ext cx="83820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3700</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3473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25273</xdr:rowOff>
    </xdr:from>
    <xdr:to>
      <xdr:col>55</xdr:col>
      <xdr:colOff>50800</xdr:colOff>
      <xdr:row>37</xdr:row>
      <xdr:rowOff>126873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36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153416</xdr:rowOff>
    </xdr:from>
    <xdr:to>
      <xdr:col>50</xdr:col>
      <xdr:colOff>114300</xdr:colOff>
      <xdr:row>37</xdr:row>
      <xdr:rowOff>32639</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325616"/>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26416</xdr:rowOff>
    </xdr:from>
    <xdr:to>
      <xdr:col>50</xdr:col>
      <xdr:colOff>165100</xdr:colOff>
      <xdr:row>37</xdr:row>
      <xdr:rowOff>128016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7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119143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462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5588</xdr:rowOff>
    </xdr:from>
    <xdr:to>
      <xdr:col>45</xdr:col>
      <xdr:colOff>177800</xdr:colOff>
      <xdr:row>37</xdr:row>
      <xdr:rowOff>32639</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349238"/>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20320</xdr:rowOff>
    </xdr:from>
    <xdr:to>
      <xdr:col>46</xdr:col>
      <xdr:colOff>38100</xdr:colOff>
      <xdr:row>37</xdr:row>
      <xdr:rowOff>121920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113047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456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148463</xdr:rowOff>
    </xdr:from>
    <xdr:to>
      <xdr:col>41</xdr:col>
      <xdr:colOff>50800</xdr:colOff>
      <xdr:row>37</xdr:row>
      <xdr:rowOff>5588</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320663"/>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27178</xdr:rowOff>
    </xdr:from>
    <xdr:to>
      <xdr:col>41</xdr:col>
      <xdr:colOff>101600</xdr:colOff>
      <xdr:row>37</xdr:row>
      <xdr:rowOff>128778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119905</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463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159766</xdr:rowOff>
    </xdr:from>
    <xdr:to>
      <xdr:col>36</xdr:col>
      <xdr:colOff>165100</xdr:colOff>
      <xdr:row>37</xdr:row>
      <xdr:rowOff>89916</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81043</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42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43942</xdr:rowOff>
    </xdr:from>
    <xdr:to>
      <xdr:col>55</xdr:col>
      <xdr:colOff>50800</xdr:colOff>
      <xdr:row>36</xdr:row>
      <xdr:rowOff>145542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21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66819</xdr:rowOff>
    </xdr:from>
    <xdr:ext cx="469744"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067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102616</xdr:rowOff>
    </xdr:from>
    <xdr:to>
      <xdr:col>50</xdr:col>
      <xdr:colOff>165100</xdr:colOff>
      <xdr:row>37</xdr:row>
      <xdr:rowOff>32766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27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49293</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04428" y="605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153289</xdr:rowOff>
    </xdr:from>
    <xdr:to>
      <xdr:col>46</xdr:col>
      <xdr:colOff>38100</xdr:colOff>
      <xdr:row>37</xdr:row>
      <xdr:rowOff>83439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32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99966</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100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126238</xdr:rowOff>
    </xdr:from>
    <xdr:to>
      <xdr:col>41</xdr:col>
      <xdr:colOff>101600</xdr:colOff>
      <xdr:row>37</xdr:row>
      <xdr:rowOff>56388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29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72915</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26428" y="6073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97663</xdr:rowOff>
    </xdr:from>
    <xdr:to>
      <xdr:col>36</xdr:col>
      <xdr:colOff>165100</xdr:colOff>
      <xdr:row>37</xdr:row>
      <xdr:rowOff>27813</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26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44340</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37428" y="604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124689</xdr:rowOff>
    </xdr:from>
    <xdr:to>
      <xdr:col>54</xdr:col>
      <xdr:colOff>189865</xdr:colOff>
      <xdr:row>59</xdr:row>
      <xdr:rowOff>41402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697189"/>
          <a:ext cx="1270" cy="1459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45229</xdr:rowOff>
    </xdr:from>
    <xdr:ext cx="313932"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1607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41402</xdr:rowOff>
    </xdr:from>
    <xdr:to>
      <xdr:col>55</xdr:col>
      <xdr:colOff>88900</xdr:colOff>
      <xdr:row>59</xdr:row>
      <xdr:rowOff>41402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156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71366</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47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124689</xdr:rowOff>
    </xdr:from>
    <xdr:to>
      <xdr:col>55</xdr:col>
      <xdr:colOff>88900</xdr:colOff>
      <xdr:row>50</xdr:row>
      <xdr:rowOff>124689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697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155854</xdr:rowOff>
    </xdr:from>
    <xdr:to>
      <xdr:col>55</xdr:col>
      <xdr:colOff>0</xdr:colOff>
      <xdr:row>58</xdr:row>
      <xdr:rowOff>162789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9639300" y="10099954"/>
          <a:ext cx="838200" cy="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159402</xdr:rowOff>
    </xdr:from>
    <xdr:ext cx="469744"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760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136525</xdr:rowOff>
    </xdr:from>
    <xdr:to>
      <xdr:col>55</xdr:col>
      <xdr:colOff>50800</xdr:colOff>
      <xdr:row>58</xdr:row>
      <xdr:rowOff>66675</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90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155854</xdr:rowOff>
    </xdr:from>
    <xdr:to>
      <xdr:col>50</xdr:col>
      <xdr:colOff>114300</xdr:colOff>
      <xdr:row>58</xdr:row>
      <xdr:rowOff>167970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8750300" y="10099954"/>
          <a:ext cx="8890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133553</xdr:rowOff>
    </xdr:from>
    <xdr:to>
      <xdr:col>50</xdr:col>
      <xdr:colOff>165100</xdr:colOff>
      <xdr:row>58</xdr:row>
      <xdr:rowOff>63703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90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80230</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04428" y="9681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163399</xdr:rowOff>
    </xdr:from>
    <xdr:to>
      <xdr:col>45</xdr:col>
      <xdr:colOff>177800</xdr:colOff>
      <xdr:row>58</xdr:row>
      <xdr:rowOff>167970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861300" y="10107499"/>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140412</xdr:rowOff>
    </xdr:from>
    <xdr:to>
      <xdr:col>46</xdr:col>
      <xdr:colOff>38100</xdr:colOff>
      <xdr:row>58</xdr:row>
      <xdr:rowOff>70562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91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87089</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15428" y="968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136347</xdr:rowOff>
    </xdr:from>
    <xdr:to>
      <xdr:col>41</xdr:col>
      <xdr:colOff>50800</xdr:colOff>
      <xdr:row>58</xdr:row>
      <xdr:rowOff>163399</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6972300" y="10080447"/>
          <a:ext cx="889000" cy="2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129362</xdr:rowOff>
    </xdr:from>
    <xdr:to>
      <xdr:col>41</xdr:col>
      <xdr:colOff>101600</xdr:colOff>
      <xdr:row>58</xdr:row>
      <xdr:rowOff>59512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90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76039</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26428" y="9677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135687</xdr:rowOff>
    </xdr:from>
    <xdr:to>
      <xdr:col>36</xdr:col>
      <xdr:colOff>165100</xdr:colOff>
      <xdr:row>58</xdr:row>
      <xdr:rowOff>65837</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90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82364</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37428" y="96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111989</xdr:rowOff>
    </xdr:from>
    <xdr:to>
      <xdr:col>55</xdr:col>
      <xdr:colOff>50800</xdr:colOff>
      <xdr:row>59</xdr:row>
      <xdr:rowOff>42139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1005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26916</xdr:rowOff>
    </xdr:from>
    <xdr:ext cx="378565"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971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105054</xdr:rowOff>
    </xdr:from>
    <xdr:to>
      <xdr:col>50</xdr:col>
      <xdr:colOff>165100</xdr:colOff>
      <xdr:row>59</xdr:row>
      <xdr:rowOff>35204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1004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26331</xdr:rowOff>
    </xdr:from>
    <xdr:ext cx="378565"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50017" y="10141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117170</xdr:rowOff>
    </xdr:from>
    <xdr:to>
      <xdr:col>46</xdr:col>
      <xdr:colOff>38100</xdr:colOff>
      <xdr:row>59</xdr:row>
      <xdr:rowOff>47320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1006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38447</xdr:rowOff>
    </xdr:from>
    <xdr:ext cx="378565"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561017" y="10153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112599</xdr:rowOff>
    </xdr:from>
    <xdr:to>
      <xdr:col>41</xdr:col>
      <xdr:colOff>101600</xdr:colOff>
      <xdr:row>59</xdr:row>
      <xdr:rowOff>42749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1005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33876</xdr:rowOff>
    </xdr:from>
    <xdr:ext cx="378565"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72017" y="10149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85547</xdr:rowOff>
    </xdr:from>
    <xdr:to>
      <xdr:col>36</xdr:col>
      <xdr:colOff>165100</xdr:colOff>
      <xdr:row>59</xdr:row>
      <xdr:rowOff>15697</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1002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6824</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37428" y="1012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15753</xdr:rowOff>
    </xdr:from>
    <xdr:to>
      <xdr:col>54</xdr:col>
      <xdr:colOff>189865</xdr:colOff>
      <xdr:row>78</xdr:row>
      <xdr:rowOff>81910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360153"/>
          <a:ext cx="1270" cy="1094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85737</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458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81910</xdr:rowOff>
    </xdr:from>
    <xdr:to>
      <xdr:col>55</xdr:col>
      <xdr:colOff>88900</xdr:colOff>
      <xdr:row>78</xdr:row>
      <xdr:rowOff>81910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45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133880</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13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15753</xdr:rowOff>
    </xdr:from>
    <xdr:to>
      <xdr:col>55</xdr:col>
      <xdr:colOff>88900</xdr:colOff>
      <xdr:row>72</xdr:row>
      <xdr:rowOff>15753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36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101524</xdr:rowOff>
    </xdr:from>
    <xdr:to>
      <xdr:col>55</xdr:col>
      <xdr:colOff>0</xdr:colOff>
      <xdr:row>78</xdr:row>
      <xdr:rowOff>11364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303174"/>
          <a:ext cx="838200" cy="8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3008</xdr:rowOff>
    </xdr:from>
    <xdr:ext cx="469744"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33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151581</xdr:rowOff>
    </xdr:from>
    <xdr:to>
      <xdr:col>55</xdr:col>
      <xdr:colOff>50800</xdr:colOff>
      <xdr:row>77</xdr:row>
      <xdr:rowOff>81731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8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101524</xdr:rowOff>
    </xdr:from>
    <xdr:to>
      <xdr:col>50</xdr:col>
      <xdr:colOff>114300</xdr:colOff>
      <xdr:row>77</xdr:row>
      <xdr:rowOff>150764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303174"/>
          <a:ext cx="889000" cy="4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107279</xdr:rowOff>
    </xdr:from>
    <xdr:to>
      <xdr:col>50</xdr:col>
      <xdr:colOff>165100</xdr:colOff>
      <xdr:row>77</xdr:row>
      <xdr:rowOff>37429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3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53956</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428" y="1291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97592</xdr:rowOff>
    </xdr:from>
    <xdr:to>
      <xdr:col>45</xdr:col>
      <xdr:colOff>177800</xdr:colOff>
      <xdr:row>77</xdr:row>
      <xdr:rowOff>150764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299242"/>
          <a:ext cx="889000" cy="5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110389</xdr:rowOff>
    </xdr:from>
    <xdr:to>
      <xdr:col>46</xdr:col>
      <xdr:colOff>38100</xdr:colOff>
      <xdr:row>77</xdr:row>
      <xdr:rowOff>40539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57066</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15428" y="1291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97592</xdr:rowOff>
    </xdr:from>
    <xdr:to>
      <xdr:col>41</xdr:col>
      <xdr:colOff>50800</xdr:colOff>
      <xdr:row>78</xdr:row>
      <xdr:rowOff>78755</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299242"/>
          <a:ext cx="889000" cy="15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30790</xdr:rowOff>
    </xdr:from>
    <xdr:to>
      <xdr:col>41</xdr:col>
      <xdr:colOff>101600</xdr:colOff>
      <xdr:row>76</xdr:row>
      <xdr:rowOff>132390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0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148917</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28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6787</xdr:rowOff>
    </xdr:from>
    <xdr:to>
      <xdr:col>36</xdr:col>
      <xdr:colOff>165100</xdr:colOff>
      <xdr:row>77</xdr:row>
      <xdr:rowOff>108387</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2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124914</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298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132014</xdr:rowOff>
    </xdr:from>
    <xdr:to>
      <xdr:col>55</xdr:col>
      <xdr:colOff>50800</xdr:colOff>
      <xdr:row>78</xdr:row>
      <xdr:rowOff>62164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3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46941</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24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50724</xdr:rowOff>
    </xdr:from>
    <xdr:to>
      <xdr:col>50</xdr:col>
      <xdr:colOff>165100</xdr:colOff>
      <xdr:row>77</xdr:row>
      <xdr:rowOff>152324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25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143451</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34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99964</xdr:rowOff>
    </xdr:from>
    <xdr:to>
      <xdr:col>46</xdr:col>
      <xdr:colOff>38100</xdr:colOff>
      <xdr:row>78</xdr:row>
      <xdr:rowOff>30114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0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21241</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39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46792</xdr:rowOff>
    </xdr:from>
    <xdr:to>
      <xdr:col>41</xdr:col>
      <xdr:colOff>101600</xdr:colOff>
      <xdr:row>77</xdr:row>
      <xdr:rowOff>148392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24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139519</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341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27955</xdr:rowOff>
    </xdr:from>
    <xdr:to>
      <xdr:col>36</xdr:col>
      <xdr:colOff>165100</xdr:colOff>
      <xdr:row>78</xdr:row>
      <xdr:rowOff>129555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0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120682</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49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123208</xdr:rowOff>
    </xdr:from>
    <xdr:to>
      <xdr:col>54</xdr:col>
      <xdr:colOff>189865</xdr:colOff>
      <xdr:row>99</xdr:row>
      <xdr:rowOff>105116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53708"/>
          <a:ext cx="1270" cy="15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108943</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8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105116</xdr:rowOff>
    </xdr:from>
    <xdr:to>
      <xdr:col>55</xdr:col>
      <xdr:colOff>88900</xdr:colOff>
      <xdr:row>99</xdr:row>
      <xdr:rowOff>105116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7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69885</xdr:rowOff>
    </xdr:from>
    <xdr:ext cx="534377"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32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123208</xdr:rowOff>
    </xdr:from>
    <xdr:to>
      <xdr:col>55</xdr:col>
      <xdr:colOff>88900</xdr:colOff>
      <xdr:row>90</xdr:row>
      <xdr:rowOff>123208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53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143717</xdr:rowOff>
    </xdr:from>
    <xdr:to>
      <xdr:col>55</xdr:col>
      <xdr:colOff>0</xdr:colOff>
      <xdr:row>97</xdr:row>
      <xdr:rowOff>72262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602917"/>
          <a:ext cx="838200" cy="9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82059</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369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59182</xdr:rowOff>
    </xdr:from>
    <xdr:to>
      <xdr:col>55</xdr:col>
      <xdr:colOff>50800</xdr:colOff>
      <xdr:row>96</xdr:row>
      <xdr:rowOff>160782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1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143717</xdr:rowOff>
    </xdr:from>
    <xdr:to>
      <xdr:col>50</xdr:col>
      <xdr:colOff>114300</xdr:colOff>
      <xdr:row>99</xdr:row>
      <xdr:rowOff>35131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602917"/>
          <a:ext cx="889000" cy="40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98991</xdr:rowOff>
    </xdr:from>
    <xdr:to>
      <xdr:col>50</xdr:col>
      <xdr:colOff>165100</xdr:colOff>
      <xdr:row>97</xdr:row>
      <xdr:rowOff>29141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5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20268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65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103026</xdr:rowOff>
    </xdr:from>
    <xdr:to>
      <xdr:col>45</xdr:col>
      <xdr:colOff>177800</xdr:colOff>
      <xdr:row>99</xdr:row>
      <xdr:rowOff>35131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905126"/>
          <a:ext cx="889000" cy="103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150785</xdr:rowOff>
    </xdr:from>
    <xdr:to>
      <xdr:col>46</xdr:col>
      <xdr:colOff>38100</xdr:colOff>
      <xdr:row>97</xdr:row>
      <xdr:rowOff>80935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60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97462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38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103026</xdr:rowOff>
    </xdr:from>
    <xdr:to>
      <xdr:col>41</xdr:col>
      <xdr:colOff>50800</xdr:colOff>
      <xdr:row>98</xdr:row>
      <xdr:rowOff>163736</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905126"/>
          <a:ext cx="889000" cy="6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84361</xdr:rowOff>
    </xdr:from>
    <xdr:to>
      <xdr:col>41</xdr:col>
      <xdr:colOff>101600</xdr:colOff>
      <xdr:row>97</xdr:row>
      <xdr:rowOff>14511</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31038</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31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139356</xdr:rowOff>
    </xdr:from>
    <xdr:to>
      <xdr:col>36</xdr:col>
      <xdr:colOff>165100</xdr:colOff>
      <xdr:row>97</xdr:row>
      <xdr:rowOff>69506</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59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86033</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37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21462</xdr:rowOff>
    </xdr:from>
    <xdr:to>
      <xdr:col>55</xdr:col>
      <xdr:colOff>50800</xdr:colOff>
      <xdr:row>97</xdr:row>
      <xdr:rowOff>123062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65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171339</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63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92917</xdr:rowOff>
    </xdr:from>
    <xdr:to>
      <xdr:col>50</xdr:col>
      <xdr:colOff>165100</xdr:colOff>
      <xdr:row>97</xdr:row>
      <xdr:rowOff>23067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55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39594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32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155781</xdr:rowOff>
    </xdr:from>
    <xdr:to>
      <xdr:col>46</xdr:col>
      <xdr:colOff>38100</xdr:colOff>
      <xdr:row>99</xdr:row>
      <xdr:rowOff>85931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95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77058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705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52226</xdr:rowOff>
    </xdr:from>
    <xdr:to>
      <xdr:col>41</xdr:col>
      <xdr:colOff>101600</xdr:colOff>
      <xdr:row>98</xdr:row>
      <xdr:rowOff>153826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85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144953</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94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112936</xdr:rowOff>
    </xdr:from>
    <xdr:to>
      <xdr:col>36</xdr:col>
      <xdr:colOff>165100</xdr:colOff>
      <xdr:row>99</xdr:row>
      <xdr:rowOff>43086</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91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34213</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700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12781</xdr:rowOff>
    </xdr:from>
    <xdr:to>
      <xdr:col>85</xdr:col>
      <xdr:colOff>126364</xdr:colOff>
      <xdr:row>39</xdr:row>
      <xdr:rowOff>49449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156281"/>
          <a:ext cx="1269" cy="1579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53276</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739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49449</xdr:rowOff>
    </xdr:from>
    <xdr:to>
      <xdr:col>86</xdr:col>
      <xdr:colOff>25400</xdr:colOff>
      <xdr:row>39</xdr:row>
      <xdr:rowOff>49449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73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130908</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493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12781</xdr:rowOff>
    </xdr:from>
    <xdr:to>
      <xdr:col>86</xdr:col>
      <xdr:colOff>25400</xdr:colOff>
      <xdr:row>30</xdr:row>
      <xdr:rowOff>12781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15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149027</xdr:rowOff>
    </xdr:from>
    <xdr:to>
      <xdr:col>85</xdr:col>
      <xdr:colOff>127000</xdr:colOff>
      <xdr:row>38</xdr:row>
      <xdr:rowOff>22016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492677"/>
          <a:ext cx="838200" cy="4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154205</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154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131328</xdr:rowOff>
    </xdr:from>
    <xdr:to>
      <xdr:col>85</xdr:col>
      <xdr:colOff>177800</xdr:colOff>
      <xdr:row>37</xdr:row>
      <xdr:rowOff>61478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0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112725</xdr:rowOff>
    </xdr:from>
    <xdr:to>
      <xdr:col>81</xdr:col>
      <xdr:colOff>50800</xdr:colOff>
      <xdr:row>37</xdr:row>
      <xdr:rowOff>149027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456375"/>
          <a:ext cx="889000" cy="3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2124</xdr:rowOff>
    </xdr:from>
    <xdr:to>
      <xdr:col>81</xdr:col>
      <xdr:colOff>101600</xdr:colOff>
      <xdr:row>37</xdr:row>
      <xdr:rowOff>103724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4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120251</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12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112725</xdr:rowOff>
    </xdr:from>
    <xdr:to>
      <xdr:col>76</xdr:col>
      <xdr:colOff>114300</xdr:colOff>
      <xdr:row>37</xdr:row>
      <xdr:rowOff>148387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456375"/>
          <a:ext cx="889000" cy="3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2124</xdr:rowOff>
    </xdr:from>
    <xdr:to>
      <xdr:col>76</xdr:col>
      <xdr:colOff>165100</xdr:colOff>
      <xdr:row>37</xdr:row>
      <xdr:rowOff>103724</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4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120251</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12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148387</xdr:rowOff>
    </xdr:from>
    <xdr:to>
      <xdr:col>71</xdr:col>
      <xdr:colOff>177800</xdr:colOff>
      <xdr:row>37</xdr:row>
      <xdr:rowOff>155245</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492037"/>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126024</xdr:rowOff>
    </xdr:from>
    <xdr:to>
      <xdr:col>72</xdr:col>
      <xdr:colOff>38100</xdr:colOff>
      <xdr:row>37</xdr:row>
      <xdr:rowOff>56174</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29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72701</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07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128676</xdr:rowOff>
    </xdr:from>
    <xdr:to>
      <xdr:col>67</xdr:col>
      <xdr:colOff>101600</xdr:colOff>
      <xdr:row>37</xdr:row>
      <xdr:rowOff>58826</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3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75353</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07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142667</xdr:rowOff>
    </xdr:from>
    <xdr:to>
      <xdr:col>85</xdr:col>
      <xdr:colOff>177800</xdr:colOff>
      <xdr:row>38</xdr:row>
      <xdr:rowOff>72817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48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121094</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46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98227</xdr:rowOff>
    </xdr:from>
    <xdr:to>
      <xdr:col>81</xdr:col>
      <xdr:colOff>101600</xdr:colOff>
      <xdr:row>38</xdr:row>
      <xdr:rowOff>28377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44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19504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53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61925</xdr:rowOff>
    </xdr:from>
    <xdr:to>
      <xdr:col>76</xdr:col>
      <xdr:colOff>165100</xdr:colOff>
      <xdr:row>37</xdr:row>
      <xdr:rowOff>163525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40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154652</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49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97587</xdr:rowOff>
    </xdr:from>
    <xdr:to>
      <xdr:col>72</xdr:col>
      <xdr:colOff>38100</xdr:colOff>
      <xdr:row>38</xdr:row>
      <xdr:rowOff>27736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44123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18864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53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104445</xdr:rowOff>
    </xdr:from>
    <xdr:to>
      <xdr:col>67</xdr:col>
      <xdr:colOff>101600</xdr:colOff>
      <xdr:row>38</xdr:row>
      <xdr:rowOff>34595</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4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25722</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54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63653</xdr:rowOff>
    </xdr:from>
    <xdr:to>
      <xdr:col>85</xdr:col>
      <xdr:colOff>126364</xdr:colOff>
      <xdr:row>58</xdr:row>
      <xdr:rowOff>73196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636153"/>
          <a:ext cx="1269" cy="138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77023</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2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73196</xdr:rowOff>
    </xdr:from>
    <xdr:to>
      <xdr:col>86</xdr:col>
      <xdr:colOff>25400</xdr:colOff>
      <xdr:row>58</xdr:row>
      <xdr:rowOff>73196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1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10330</xdr:rowOff>
    </xdr:from>
    <xdr:ext cx="534377"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41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99,992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63653</xdr:rowOff>
    </xdr:from>
    <xdr:to>
      <xdr:col>86</xdr:col>
      <xdr:colOff>25400</xdr:colOff>
      <xdr:row>50</xdr:row>
      <xdr:rowOff>63653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63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136347</xdr:rowOff>
    </xdr:from>
    <xdr:to>
      <xdr:col>85</xdr:col>
      <xdr:colOff>127000</xdr:colOff>
      <xdr:row>55</xdr:row>
      <xdr:rowOff>152730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566097"/>
          <a:ext cx="8382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124115</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553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145688</xdr:rowOff>
    </xdr:from>
    <xdr:to>
      <xdr:col>85</xdr:col>
      <xdr:colOff>177800</xdr:colOff>
      <xdr:row>56</xdr:row>
      <xdr:rowOff>75838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7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136347</xdr:rowOff>
    </xdr:from>
    <xdr:to>
      <xdr:col>81</xdr:col>
      <xdr:colOff>50800</xdr:colOff>
      <xdr:row>56</xdr:row>
      <xdr:rowOff>147072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566097"/>
          <a:ext cx="889000" cy="18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16377</xdr:rowOff>
    </xdr:from>
    <xdr:to>
      <xdr:col>81</xdr:col>
      <xdr:colOff>101600</xdr:colOff>
      <xdr:row>56</xdr:row>
      <xdr:rowOff>117977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1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109104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71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24885</xdr:rowOff>
    </xdr:from>
    <xdr:to>
      <xdr:col>76</xdr:col>
      <xdr:colOff>114300</xdr:colOff>
      <xdr:row>56</xdr:row>
      <xdr:rowOff>147072</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626085"/>
          <a:ext cx="889000" cy="12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146221</xdr:rowOff>
    </xdr:from>
    <xdr:to>
      <xdr:col>76</xdr:col>
      <xdr:colOff>165100</xdr:colOff>
      <xdr:row>56</xdr:row>
      <xdr:rowOff>76371</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5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92898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35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24885</xdr:rowOff>
    </xdr:from>
    <xdr:to>
      <xdr:col>71</xdr:col>
      <xdr:colOff>177800</xdr:colOff>
      <xdr:row>57</xdr:row>
      <xdr:rowOff>44850</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626085"/>
          <a:ext cx="889000" cy="19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153842</xdr:rowOff>
    </xdr:from>
    <xdr:to>
      <xdr:col>72</xdr:col>
      <xdr:colOff>38100</xdr:colOff>
      <xdr:row>56</xdr:row>
      <xdr:rowOff>83992</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58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75119</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67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119952</xdr:rowOff>
    </xdr:from>
    <xdr:to>
      <xdr:col>67</xdr:col>
      <xdr:colOff>101600</xdr:colOff>
      <xdr:row>57</xdr:row>
      <xdr:rowOff>50102</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7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66629</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49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101930</xdr:rowOff>
    </xdr:from>
    <xdr:to>
      <xdr:col>85</xdr:col>
      <xdr:colOff>177800</xdr:colOff>
      <xdr:row>56</xdr:row>
      <xdr:rowOff>32080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5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124807</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38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85547</xdr:rowOff>
    </xdr:from>
    <xdr:to>
      <xdr:col>81</xdr:col>
      <xdr:colOff>101600</xdr:colOff>
      <xdr:row>56</xdr:row>
      <xdr:rowOff>15697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51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32224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29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96272</xdr:rowOff>
    </xdr:from>
    <xdr:to>
      <xdr:col>76</xdr:col>
      <xdr:colOff>165100</xdr:colOff>
      <xdr:row>57</xdr:row>
      <xdr:rowOff>26422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69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17549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79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145535</xdr:rowOff>
    </xdr:from>
    <xdr:to>
      <xdr:col>72</xdr:col>
      <xdr:colOff>38100</xdr:colOff>
      <xdr:row>56</xdr:row>
      <xdr:rowOff>75685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57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92212</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35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165500</xdr:rowOff>
    </xdr:from>
    <xdr:to>
      <xdr:col>67</xdr:col>
      <xdr:colOff>101600</xdr:colOff>
      <xdr:row>57</xdr:row>
      <xdr:rowOff>95650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76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86777</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85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69291</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242241"/>
          <a:ext cx="1269" cy="127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15968</xdr:rowOff>
    </xdr:from>
    <xdr:ext cx="469744"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01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69291</xdr:rowOff>
    </xdr:from>
    <xdr:to>
      <xdr:col>86</xdr:col>
      <xdr:colOff>25400</xdr:colOff>
      <xdr:row>71</xdr:row>
      <xdr:rowOff>69291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242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138328</xdr:rowOff>
    </xdr:from>
    <xdr:to>
      <xdr:col>85</xdr:col>
      <xdr:colOff>127000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11428"/>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31996</xdr:rowOff>
    </xdr:from>
    <xdr:ext cx="378565"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336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9119</xdr:rowOff>
    </xdr:from>
    <xdr:to>
      <xdr:col>85</xdr:col>
      <xdr:colOff>177800</xdr:colOff>
      <xdr:row>78</xdr:row>
      <xdr:rowOff>110719</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38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138328</xdr:rowOff>
    </xdr:from>
    <xdr:to>
      <xdr:col>81</xdr:col>
      <xdr:colOff>50800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511428"/>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52552</xdr:rowOff>
    </xdr:from>
    <xdr:to>
      <xdr:col>81</xdr:col>
      <xdr:colOff>101600</xdr:colOff>
      <xdr:row>78</xdr:row>
      <xdr:rowOff>154152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2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170679</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2017" y="13200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60097</xdr:rowOff>
    </xdr:from>
    <xdr:to>
      <xdr:col>76</xdr:col>
      <xdr:colOff>165100</xdr:colOff>
      <xdr:row>78</xdr:row>
      <xdr:rowOff>161697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6774</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3017" y="13208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132384</xdr:rowOff>
    </xdr:from>
    <xdr:to>
      <xdr:col>71</xdr:col>
      <xdr:colOff>177800</xdr:colOff>
      <xdr:row>78</xdr:row>
      <xdr:rowOff>139700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505484"/>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5004</xdr:rowOff>
    </xdr:from>
    <xdr:to>
      <xdr:col>72</xdr:col>
      <xdr:colOff>38100</xdr:colOff>
      <xdr:row>78</xdr:row>
      <xdr:rowOff>106604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37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123131</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4017" y="13153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27863</xdr:rowOff>
    </xdr:from>
    <xdr:to>
      <xdr:col>67</xdr:col>
      <xdr:colOff>101600</xdr:colOff>
      <xdr:row>78</xdr:row>
      <xdr:rowOff>129463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0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145990</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5017" y="13176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87528</xdr:rowOff>
    </xdr:from>
    <xdr:to>
      <xdr:col>81</xdr:col>
      <xdr:colOff>101600</xdr:colOff>
      <xdr:row>79</xdr:row>
      <xdr:rowOff>17678</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6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8805</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553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81584</xdr:rowOff>
    </xdr:from>
    <xdr:to>
      <xdr:col>67</xdr:col>
      <xdr:colOff>101600</xdr:colOff>
      <xdr:row>79</xdr:row>
      <xdr:rowOff>11734</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5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2861</xdr:rowOff>
    </xdr:from>
    <xdr:ext cx="313932"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57333" y="135474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146310</xdr:rowOff>
    </xdr:from>
    <xdr:to>
      <xdr:col>85</xdr:col>
      <xdr:colOff>126364</xdr:colOff>
      <xdr:row>98</xdr:row>
      <xdr:rowOff>38906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576810"/>
          <a:ext cx="1269" cy="126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42733</xdr:rowOff>
    </xdr:from>
    <xdr:ext cx="469744"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44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38906</xdr:rowOff>
    </xdr:from>
    <xdr:to>
      <xdr:col>86</xdr:col>
      <xdr:colOff>25400</xdr:colOff>
      <xdr:row>98</xdr:row>
      <xdr:rowOff>38906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4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92987</xdr:rowOff>
    </xdr:from>
    <xdr:ext cx="534377"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35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146310</xdr:rowOff>
    </xdr:from>
    <xdr:to>
      <xdr:col>86</xdr:col>
      <xdr:colOff>25400</xdr:colOff>
      <xdr:row>90</xdr:row>
      <xdr:rowOff>146310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57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73806</xdr:rowOff>
    </xdr:from>
    <xdr:to>
      <xdr:col>85</xdr:col>
      <xdr:colOff>127000</xdr:colOff>
      <xdr:row>97</xdr:row>
      <xdr:rowOff>79387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5481300" y="16704456"/>
          <a:ext cx="838200" cy="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14927</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302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163500</xdr:rowOff>
    </xdr:from>
    <xdr:to>
      <xdr:col>85</xdr:col>
      <xdr:colOff>177800</xdr:colOff>
      <xdr:row>96</xdr:row>
      <xdr:rowOff>93650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45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71940</xdr:rowOff>
    </xdr:from>
    <xdr:to>
      <xdr:col>81</xdr:col>
      <xdr:colOff>50800</xdr:colOff>
      <xdr:row>97</xdr:row>
      <xdr:rowOff>73806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4592300" y="16702590"/>
          <a:ext cx="889000" cy="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2890</xdr:rowOff>
    </xdr:from>
    <xdr:to>
      <xdr:col>81</xdr:col>
      <xdr:colOff>101600</xdr:colOff>
      <xdr:row>96</xdr:row>
      <xdr:rowOff>104490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4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121017</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23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61633</xdr:rowOff>
    </xdr:from>
    <xdr:to>
      <xdr:col>76</xdr:col>
      <xdr:colOff>114300</xdr:colOff>
      <xdr:row>97</xdr:row>
      <xdr:rowOff>71940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3703300" y="16692283"/>
          <a:ext cx="889000" cy="1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165443</xdr:rowOff>
    </xdr:from>
    <xdr:to>
      <xdr:col>76</xdr:col>
      <xdr:colOff>165100</xdr:colOff>
      <xdr:row>96</xdr:row>
      <xdr:rowOff>95593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4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112120</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22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45841</xdr:rowOff>
    </xdr:from>
    <xdr:to>
      <xdr:col>71</xdr:col>
      <xdr:colOff>177800</xdr:colOff>
      <xdr:row>97</xdr:row>
      <xdr:rowOff>61633</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2814300" y="16676491"/>
          <a:ext cx="889000" cy="1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1194</xdr:rowOff>
    </xdr:from>
    <xdr:to>
      <xdr:col>72</xdr:col>
      <xdr:colOff>38100</xdr:colOff>
      <xdr:row>96</xdr:row>
      <xdr:rowOff>102794</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119321</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23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159804</xdr:rowOff>
    </xdr:from>
    <xdr:to>
      <xdr:col>67</xdr:col>
      <xdr:colOff>101600</xdr:colOff>
      <xdr:row>96</xdr:row>
      <xdr:rowOff>89954</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106481</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22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28587</xdr:rowOff>
    </xdr:from>
    <xdr:to>
      <xdr:col>85</xdr:col>
      <xdr:colOff>177800</xdr:colOff>
      <xdr:row>97</xdr:row>
      <xdr:rowOff>130187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65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7014</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63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23006</xdr:rowOff>
    </xdr:from>
    <xdr:to>
      <xdr:col>81</xdr:col>
      <xdr:colOff>101600</xdr:colOff>
      <xdr:row>97</xdr:row>
      <xdr:rowOff>124606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65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115733</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74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21140</xdr:rowOff>
    </xdr:from>
    <xdr:to>
      <xdr:col>76</xdr:col>
      <xdr:colOff>165100</xdr:colOff>
      <xdr:row>97</xdr:row>
      <xdr:rowOff>122740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65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113867</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74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10833</xdr:rowOff>
    </xdr:from>
    <xdr:to>
      <xdr:col>72</xdr:col>
      <xdr:colOff>38100</xdr:colOff>
      <xdr:row>97</xdr:row>
      <xdr:rowOff>112433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64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103560</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73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166491</xdr:rowOff>
    </xdr:from>
    <xdr:to>
      <xdr:col>67</xdr:col>
      <xdr:colOff>101600</xdr:colOff>
      <xdr:row>97</xdr:row>
      <xdr:rowOff>96641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62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87768</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718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100076</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15026"/>
          <a:ext cx="1269" cy="131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46753</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19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100076</xdr:rowOff>
    </xdr:from>
    <xdr:to>
      <xdr:col>116</xdr:col>
      <xdr:colOff>152400</xdr:colOff>
      <xdr:row>31</xdr:row>
      <xdr:rowOff>100076</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1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104157</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478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81280</xdr:rowOff>
    </xdr:from>
    <xdr:to>
      <xdr:col>116</xdr:col>
      <xdr:colOff>114300</xdr:colOff>
      <xdr:row>39</xdr:row>
      <xdr:rowOff>11430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77470</xdr:rowOff>
    </xdr:from>
    <xdr:to>
      <xdr:col>112</xdr:col>
      <xdr:colOff>38100</xdr:colOff>
      <xdr:row>39</xdr:row>
      <xdr:rowOff>7620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24147</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67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59182</xdr:rowOff>
    </xdr:from>
    <xdr:to>
      <xdr:col>107</xdr:col>
      <xdr:colOff>101600</xdr:colOff>
      <xdr:row>38</xdr:row>
      <xdr:rowOff>160782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5859</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49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146812</xdr:rowOff>
    </xdr:from>
    <xdr:to>
      <xdr:col>102</xdr:col>
      <xdr:colOff>165100</xdr:colOff>
      <xdr:row>38</xdr:row>
      <xdr:rowOff>76962</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49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93489</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26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44704</xdr:rowOff>
    </xdr:from>
    <xdr:to>
      <xdr:col>98</xdr:col>
      <xdr:colOff>38100</xdr:colOff>
      <xdr:row>38</xdr:row>
      <xdr:rowOff>146304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5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162831</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35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総務費は、財政調整基金への積立金や庁舎非常用電源設備改修工事の増により前年度比増となり、類似団体内</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5/36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位となった。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民生費は、住民税非課税世帯等に対する臨時特別給付金事業や電力・ガス・食料品等価格高騰緊急支援給付金事業等が減となった一方で、低所得世帯給付金や私立保育園園舎建築補助の増により、前年度比増となっており、類似団体内</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11/36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位となった。これらは義務的経費であることから、経常収支比率の悪化を招くなど財政の硬直化にもつながるため、提供サービスの選択等について検討していく必要がある。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衛生費は、新型コロナウイルスワクチン接種事業等の減により前年度比減となり、類似団体内</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19/36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位となった。商工費は、地域消費活性化事業や感染防止徹底協力金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の減に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より前年度比減となっており、類似団体内</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27/36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位となった。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土木費は、小川駅西口地区市街地再開発事業や道路維持事業等が増となった一方で、鎌倉公園整備事業費などが減になったため、前年度比で減となり、類似団体内</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20/36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位となった。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教育費は、学校給食センター更新事業等の減により前年度比減となっている一方で、市立学校体育館冷暖房設備設置工事による増により、類似団体内</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10/36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位となった。公債費は、総額としては元金償還額の減により前年度比減となり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類似団体内</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32/36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位となった。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今後、都市計画事業、市街地再開発事業、公共施設の老朽化に伴う維持補修・更新工事などの実施により、投資的経費が増加することが予想され、総務費や土木費についても増えていくことが見込まれる。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東京都小平市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財政調整基金は、前年度と比較し、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億円の取崩しを行ったものの、市税の増等による積立により、前年度と比較し残高が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34.4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億円増加し、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8.41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実質収支が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3.97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ポイント減となったのは、歳入が対前年度比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％の減となり、歳出が対前年度比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％の増となったこと、また、翌年度に繰り越すべき財源が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億円あったことによる。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実質単年度収支が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ポイント増となったのは、実質単年度収支が対前年度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億円増加したためである。これは、単年度収支が対前年度比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億円の減となったことと、財政調整基金について積立額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56.4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億円に対して取崩額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億円であったことなどが要因である。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東京都小平市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小平市は、一般会計、特別会計及び下水道事業会計全てにおいて、実質収支額（歳入－歳出）がプラスであるため、黒字額となる。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一般会計は、標準財政規模（分母）が増加したものの、実質収支額（分子）が大幅に減少したため、前年度比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3.97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下水道事業会計は、標準財政規模（分母）が増加し、実質収支額（分子）が減少したため、前年度比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介護保険事業特別会計は、標準財政規模（分母）が増加したものの、実質収支額（分子）の増加がそれ以上であったため、前年度比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国民健康保険事業特別会計は、標準財政規模（分母）は増加し、実質収支額（分子）が減少したため、前年度比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後期高齢者医療特別会計は、標準財政規模（分母）は増加したものの、実質収支額（分子）の増加がそれ以上であったため、前年度比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算定数値が黒字のため、連結実質赤字比率は算出されないが、▲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ポイントとなり、前年度より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4.69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これは、標準財政規模（分母）は増加したものの、実質収支額（分子）が大幅に減少したことによる。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東京都小平市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分子は、「公営企業債の元利償還金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対する繰入金」等が増加し、「算入公債費等」が減少したため、前年度に比べ増となった。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「公営企業債の元利償還金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対する繰入金」等の増は、一部事務組合等の起こした地方債に充てたと認められる補助金又は負担金の増が主な要因である。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算入公債費等の減は、災害復旧費等に係る基準財政需要額や事業費補正により基準財政需要額に算入された公債費が減少したことが主な要因である。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東京都小平市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般会計等に係る地方債の現在高は、事業に係る借入れが前年度に比べ少なくなり、償還額よりも起債発行額が小さかったことから地方債の現在高は減少した。しかしながら、下水道事業会計の元金残高に対する一般会計からの繰入見込額の増により公営企業債等繰入見込額が増加したこと、一部事務組合における事業により負担見込額が増加したこと、職員数の増により退職手当予定額が増加したことにより将来負担額の総額は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充当可能財源については、財政調整基金の増など充当可能基金が増加したほか、そのほかの項目も増となったため、将来負担額の増以上に、増額となっている。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結果として、分子は減少することとなった。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東京都小平市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前年度繰越金を財政調整基金の積立に回すことで回復を図ったほか、公共施設整備基金等の積み立てにより、全体として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千万円の増となった。</a:t>
          </a: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社会保障と税の一体改革による影響や公共施設の老朽化などに備えるため、財政調整基金や公共施設整備基金などの残高確保が重要となることから、基金残高が枯渇することがないよう活用していく。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小平市都市計画事業基金：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都市計画事業又は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土地区画整理事業の推進を図るために積み立てられる基金</a:t>
          </a:r>
          <a:endPar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小平市公共施設整備基金：公共施設の整備・改修のために積み立てられる基金</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小平市職員退職手当基金：小平市職員退職手当の資金に充当するために積み立てられる基金</a:t>
          </a:r>
          <a:endPar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小平市立学校冷暖房設備整備基金：小平市立学校の体育館への新たな冷暖房設備の設置及び維持管理並びに小平市立学校の既存の冷暖房設備の維持管理に要する資金に充てるために積み立てられる基金</a:t>
          </a:r>
          <a:endPar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小平市ごみ減量・リサイクル推進基金：ごみ減量とリサイクルを推進し、もって環境保全を図るための資金に充てるために積み立てられる基金</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小平市公共施設整備基金：今後の公共施設の老朽化に伴う維持補修工事や更新工事の実施などのため、</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万円を積み立てた。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小平市職員退職手当基金：退職職員数の増減に伴う負担を平準化し、安定的に退職手当を支給していくため、</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千万円を積み立てた。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小平市公共施設整備基金：公共施設の老朽化に伴う維持補修工事や更新工事の実施など、多額の負担が見込まれる特定の財政支出に備えるため、一定を確保していく。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補正予算において前年度繰越金を財政調整基金の積立に回すことで回復を図り、積立額が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千万円であり、繰入額が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億円であったため、財政調整基金の残高が増加した。</a:t>
          </a: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近年の物価高騰や今後の経済状況の変動等による財源不足の補填、災害等に対応するための財源を確保するとともに、基礎的な市民サービスを維持するためにも基金残高が枯渇することがないよう活用していく。</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再算定により交付された普通交付税のうち、臨時財政対策債償還基金費分として、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千万円を積み立てた。</a:t>
          </a: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将来、住民参加型市場公募債を発行した際の償還に備えるため、平成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年度までは各年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千万円、平成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千万円を積み立てていたが、平成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年度は一般財源の不足を補うため、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億円を繰り入れた。また、令和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年度は再算定により交付された普通交付税のうち、臨時財政対策債償還基金費分として、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万円を積み立てている。現時点では住民参加型市場公募債を発行する見込みがないため、当面は市場公募債の発行に備えた積み立ては行わないが、臨時財政対策債償還基金費分としての積み立てについては、普通交付税の臨時財政対策債償還費の一部が控除されるため、必要に応じて行っていく。</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77</v>
      </c>
      <c r="C2" s="176"/>
      <c r="D2" s="177"/>
    </row>
    <row r="3" spans="1:119" ht="18.75" customHeight="1" thickBot="1" x14ac:dyDescent="0.2">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89732647</v>
      </c>
      <c r="BO4" s="436"/>
      <c r="BP4" s="436"/>
      <c r="BQ4" s="436"/>
      <c r="BR4" s="436"/>
      <c r="BS4" s="436"/>
      <c r="BT4" s="436"/>
      <c r="BU4" s="437"/>
      <c r="BV4" s="435">
        <v>89827411</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9.5</v>
      </c>
      <c r="CU4" s="576"/>
      <c r="CV4" s="576"/>
      <c r="CW4" s="576"/>
      <c r="CX4" s="576"/>
      <c r="CY4" s="576"/>
      <c r="CZ4" s="576"/>
      <c r="DA4" s="577"/>
      <c r="DB4" s="575">
        <v>13.5</v>
      </c>
      <c r="DC4" s="576"/>
      <c r="DD4" s="576"/>
      <c r="DE4" s="576"/>
      <c r="DF4" s="576"/>
      <c r="DG4" s="576"/>
      <c r="DH4" s="576"/>
      <c r="DI4" s="577"/>
    </row>
    <row r="5" spans="1:119" ht="18.75" customHeight="1" x14ac:dyDescent="0.15">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85662313</v>
      </c>
      <c r="BO5" s="407"/>
      <c r="BP5" s="407"/>
      <c r="BQ5" s="407"/>
      <c r="BR5" s="407"/>
      <c r="BS5" s="407"/>
      <c r="BT5" s="407"/>
      <c r="BU5" s="408"/>
      <c r="BV5" s="406">
        <v>84456794</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82.6</v>
      </c>
      <c r="CU5" s="404"/>
      <c r="CV5" s="404"/>
      <c r="CW5" s="404"/>
      <c r="CX5" s="404"/>
      <c r="CY5" s="404"/>
      <c r="CZ5" s="404"/>
      <c r="DA5" s="405"/>
      <c r="DB5" s="403">
        <v>85.2</v>
      </c>
      <c r="DC5" s="404"/>
      <c r="DD5" s="404"/>
      <c r="DE5" s="404"/>
      <c r="DF5" s="404"/>
      <c r="DG5" s="404"/>
      <c r="DH5" s="404"/>
      <c r="DI5" s="405"/>
    </row>
    <row r="6" spans="1:119" ht="18.75" customHeight="1" x14ac:dyDescent="0.15">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4070334</v>
      </c>
      <c r="BO6" s="407"/>
      <c r="BP6" s="407"/>
      <c r="BQ6" s="407"/>
      <c r="BR6" s="407"/>
      <c r="BS6" s="407"/>
      <c r="BT6" s="407"/>
      <c r="BU6" s="408"/>
      <c r="BV6" s="406">
        <v>5370617</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82.9</v>
      </c>
      <c r="CU6" s="550"/>
      <c r="CV6" s="550"/>
      <c r="CW6" s="550"/>
      <c r="CX6" s="550"/>
      <c r="CY6" s="550"/>
      <c r="CZ6" s="550"/>
      <c r="DA6" s="551"/>
      <c r="DB6" s="549">
        <v>86.5</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101</v>
      </c>
      <c r="AV7" s="465"/>
      <c r="AW7" s="465"/>
      <c r="AX7" s="465"/>
      <c r="AY7" s="420" t="s">
        <v>102</v>
      </c>
      <c r="AZ7" s="421"/>
      <c r="BA7" s="421"/>
      <c r="BB7" s="421"/>
      <c r="BC7" s="421"/>
      <c r="BD7" s="421"/>
      <c r="BE7" s="421"/>
      <c r="BF7" s="421"/>
      <c r="BG7" s="421"/>
      <c r="BH7" s="421"/>
      <c r="BI7" s="421"/>
      <c r="BJ7" s="421"/>
      <c r="BK7" s="421"/>
      <c r="BL7" s="421"/>
      <c r="BM7" s="422"/>
      <c r="BN7" s="406">
        <v>369099</v>
      </c>
      <c r="BO7" s="407"/>
      <c r="BP7" s="407"/>
      <c r="BQ7" s="407"/>
      <c r="BR7" s="407"/>
      <c r="BS7" s="407"/>
      <c r="BT7" s="407"/>
      <c r="BU7" s="408"/>
      <c r="BV7" s="406">
        <v>311845</v>
      </c>
      <c r="BW7" s="407"/>
      <c r="BX7" s="407"/>
      <c r="BY7" s="407"/>
      <c r="BZ7" s="407"/>
      <c r="CA7" s="407"/>
      <c r="CB7" s="407"/>
      <c r="CC7" s="408"/>
      <c r="CD7" s="446" t="s">
        <v>103</v>
      </c>
      <c r="CE7" s="366"/>
      <c r="CF7" s="366"/>
      <c r="CG7" s="366"/>
      <c r="CH7" s="366"/>
      <c r="CI7" s="366"/>
      <c r="CJ7" s="366"/>
      <c r="CK7" s="366"/>
      <c r="CL7" s="366"/>
      <c r="CM7" s="366"/>
      <c r="CN7" s="366"/>
      <c r="CO7" s="366"/>
      <c r="CP7" s="366"/>
      <c r="CQ7" s="366"/>
      <c r="CR7" s="366"/>
      <c r="CS7" s="447"/>
      <c r="CT7" s="406">
        <v>38845912</v>
      </c>
      <c r="CU7" s="407"/>
      <c r="CV7" s="407"/>
      <c r="CW7" s="407"/>
      <c r="CX7" s="407"/>
      <c r="CY7" s="407"/>
      <c r="CZ7" s="407"/>
      <c r="DA7" s="408"/>
      <c r="DB7" s="406">
        <v>37473101</v>
      </c>
      <c r="DC7" s="407"/>
      <c r="DD7" s="407"/>
      <c r="DE7" s="407"/>
      <c r="DF7" s="407"/>
      <c r="DG7" s="407"/>
      <c r="DH7" s="407"/>
      <c r="DI7" s="408"/>
    </row>
    <row r="8" spans="1:119" ht="18.75" customHeight="1" thickBot="1" x14ac:dyDescent="0.2">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104</v>
      </c>
      <c r="AN8" s="363"/>
      <c r="AO8" s="363"/>
      <c r="AP8" s="363"/>
      <c r="AQ8" s="363"/>
      <c r="AR8" s="363"/>
      <c r="AS8" s="363"/>
      <c r="AT8" s="364"/>
      <c r="AU8" s="464" t="s">
        <v>90</v>
      </c>
      <c r="AV8" s="465"/>
      <c r="AW8" s="465"/>
      <c r="AX8" s="465"/>
      <c r="AY8" s="420" t="s">
        <v>105</v>
      </c>
      <c r="AZ8" s="421"/>
      <c r="BA8" s="421"/>
      <c r="BB8" s="421"/>
      <c r="BC8" s="421"/>
      <c r="BD8" s="421"/>
      <c r="BE8" s="421"/>
      <c r="BF8" s="421"/>
      <c r="BG8" s="421"/>
      <c r="BH8" s="421"/>
      <c r="BI8" s="421"/>
      <c r="BJ8" s="421"/>
      <c r="BK8" s="421"/>
      <c r="BL8" s="421"/>
      <c r="BM8" s="422"/>
      <c r="BN8" s="406">
        <v>3701235</v>
      </c>
      <c r="BO8" s="407"/>
      <c r="BP8" s="407"/>
      <c r="BQ8" s="407"/>
      <c r="BR8" s="407"/>
      <c r="BS8" s="407"/>
      <c r="BT8" s="407"/>
      <c r="BU8" s="408"/>
      <c r="BV8" s="406">
        <v>5058772</v>
      </c>
      <c r="BW8" s="407"/>
      <c r="BX8" s="407"/>
      <c r="BY8" s="407"/>
      <c r="BZ8" s="407"/>
      <c r="CA8" s="407"/>
      <c r="CB8" s="407"/>
      <c r="CC8" s="408"/>
      <c r="CD8" s="446" t="s">
        <v>106</v>
      </c>
      <c r="CE8" s="366"/>
      <c r="CF8" s="366"/>
      <c r="CG8" s="366"/>
      <c r="CH8" s="366"/>
      <c r="CI8" s="366"/>
      <c r="CJ8" s="366"/>
      <c r="CK8" s="366"/>
      <c r="CL8" s="366"/>
      <c r="CM8" s="366"/>
      <c r="CN8" s="366"/>
      <c r="CO8" s="366"/>
      <c r="CP8" s="366"/>
      <c r="CQ8" s="366"/>
      <c r="CR8" s="366"/>
      <c r="CS8" s="447"/>
      <c r="CT8" s="509">
        <v>0.92</v>
      </c>
      <c r="CU8" s="510"/>
      <c r="CV8" s="510"/>
      <c r="CW8" s="510"/>
      <c r="CX8" s="510"/>
      <c r="CY8" s="510"/>
      <c r="CZ8" s="510"/>
      <c r="DA8" s="511"/>
      <c r="DB8" s="509">
        <v>0.93</v>
      </c>
      <c r="DC8" s="510"/>
      <c r="DD8" s="510"/>
      <c r="DE8" s="510"/>
      <c r="DF8" s="510"/>
      <c r="DG8" s="510"/>
      <c r="DH8" s="510"/>
      <c r="DI8" s="511"/>
    </row>
    <row r="9" spans="1:119" ht="18.75" customHeight="1" thickBot="1" x14ac:dyDescent="0.2">
      <c r="A9" s="175"/>
      <c r="B9" s="538" t="s">
        <v>107</v>
      </c>
      <c r="C9" s="539"/>
      <c r="D9" s="539"/>
      <c r="E9" s="539"/>
      <c r="F9" s="539"/>
      <c r="G9" s="539"/>
      <c r="H9" s="539"/>
      <c r="I9" s="539"/>
      <c r="J9" s="539"/>
      <c r="K9" s="457"/>
      <c r="L9" s="540" t="s">
        <v>108</v>
      </c>
      <c r="M9" s="541"/>
      <c r="N9" s="541"/>
      <c r="O9" s="541"/>
      <c r="P9" s="541"/>
      <c r="Q9" s="542"/>
      <c r="R9" s="543">
        <v>198739</v>
      </c>
      <c r="S9" s="544"/>
      <c r="T9" s="544"/>
      <c r="U9" s="544"/>
      <c r="V9" s="545"/>
      <c r="W9" s="475" t="s">
        <v>109</v>
      </c>
      <c r="X9" s="476"/>
      <c r="Y9" s="476"/>
      <c r="Z9" s="476"/>
      <c r="AA9" s="476"/>
      <c r="AB9" s="476"/>
      <c r="AC9" s="476"/>
      <c r="AD9" s="476"/>
      <c r="AE9" s="476"/>
      <c r="AF9" s="476"/>
      <c r="AG9" s="476"/>
      <c r="AH9" s="476"/>
      <c r="AI9" s="476"/>
      <c r="AJ9" s="476"/>
      <c r="AK9" s="476"/>
      <c r="AL9" s="546"/>
      <c r="AM9" s="463" t="s">
        <v>110</v>
      </c>
      <c r="AN9" s="363"/>
      <c r="AO9" s="363"/>
      <c r="AP9" s="363"/>
      <c r="AQ9" s="363"/>
      <c r="AR9" s="363"/>
      <c r="AS9" s="363"/>
      <c r="AT9" s="364"/>
      <c r="AU9" s="464" t="s">
        <v>90</v>
      </c>
      <c r="AV9" s="465"/>
      <c r="AW9" s="465"/>
      <c r="AX9" s="465"/>
      <c r="AY9" s="420" t="s">
        <v>111</v>
      </c>
      <c r="AZ9" s="421"/>
      <c r="BA9" s="421"/>
      <c r="BB9" s="421"/>
      <c r="BC9" s="421"/>
      <c r="BD9" s="421"/>
      <c r="BE9" s="421"/>
      <c r="BF9" s="421"/>
      <c r="BG9" s="421"/>
      <c r="BH9" s="421"/>
      <c r="BI9" s="421"/>
      <c r="BJ9" s="421"/>
      <c r="BK9" s="421"/>
      <c r="BL9" s="421"/>
      <c r="BM9" s="422"/>
      <c r="BN9" s="406">
        <v>-1357537</v>
      </c>
      <c r="BO9" s="407"/>
      <c r="BP9" s="407"/>
      <c r="BQ9" s="407"/>
      <c r="BR9" s="407"/>
      <c r="BS9" s="407"/>
      <c r="BT9" s="407"/>
      <c r="BU9" s="408"/>
      <c r="BV9" s="406">
        <v>-1253164</v>
      </c>
      <c r="BW9" s="407"/>
      <c r="BX9" s="407"/>
      <c r="BY9" s="407"/>
      <c r="BZ9" s="407"/>
      <c r="CA9" s="407"/>
      <c r="CB9" s="407"/>
      <c r="CC9" s="408"/>
      <c r="CD9" s="446" t="s">
        <v>112</v>
      </c>
      <c r="CE9" s="366"/>
      <c r="CF9" s="366"/>
      <c r="CG9" s="366"/>
      <c r="CH9" s="366"/>
      <c r="CI9" s="366"/>
      <c r="CJ9" s="366"/>
      <c r="CK9" s="366"/>
      <c r="CL9" s="366"/>
      <c r="CM9" s="366"/>
      <c r="CN9" s="366"/>
      <c r="CO9" s="366"/>
      <c r="CP9" s="366"/>
      <c r="CQ9" s="366"/>
      <c r="CR9" s="366"/>
      <c r="CS9" s="447"/>
      <c r="CT9" s="403">
        <v>5.6</v>
      </c>
      <c r="CU9" s="404"/>
      <c r="CV9" s="404"/>
      <c r="CW9" s="404"/>
      <c r="CX9" s="404"/>
      <c r="CY9" s="404"/>
      <c r="CZ9" s="404"/>
      <c r="DA9" s="405"/>
      <c r="DB9" s="403">
        <v>5.9</v>
      </c>
      <c r="DC9" s="404"/>
      <c r="DD9" s="404"/>
      <c r="DE9" s="404"/>
      <c r="DF9" s="404"/>
      <c r="DG9" s="404"/>
      <c r="DH9" s="404"/>
      <c r="DI9" s="405"/>
    </row>
    <row r="10" spans="1:119" ht="18.75" customHeight="1" thickBot="1" x14ac:dyDescent="0.2">
      <c r="A10" s="175"/>
      <c r="B10" s="538"/>
      <c r="C10" s="539"/>
      <c r="D10" s="539"/>
      <c r="E10" s="539"/>
      <c r="F10" s="539"/>
      <c r="G10" s="539"/>
      <c r="H10" s="539"/>
      <c r="I10" s="539"/>
      <c r="J10" s="539"/>
      <c r="K10" s="457"/>
      <c r="L10" s="362" t="s">
        <v>113</v>
      </c>
      <c r="M10" s="363"/>
      <c r="N10" s="363"/>
      <c r="O10" s="363"/>
      <c r="P10" s="363"/>
      <c r="Q10" s="364"/>
      <c r="R10" s="359">
        <v>190005</v>
      </c>
      <c r="S10" s="360"/>
      <c r="T10" s="360"/>
      <c r="U10" s="360"/>
      <c r="V10" s="419"/>
      <c r="W10" s="547"/>
      <c r="X10" s="357"/>
      <c r="Y10" s="357"/>
      <c r="Z10" s="357"/>
      <c r="AA10" s="357"/>
      <c r="AB10" s="357"/>
      <c r="AC10" s="357"/>
      <c r="AD10" s="357"/>
      <c r="AE10" s="357"/>
      <c r="AF10" s="357"/>
      <c r="AG10" s="357"/>
      <c r="AH10" s="357"/>
      <c r="AI10" s="357"/>
      <c r="AJ10" s="357"/>
      <c r="AK10" s="357"/>
      <c r="AL10" s="548"/>
      <c r="AM10" s="463" t="s">
        <v>114</v>
      </c>
      <c r="AN10" s="363"/>
      <c r="AO10" s="363"/>
      <c r="AP10" s="363"/>
      <c r="AQ10" s="363"/>
      <c r="AR10" s="363"/>
      <c r="AS10" s="363"/>
      <c r="AT10" s="364"/>
      <c r="AU10" s="464" t="s">
        <v>90</v>
      </c>
      <c r="AV10" s="465"/>
      <c r="AW10" s="465"/>
      <c r="AX10" s="465"/>
      <c r="AY10" s="420" t="s">
        <v>115</v>
      </c>
      <c r="AZ10" s="421"/>
      <c r="BA10" s="421"/>
      <c r="BB10" s="421"/>
      <c r="BC10" s="421"/>
      <c r="BD10" s="421"/>
      <c r="BE10" s="421"/>
      <c r="BF10" s="421"/>
      <c r="BG10" s="421"/>
      <c r="BH10" s="421"/>
      <c r="BI10" s="421"/>
      <c r="BJ10" s="421"/>
      <c r="BK10" s="421"/>
      <c r="BL10" s="421"/>
      <c r="BM10" s="422"/>
      <c r="BN10" s="406">
        <v>5641316</v>
      </c>
      <c r="BO10" s="407"/>
      <c r="BP10" s="407"/>
      <c r="BQ10" s="407"/>
      <c r="BR10" s="407"/>
      <c r="BS10" s="407"/>
      <c r="BT10" s="407"/>
      <c r="BU10" s="408"/>
      <c r="BV10" s="406">
        <v>3158001</v>
      </c>
      <c r="BW10" s="407"/>
      <c r="BX10" s="407"/>
      <c r="BY10" s="407"/>
      <c r="BZ10" s="407"/>
      <c r="CA10" s="407"/>
      <c r="CB10" s="407"/>
      <c r="CC10" s="408"/>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90</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15">
      <c r="A12" s="175"/>
      <c r="B12" s="512" t="s">
        <v>123</v>
      </c>
      <c r="C12" s="513"/>
      <c r="D12" s="513"/>
      <c r="E12" s="513"/>
      <c r="F12" s="513"/>
      <c r="G12" s="513"/>
      <c r="H12" s="513"/>
      <c r="I12" s="513"/>
      <c r="J12" s="513"/>
      <c r="K12" s="514"/>
      <c r="L12" s="521" t="s">
        <v>124</v>
      </c>
      <c r="M12" s="522"/>
      <c r="N12" s="522"/>
      <c r="O12" s="522"/>
      <c r="P12" s="522"/>
      <c r="Q12" s="523"/>
      <c r="R12" s="524">
        <v>196913</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2205000</v>
      </c>
      <c r="BO12" s="407"/>
      <c r="BP12" s="407"/>
      <c r="BQ12" s="407"/>
      <c r="BR12" s="407"/>
      <c r="BS12" s="407"/>
      <c r="BT12" s="407"/>
      <c r="BU12" s="408"/>
      <c r="BV12" s="406">
        <v>3050000</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84"/>
      <c r="M13" s="490" t="s">
        <v>130</v>
      </c>
      <c r="N13" s="491"/>
      <c r="O13" s="491"/>
      <c r="P13" s="491"/>
      <c r="Q13" s="492"/>
      <c r="R13" s="493">
        <v>191141</v>
      </c>
      <c r="S13" s="494"/>
      <c r="T13" s="494"/>
      <c r="U13" s="494"/>
      <c r="V13" s="495"/>
      <c r="W13" s="496" t="s">
        <v>131</v>
      </c>
      <c r="X13" s="392"/>
      <c r="Y13" s="392"/>
      <c r="Z13" s="392"/>
      <c r="AA13" s="392"/>
      <c r="AB13" s="393"/>
      <c r="AC13" s="359">
        <v>602</v>
      </c>
      <c r="AD13" s="360"/>
      <c r="AE13" s="360"/>
      <c r="AF13" s="360"/>
      <c r="AG13" s="361"/>
      <c r="AH13" s="359">
        <v>645</v>
      </c>
      <c r="AI13" s="360"/>
      <c r="AJ13" s="360"/>
      <c r="AK13" s="360"/>
      <c r="AL13" s="419"/>
      <c r="AM13" s="463" t="s">
        <v>132</v>
      </c>
      <c r="AN13" s="363"/>
      <c r="AO13" s="363"/>
      <c r="AP13" s="363"/>
      <c r="AQ13" s="363"/>
      <c r="AR13" s="363"/>
      <c r="AS13" s="363"/>
      <c r="AT13" s="364"/>
      <c r="AU13" s="464" t="s">
        <v>101</v>
      </c>
      <c r="AV13" s="465"/>
      <c r="AW13" s="465"/>
      <c r="AX13" s="465"/>
      <c r="AY13" s="420" t="s">
        <v>133</v>
      </c>
      <c r="AZ13" s="421"/>
      <c r="BA13" s="421"/>
      <c r="BB13" s="421"/>
      <c r="BC13" s="421"/>
      <c r="BD13" s="421"/>
      <c r="BE13" s="421"/>
      <c r="BF13" s="421"/>
      <c r="BG13" s="421"/>
      <c r="BH13" s="421"/>
      <c r="BI13" s="421"/>
      <c r="BJ13" s="421"/>
      <c r="BK13" s="421"/>
      <c r="BL13" s="421"/>
      <c r="BM13" s="422"/>
      <c r="BN13" s="406">
        <v>2078779</v>
      </c>
      <c r="BO13" s="407"/>
      <c r="BP13" s="407"/>
      <c r="BQ13" s="407"/>
      <c r="BR13" s="407"/>
      <c r="BS13" s="407"/>
      <c r="BT13" s="407"/>
      <c r="BU13" s="408"/>
      <c r="BV13" s="406">
        <v>-1145163</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1.8</v>
      </c>
      <c r="CU13" s="404"/>
      <c r="CV13" s="404"/>
      <c r="CW13" s="404"/>
      <c r="CX13" s="404"/>
      <c r="CY13" s="404"/>
      <c r="CZ13" s="404"/>
      <c r="DA13" s="405"/>
      <c r="DB13" s="403">
        <v>1.9</v>
      </c>
      <c r="DC13" s="404"/>
      <c r="DD13" s="404"/>
      <c r="DE13" s="404"/>
      <c r="DF13" s="404"/>
      <c r="DG13" s="404"/>
      <c r="DH13" s="404"/>
      <c r="DI13" s="405"/>
    </row>
    <row r="14" spans="1:119" ht="18.75" customHeight="1" thickBot="1" x14ac:dyDescent="0.2">
      <c r="A14" s="175"/>
      <c r="B14" s="515"/>
      <c r="C14" s="516"/>
      <c r="D14" s="516"/>
      <c r="E14" s="516"/>
      <c r="F14" s="516"/>
      <c r="G14" s="516"/>
      <c r="H14" s="516"/>
      <c r="I14" s="516"/>
      <c r="J14" s="516"/>
      <c r="K14" s="517"/>
      <c r="L14" s="480" t="s">
        <v>135</v>
      </c>
      <c r="M14" s="533"/>
      <c r="N14" s="533"/>
      <c r="O14" s="533"/>
      <c r="P14" s="533"/>
      <c r="Q14" s="534"/>
      <c r="R14" s="493">
        <v>196924</v>
      </c>
      <c r="S14" s="494"/>
      <c r="T14" s="494"/>
      <c r="U14" s="494"/>
      <c r="V14" s="495"/>
      <c r="W14" s="497"/>
      <c r="X14" s="395"/>
      <c r="Y14" s="395"/>
      <c r="Z14" s="395"/>
      <c r="AA14" s="395"/>
      <c r="AB14" s="396"/>
      <c r="AC14" s="486">
        <v>0.8</v>
      </c>
      <c r="AD14" s="487"/>
      <c r="AE14" s="487"/>
      <c r="AF14" s="487"/>
      <c r="AG14" s="488"/>
      <c r="AH14" s="486">
        <v>0.8</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t="s">
        <v>122</v>
      </c>
      <c r="CU14" s="504"/>
      <c r="CV14" s="504"/>
      <c r="CW14" s="504"/>
      <c r="CX14" s="504"/>
      <c r="CY14" s="504"/>
      <c r="CZ14" s="504"/>
      <c r="DA14" s="505"/>
      <c r="DB14" s="503" t="s">
        <v>122</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84"/>
      <c r="M15" s="490" t="s">
        <v>130</v>
      </c>
      <c r="N15" s="491"/>
      <c r="O15" s="491"/>
      <c r="P15" s="491"/>
      <c r="Q15" s="492"/>
      <c r="R15" s="493">
        <v>191466</v>
      </c>
      <c r="S15" s="494"/>
      <c r="T15" s="494"/>
      <c r="U15" s="494"/>
      <c r="V15" s="495"/>
      <c r="W15" s="496" t="s">
        <v>137</v>
      </c>
      <c r="X15" s="392"/>
      <c r="Y15" s="392"/>
      <c r="Z15" s="392"/>
      <c r="AA15" s="392"/>
      <c r="AB15" s="393"/>
      <c r="AC15" s="359">
        <v>12310</v>
      </c>
      <c r="AD15" s="360"/>
      <c r="AE15" s="360"/>
      <c r="AF15" s="360"/>
      <c r="AG15" s="361"/>
      <c r="AH15" s="359">
        <v>13913</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28777589</v>
      </c>
      <c r="BO15" s="436"/>
      <c r="BP15" s="436"/>
      <c r="BQ15" s="436"/>
      <c r="BR15" s="436"/>
      <c r="BS15" s="436"/>
      <c r="BT15" s="436"/>
      <c r="BU15" s="437"/>
      <c r="BV15" s="435">
        <v>26704498</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16</v>
      </c>
      <c r="AD16" s="487"/>
      <c r="AE16" s="487"/>
      <c r="AF16" s="487"/>
      <c r="AG16" s="488"/>
      <c r="AH16" s="486">
        <v>18.2</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30598273</v>
      </c>
      <c r="BO16" s="407"/>
      <c r="BP16" s="407"/>
      <c r="BQ16" s="407"/>
      <c r="BR16" s="407"/>
      <c r="BS16" s="407"/>
      <c r="BT16" s="407"/>
      <c r="BU16" s="408"/>
      <c r="BV16" s="406">
        <v>29373931</v>
      </c>
      <c r="BW16" s="407"/>
      <c r="BX16" s="407"/>
      <c r="BY16" s="407"/>
      <c r="BZ16" s="407"/>
      <c r="CA16" s="407"/>
      <c r="CB16" s="407"/>
      <c r="CC16" s="408"/>
      <c r="CD16" s="188"/>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
      <c r="A17" s="175"/>
      <c r="B17" s="518"/>
      <c r="C17" s="519"/>
      <c r="D17" s="519"/>
      <c r="E17" s="519"/>
      <c r="F17" s="519"/>
      <c r="G17" s="519"/>
      <c r="H17" s="519"/>
      <c r="I17" s="519"/>
      <c r="J17" s="519"/>
      <c r="K17" s="520"/>
      <c r="L17" s="189"/>
      <c r="M17" s="499" t="s">
        <v>143</v>
      </c>
      <c r="N17" s="500"/>
      <c r="O17" s="500"/>
      <c r="P17" s="500"/>
      <c r="Q17" s="501"/>
      <c r="R17" s="483" t="s">
        <v>144</v>
      </c>
      <c r="S17" s="484"/>
      <c r="T17" s="484"/>
      <c r="U17" s="484"/>
      <c r="V17" s="485"/>
      <c r="W17" s="496" t="s">
        <v>145</v>
      </c>
      <c r="X17" s="392"/>
      <c r="Y17" s="392"/>
      <c r="Z17" s="392"/>
      <c r="AA17" s="392"/>
      <c r="AB17" s="393"/>
      <c r="AC17" s="359">
        <v>63963</v>
      </c>
      <c r="AD17" s="360"/>
      <c r="AE17" s="360"/>
      <c r="AF17" s="360"/>
      <c r="AG17" s="361"/>
      <c r="AH17" s="359">
        <v>61760</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36858272</v>
      </c>
      <c r="BO17" s="407"/>
      <c r="BP17" s="407"/>
      <c r="BQ17" s="407"/>
      <c r="BR17" s="407"/>
      <c r="BS17" s="407"/>
      <c r="BT17" s="407"/>
      <c r="BU17" s="408"/>
      <c r="BV17" s="406">
        <v>34194228</v>
      </c>
      <c r="BW17" s="407"/>
      <c r="BX17" s="407"/>
      <c r="BY17" s="407"/>
      <c r="BZ17" s="407"/>
      <c r="CA17" s="407"/>
      <c r="CB17" s="407"/>
      <c r="CC17" s="408"/>
      <c r="CD17" s="188"/>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75"/>
      <c r="B18" s="456" t="s">
        <v>147</v>
      </c>
      <c r="C18" s="457"/>
      <c r="D18" s="457"/>
      <c r="E18" s="458"/>
      <c r="F18" s="458"/>
      <c r="G18" s="458"/>
      <c r="H18" s="458"/>
      <c r="I18" s="458"/>
      <c r="J18" s="458"/>
      <c r="K18" s="458"/>
      <c r="L18" s="459">
        <v>20.51</v>
      </c>
      <c r="M18" s="459"/>
      <c r="N18" s="459"/>
      <c r="O18" s="459"/>
      <c r="P18" s="459"/>
      <c r="Q18" s="459"/>
      <c r="R18" s="460"/>
      <c r="S18" s="460"/>
      <c r="T18" s="460"/>
      <c r="U18" s="460"/>
      <c r="V18" s="461"/>
      <c r="W18" s="477"/>
      <c r="X18" s="478"/>
      <c r="Y18" s="478"/>
      <c r="Z18" s="478"/>
      <c r="AA18" s="478"/>
      <c r="AB18" s="502"/>
      <c r="AC18" s="376">
        <v>83.2</v>
      </c>
      <c r="AD18" s="377"/>
      <c r="AE18" s="377"/>
      <c r="AF18" s="377"/>
      <c r="AG18" s="462"/>
      <c r="AH18" s="376">
        <v>80.900000000000006</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35303228</v>
      </c>
      <c r="BO18" s="407"/>
      <c r="BP18" s="407"/>
      <c r="BQ18" s="407"/>
      <c r="BR18" s="407"/>
      <c r="BS18" s="407"/>
      <c r="BT18" s="407"/>
      <c r="BU18" s="408"/>
      <c r="BV18" s="406">
        <v>34266814</v>
      </c>
      <c r="BW18" s="407"/>
      <c r="BX18" s="407"/>
      <c r="BY18" s="407"/>
      <c r="BZ18" s="407"/>
      <c r="CA18" s="407"/>
      <c r="CB18" s="407"/>
      <c r="CC18" s="408"/>
      <c r="CD18" s="188"/>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75"/>
      <c r="B19" s="456" t="s">
        <v>149</v>
      </c>
      <c r="C19" s="457"/>
      <c r="D19" s="457"/>
      <c r="E19" s="458"/>
      <c r="F19" s="458"/>
      <c r="G19" s="458"/>
      <c r="H19" s="458"/>
      <c r="I19" s="458"/>
      <c r="J19" s="458"/>
      <c r="K19" s="458"/>
      <c r="L19" s="466">
        <v>9690</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56946293</v>
      </c>
      <c r="BO19" s="407"/>
      <c r="BP19" s="407"/>
      <c r="BQ19" s="407"/>
      <c r="BR19" s="407"/>
      <c r="BS19" s="407"/>
      <c r="BT19" s="407"/>
      <c r="BU19" s="408"/>
      <c r="BV19" s="406">
        <v>54655823</v>
      </c>
      <c r="BW19" s="407"/>
      <c r="BX19" s="407"/>
      <c r="BY19" s="407"/>
      <c r="BZ19" s="407"/>
      <c r="CA19" s="407"/>
      <c r="CB19" s="407"/>
      <c r="CC19" s="408"/>
      <c r="CD19" s="188"/>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75"/>
      <c r="B20" s="456" t="s">
        <v>151</v>
      </c>
      <c r="C20" s="457"/>
      <c r="D20" s="457"/>
      <c r="E20" s="458"/>
      <c r="F20" s="458"/>
      <c r="G20" s="458"/>
      <c r="H20" s="458"/>
      <c r="I20" s="458"/>
      <c r="J20" s="458"/>
      <c r="K20" s="458"/>
      <c r="L20" s="466">
        <v>91287</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8"/>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8"/>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15">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25131949</v>
      </c>
      <c r="BO22" s="436"/>
      <c r="BP22" s="436"/>
      <c r="BQ22" s="436"/>
      <c r="BR22" s="436"/>
      <c r="BS22" s="436"/>
      <c r="BT22" s="436"/>
      <c r="BU22" s="437"/>
      <c r="BV22" s="435">
        <v>25384580</v>
      </c>
      <c r="BW22" s="436"/>
      <c r="BX22" s="436"/>
      <c r="BY22" s="436"/>
      <c r="BZ22" s="436"/>
      <c r="CA22" s="436"/>
      <c r="CB22" s="436"/>
      <c r="CC22" s="437"/>
      <c r="CD22" s="188"/>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15">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18872064</v>
      </c>
      <c r="BO23" s="407"/>
      <c r="BP23" s="407"/>
      <c r="BQ23" s="407"/>
      <c r="BR23" s="407"/>
      <c r="BS23" s="407"/>
      <c r="BT23" s="407"/>
      <c r="BU23" s="408"/>
      <c r="BV23" s="406">
        <v>18863330</v>
      </c>
      <c r="BW23" s="407"/>
      <c r="BX23" s="407"/>
      <c r="BY23" s="407"/>
      <c r="BZ23" s="407"/>
      <c r="CA23" s="407"/>
      <c r="CB23" s="407"/>
      <c r="CC23" s="408"/>
      <c r="CD23" s="188"/>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75"/>
      <c r="B24" s="385"/>
      <c r="C24" s="386"/>
      <c r="D24" s="387"/>
      <c r="E24" s="362" t="s">
        <v>161</v>
      </c>
      <c r="F24" s="363"/>
      <c r="G24" s="363"/>
      <c r="H24" s="363"/>
      <c r="I24" s="363"/>
      <c r="J24" s="363"/>
      <c r="K24" s="364"/>
      <c r="L24" s="359">
        <v>1</v>
      </c>
      <c r="M24" s="360"/>
      <c r="N24" s="360"/>
      <c r="O24" s="360"/>
      <c r="P24" s="361"/>
      <c r="Q24" s="359">
        <v>10500</v>
      </c>
      <c r="R24" s="360"/>
      <c r="S24" s="360"/>
      <c r="T24" s="360"/>
      <c r="U24" s="360"/>
      <c r="V24" s="361"/>
      <c r="W24" s="449"/>
      <c r="X24" s="386"/>
      <c r="Y24" s="387"/>
      <c r="Z24" s="362" t="s">
        <v>162</v>
      </c>
      <c r="AA24" s="363"/>
      <c r="AB24" s="363"/>
      <c r="AC24" s="363"/>
      <c r="AD24" s="363"/>
      <c r="AE24" s="363"/>
      <c r="AF24" s="363"/>
      <c r="AG24" s="364"/>
      <c r="AH24" s="359">
        <v>893</v>
      </c>
      <c r="AI24" s="360"/>
      <c r="AJ24" s="360"/>
      <c r="AK24" s="360"/>
      <c r="AL24" s="361"/>
      <c r="AM24" s="359">
        <v>2816522</v>
      </c>
      <c r="AN24" s="360"/>
      <c r="AO24" s="360"/>
      <c r="AP24" s="360"/>
      <c r="AQ24" s="360"/>
      <c r="AR24" s="361"/>
      <c r="AS24" s="359">
        <v>3154</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11737062</v>
      </c>
      <c r="BO24" s="407"/>
      <c r="BP24" s="407"/>
      <c r="BQ24" s="407"/>
      <c r="BR24" s="407"/>
      <c r="BS24" s="407"/>
      <c r="BT24" s="407"/>
      <c r="BU24" s="408"/>
      <c r="BV24" s="406">
        <v>10811186</v>
      </c>
      <c r="BW24" s="407"/>
      <c r="BX24" s="407"/>
      <c r="BY24" s="407"/>
      <c r="BZ24" s="407"/>
      <c r="CA24" s="407"/>
      <c r="CB24" s="407"/>
      <c r="CC24" s="408"/>
      <c r="CD24" s="188"/>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15">
      <c r="A25" s="175"/>
      <c r="B25" s="385"/>
      <c r="C25" s="386"/>
      <c r="D25" s="387"/>
      <c r="E25" s="362" t="s">
        <v>164</v>
      </c>
      <c r="F25" s="363"/>
      <c r="G25" s="363"/>
      <c r="H25" s="363"/>
      <c r="I25" s="363"/>
      <c r="J25" s="363"/>
      <c r="K25" s="364"/>
      <c r="L25" s="359">
        <v>1</v>
      </c>
      <c r="M25" s="360"/>
      <c r="N25" s="360"/>
      <c r="O25" s="360"/>
      <c r="P25" s="361"/>
      <c r="Q25" s="359">
        <v>9000</v>
      </c>
      <c r="R25" s="360"/>
      <c r="S25" s="360"/>
      <c r="T25" s="360"/>
      <c r="U25" s="360"/>
      <c r="V25" s="361"/>
      <c r="W25" s="449"/>
      <c r="X25" s="386"/>
      <c r="Y25" s="387"/>
      <c r="Z25" s="362" t="s">
        <v>165</v>
      </c>
      <c r="AA25" s="363"/>
      <c r="AB25" s="363"/>
      <c r="AC25" s="363"/>
      <c r="AD25" s="363"/>
      <c r="AE25" s="363"/>
      <c r="AF25" s="363"/>
      <c r="AG25" s="364"/>
      <c r="AH25" s="359" t="s">
        <v>122</v>
      </c>
      <c r="AI25" s="360"/>
      <c r="AJ25" s="360"/>
      <c r="AK25" s="360"/>
      <c r="AL25" s="361"/>
      <c r="AM25" s="359" t="s">
        <v>122</v>
      </c>
      <c r="AN25" s="360"/>
      <c r="AO25" s="360"/>
      <c r="AP25" s="360"/>
      <c r="AQ25" s="360"/>
      <c r="AR25" s="361"/>
      <c r="AS25" s="359" t="s">
        <v>122</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17519287</v>
      </c>
      <c r="BO25" s="436"/>
      <c r="BP25" s="436"/>
      <c r="BQ25" s="436"/>
      <c r="BR25" s="436"/>
      <c r="BS25" s="436"/>
      <c r="BT25" s="436"/>
      <c r="BU25" s="437"/>
      <c r="BV25" s="435">
        <v>19919157</v>
      </c>
      <c r="BW25" s="436"/>
      <c r="BX25" s="436"/>
      <c r="BY25" s="436"/>
      <c r="BZ25" s="436"/>
      <c r="CA25" s="436"/>
      <c r="CB25" s="436"/>
      <c r="CC25" s="437"/>
      <c r="CD25" s="188"/>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15">
      <c r="A26" s="175"/>
      <c r="B26" s="385"/>
      <c r="C26" s="386"/>
      <c r="D26" s="387"/>
      <c r="E26" s="362" t="s">
        <v>167</v>
      </c>
      <c r="F26" s="363"/>
      <c r="G26" s="363"/>
      <c r="H26" s="363"/>
      <c r="I26" s="363"/>
      <c r="J26" s="363"/>
      <c r="K26" s="364"/>
      <c r="L26" s="359">
        <v>1</v>
      </c>
      <c r="M26" s="360"/>
      <c r="N26" s="360"/>
      <c r="O26" s="360"/>
      <c r="P26" s="361"/>
      <c r="Q26" s="359">
        <v>8100</v>
      </c>
      <c r="R26" s="360"/>
      <c r="S26" s="360"/>
      <c r="T26" s="360"/>
      <c r="U26" s="360"/>
      <c r="V26" s="361"/>
      <c r="W26" s="449"/>
      <c r="X26" s="386"/>
      <c r="Y26" s="387"/>
      <c r="Z26" s="362" t="s">
        <v>168</v>
      </c>
      <c r="AA26" s="417"/>
      <c r="AB26" s="417"/>
      <c r="AC26" s="417"/>
      <c r="AD26" s="417"/>
      <c r="AE26" s="417"/>
      <c r="AF26" s="417"/>
      <c r="AG26" s="418"/>
      <c r="AH26" s="359">
        <v>43</v>
      </c>
      <c r="AI26" s="360"/>
      <c r="AJ26" s="360"/>
      <c r="AK26" s="360"/>
      <c r="AL26" s="361"/>
      <c r="AM26" s="359">
        <v>137987</v>
      </c>
      <c r="AN26" s="360"/>
      <c r="AO26" s="360"/>
      <c r="AP26" s="360"/>
      <c r="AQ26" s="360"/>
      <c r="AR26" s="361"/>
      <c r="AS26" s="359">
        <v>3209</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v>180000</v>
      </c>
      <c r="BO26" s="407"/>
      <c r="BP26" s="407"/>
      <c r="BQ26" s="407"/>
      <c r="BR26" s="407"/>
      <c r="BS26" s="407"/>
      <c r="BT26" s="407"/>
      <c r="BU26" s="408"/>
      <c r="BV26" s="406">
        <v>160000</v>
      </c>
      <c r="BW26" s="407"/>
      <c r="BX26" s="407"/>
      <c r="BY26" s="407"/>
      <c r="BZ26" s="407"/>
      <c r="CA26" s="407"/>
      <c r="CB26" s="407"/>
      <c r="CC26" s="408"/>
      <c r="CD26" s="188"/>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75"/>
      <c r="B27" s="385"/>
      <c r="C27" s="386"/>
      <c r="D27" s="387"/>
      <c r="E27" s="362" t="s">
        <v>170</v>
      </c>
      <c r="F27" s="363"/>
      <c r="G27" s="363"/>
      <c r="H27" s="363"/>
      <c r="I27" s="363"/>
      <c r="J27" s="363"/>
      <c r="K27" s="364"/>
      <c r="L27" s="359">
        <v>1</v>
      </c>
      <c r="M27" s="360"/>
      <c r="N27" s="360"/>
      <c r="O27" s="360"/>
      <c r="P27" s="361"/>
      <c r="Q27" s="359">
        <v>6500</v>
      </c>
      <c r="R27" s="360"/>
      <c r="S27" s="360"/>
      <c r="T27" s="360"/>
      <c r="U27" s="360"/>
      <c r="V27" s="361"/>
      <c r="W27" s="449"/>
      <c r="X27" s="386"/>
      <c r="Y27" s="387"/>
      <c r="Z27" s="362" t="s">
        <v>171</v>
      </c>
      <c r="AA27" s="363"/>
      <c r="AB27" s="363"/>
      <c r="AC27" s="363"/>
      <c r="AD27" s="363"/>
      <c r="AE27" s="363"/>
      <c r="AF27" s="363"/>
      <c r="AG27" s="364"/>
      <c r="AH27" s="359">
        <v>3</v>
      </c>
      <c r="AI27" s="360"/>
      <c r="AJ27" s="360"/>
      <c r="AK27" s="360"/>
      <c r="AL27" s="361"/>
      <c r="AM27" s="359">
        <v>12820</v>
      </c>
      <c r="AN27" s="360"/>
      <c r="AO27" s="360"/>
      <c r="AP27" s="360"/>
      <c r="AQ27" s="360"/>
      <c r="AR27" s="361"/>
      <c r="AS27" s="359">
        <v>4273</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v>100001</v>
      </c>
      <c r="BO27" s="441"/>
      <c r="BP27" s="441"/>
      <c r="BQ27" s="441"/>
      <c r="BR27" s="441"/>
      <c r="BS27" s="441"/>
      <c r="BT27" s="441"/>
      <c r="BU27" s="442"/>
      <c r="BV27" s="440">
        <v>100001</v>
      </c>
      <c r="BW27" s="441"/>
      <c r="BX27" s="441"/>
      <c r="BY27" s="441"/>
      <c r="BZ27" s="441"/>
      <c r="CA27" s="441"/>
      <c r="CB27" s="441"/>
      <c r="CC27" s="442"/>
      <c r="CD27" s="190"/>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15">
      <c r="A28" s="175"/>
      <c r="B28" s="385"/>
      <c r="C28" s="386"/>
      <c r="D28" s="387"/>
      <c r="E28" s="362" t="s">
        <v>173</v>
      </c>
      <c r="F28" s="363"/>
      <c r="G28" s="363"/>
      <c r="H28" s="363"/>
      <c r="I28" s="363"/>
      <c r="J28" s="363"/>
      <c r="K28" s="364"/>
      <c r="L28" s="359">
        <v>1</v>
      </c>
      <c r="M28" s="360"/>
      <c r="N28" s="360"/>
      <c r="O28" s="360"/>
      <c r="P28" s="361"/>
      <c r="Q28" s="359">
        <v>5800</v>
      </c>
      <c r="R28" s="360"/>
      <c r="S28" s="360"/>
      <c r="T28" s="360"/>
      <c r="U28" s="360"/>
      <c r="V28" s="361"/>
      <c r="W28" s="449"/>
      <c r="X28" s="386"/>
      <c r="Y28" s="387"/>
      <c r="Z28" s="362" t="s">
        <v>174</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7961290</v>
      </c>
      <c r="BO28" s="436"/>
      <c r="BP28" s="436"/>
      <c r="BQ28" s="436"/>
      <c r="BR28" s="436"/>
      <c r="BS28" s="436"/>
      <c r="BT28" s="436"/>
      <c r="BU28" s="437"/>
      <c r="BV28" s="435">
        <v>4524974</v>
      </c>
      <c r="BW28" s="436"/>
      <c r="BX28" s="436"/>
      <c r="BY28" s="436"/>
      <c r="BZ28" s="436"/>
      <c r="CA28" s="436"/>
      <c r="CB28" s="436"/>
      <c r="CC28" s="437"/>
      <c r="CD28" s="188"/>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15">
      <c r="A29" s="175"/>
      <c r="B29" s="385"/>
      <c r="C29" s="386"/>
      <c r="D29" s="387"/>
      <c r="E29" s="362" t="s">
        <v>176</v>
      </c>
      <c r="F29" s="363"/>
      <c r="G29" s="363"/>
      <c r="H29" s="363"/>
      <c r="I29" s="363"/>
      <c r="J29" s="363"/>
      <c r="K29" s="364"/>
      <c r="L29" s="359">
        <v>26</v>
      </c>
      <c r="M29" s="360"/>
      <c r="N29" s="360"/>
      <c r="O29" s="360"/>
      <c r="P29" s="361"/>
      <c r="Q29" s="359">
        <v>5500</v>
      </c>
      <c r="R29" s="360"/>
      <c r="S29" s="360"/>
      <c r="T29" s="360"/>
      <c r="U29" s="360"/>
      <c r="V29" s="361"/>
      <c r="W29" s="450"/>
      <c r="X29" s="451"/>
      <c r="Y29" s="452"/>
      <c r="Z29" s="362" t="s">
        <v>177</v>
      </c>
      <c r="AA29" s="363"/>
      <c r="AB29" s="363"/>
      <c r="AC29" s="363"/>
      <c r="AD29" s="363"/>
      <c r="AE29" s="363"/>
      <c r="AF29" s="363"/>
      <c r="AG29" s="364"/>
      <c r="AH29" s="359">
        <v>896</v>
      </c>
      <c r="AI29" s="360"/>
      <c r="AJ29" s="360"/>
      <c r="AK29" s="360"/>
      <c r="AL29" s="361"/>
      <c r="AM29" s="359">
        <v>2829342</v>
      </c>
      <c r="AN29" s="360"/>
      <c r="AO29" s="360"/>
      <c r="AP29" s="360"/>
      <c r="AQ29" s="360"/>
      <c r="AR29" s="361"/>
      <c r="AS29" s="359">
        <v>3158</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v>137272</v>
      </c>
      <c r="BO29" s="407"/>
      <c r="BP29" s="407"/>
      <c r="BQ29" s="407"/>
      <c r="BR29" s="407"/>
      <c r="BS29" s="407"/>
      <c r="BT29" s="407"/>
      <c r="BU29" s="408"/>
      <c r="BV29" s="406">
        <v>4803</v>
      </c>
      <c r="BW29" s="407"/>
      <c r="BX29" s="407"/>
      <c r="BY29" s="407"/>
      <c r="BZ29" s="407"/>
      <c r="CA29" s="407"/>
      <c r="CB29" s="407"/>
      <c r="CC29" s="408"/>
      <c r="CD29" s="190"/>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100.2</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14446068</v>
      </c>
      <c r="BO30" s="441"/>
      <c r="BP30" s="441"/>
      <c r="BQ30" s="441"/>
      <c r="BR30" s="441"/>
      <c r="BS30" s="441"/>
      <c r="BT30" s="441"/>
      <c r="BU30" s="442"/>
      <c r="BV30" s="440">
        <v>12836695</v>
      </c>
      <c r="BW30" s="441"/>
      <c r="BX30" s="441"/>
      <c r="BY30" s="441"/>
      <c r="BZ30" s="441"/>
      <c r="CA30" s="441"/>
      <c r="CB30" s="441"/>
      <c r="CC30" s="442"/>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198"/>
    </row>
    <row r="33" spans="1:113" ht="13.5" customHeight="1" x14ac:dyDescent="0.15">
      <c r="A33" s="175"/>
      <c r="B33" s="199"/>
      <c r="C33" s="358" t="s">
        <v>186</v>
      </c>
      <c r="D33" s="358"/>
      <c r="E33" s="357" t="s">
        <v>187</v>
      </c>
      <c r="F33" s="357"/>
      <c r="G33" s="357"/>
      <c r="H33" s="357"/>
      <c r="I33" s="357"/>
      <c r="J33" s="357"/>
      <c r="K33" s="357"/>
      <c r="L33" s="357"/>
      <c r="M33" s="357"/>
      <c r="N33" s="357"/>
      <c r="O33" s="357"/>
      <c r="P33" s="357"/>
      <c r="Q33" s="357"/>
      <c r="R33" s="357"/>
      <c r="S33" s="357"/>
      <c r="T33" s="200"/>
      <c r="U33" s="358" t="s">
        <v>186</v>
      </c>
      <c r="V33" s="358"/>
      <c r="W33" s="357" t="s">
        <v>187</v>
      </c>
      <c r="X33" s="357"/>
      <c r="Y33" s="357"/>
      <c r="Z33" s="357"/>
      <c r="AA33" s="357"/>
      <c r="AB33" s="357"/>
      <c r="AC33" s="357"/>
      <c r="AD33" s="357"/>
      <c r="AE33" s="357"/>
      <c r="AF33" s="357"/>
      <c r="AG33" s="357"/>
      <c r="AH33" s="357"/>
      <c r="AI33" s="357"/>
      <c r="AJ33" s="357"/>
      <c r="AK33" s="357"/>
      <c r="AL33" s="200"/>
      <c r="AM33" s="358" t="s">
        <v>186</v>
      </c>
      <c r="AN33" s="358"/>
      <c r="AO33" s="357" t="s">
        <v>187</v>
      </c>
      <c r="AP33" s="357"/>
      <c r="AQ33" s="357"/>
      <c r="AR33" s="357"/>
      <c r="AS33" s="357"/>
      <c r="AT33" s="357"/>
      <c r="AU33" s="357"/>
      <c r="AV33" s="357"/>
      <c r="AW33" s="357"/>
      <c r="AX33" s="357"/>
      <c r="AY33" s="357"/>
      <c r="AZ33" s="357"/>
      <c r="BA33" s="357"/>
      <c r="BB33" s="357"/>
      <c r="BC33" s="357"/>
      <c r="BD33" s="201"/>
      <c r="BE33" s="357" t="s">
        <v>188</v>
      </c>
      <c r="BF33" s="357"/>
      <c r="BG33" s="357" t="s">
        <v>189</v>
      </c>
      <c r="BH33" s="357"/>
      <c r="BI33" s="357"/>
      <c r="BJ33" s="357"/>
      <c r="BK33" s="357"/>
      <c r="BL33" s="357"/>
      <c r="BM33" s="357"/>
      <c r="BN33" s="357"/>
      <c r="BO33" s="357"/>
      <c r="BP33" s="357"/>
      <c r="BQ33" s="357"/>
      <c r="BR33" s="357"/>
      <c r="BS33" s="357"/>
      <c r="BT33" s="357"/>
      <c r="BU33" s="357"/>
      <c r="BV33" s="201"/>
      <c r="BW33" s="358" t="s">
        <v>188</v>
      </c>
      <c r="BX33" s="358"/>
      <c r="BY33" s="357" t="s">
        <v>190</v>
      </c>
      <c r="BZ33" s="357"/>
      <c r="CA33" s="357"/>
      <c r="CB33" s="357"/>
      <c r="CC33" s="357"/>
      <c r="CD33" s="357"/>
      <c r="CE33" s="357"/>
      <c r="CF33" s="357"/>
      <c r="CG33" s="357"/>
      <c r="CH33" s="357"/>
      <c r="CI33" s="357"/>
      <c r="CJ33" s="357"/>
      <c r="CK33" s="357"/>
      <c r="CL33" s="357"/>
      <c r="CM33" s="357"/>
      <c r="CN33" s="200"/>
      <c r="CO33" s="358" t="s">
        <v>186</v>
      </c>
      <c r="CP33" s="358"/>
      <c r="CQ33" s="357" t="s">
        <v>191</v>
      </c>
      <c r="CR33" s="357"/>
      <c r="CS33" s="357"/>
      <c r="CT33" s="357"/>
      <c r="CU33" s="357"/>
      <c r="CV33" s="357"/>
      <c r="CW33" s="357"/>
      <c r="CX33" s="357"/>
      <c r="CY33" s="357"/>
      <c r="CZ33" s="357"/>
      <c r="DA33" s="357"/>
      <c r="DB33" s="357"/>
      <c r="DC33" s="357"/>
      <c r="DD33" s="357"/>
      <c r="DE33" s="357"/>
      <c r="DF33" s="200"/>
      <c r="DG33" s="356" t="s">
        <v>192</v>
      </c>
      <c r="DH33" s="356"/>
      <c r="DI33" s="202"/>
    </row>
    <row r="34" spans="1:113" ht="32.25" customHeight="1" x14ac:dyDescent="0.15">
      <c r="A34" s="175"/>
      <c r="B34" s="199"/>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国民健康保険事業特別会計</v>
      </c>
      <c r="X34" s="355"/>
      <c r="Y34" s="355"/>
      <c r="Z34" s="355"/>
      <c r="AA34" s="355"/>
      <c r="AB34" s="355"/>
      <c r="AC34" s="355"/>
      <c r="AD34" s="355"/>
      <c r="AE34" s="355"/>
      <c r="AF34" s="355"/>
      <c r="AG34" s="355"/>
      <c r="AH34" s="355"/>
      <c r="AI34" s="355"/>
      <c r="AJ34" s="355"/>
      <c r="AK34" s="355"/>
      <c r="AL34" s="175"/>
      <c r="AM34" s="354">
        <f>IF(AO34="","",MAX(C34:D43,U34:V43)+1)</f>
        <v>5</v>
      </c>
      <c r="AN34" s="354"/>
      <c r="AO34" s="355" t="str">
        <f>IF('各会計、関係団体の財政状況及び健全化判断比率'!B31="","",'各会計、関係団体の財政状況及び健全化判断比率'!B31)</f>
        <v>小平市下水道事業会計</v>
      </c>
      <c r="AP34" s="355"/>
      <c r="AQ34" s="355"/>
      <c r="AR34" s="355"/>
      <c r="AS34" s="355"/>
      <c r="AT34" s="355"/>
      <c r="AU34" s="355"/>
      <c r="AV34" s="355"/>
      <c r="AW34" s="355"/>
      <c r="AX34" s="355"/>
      <c r="AY34" s="355"/>
      <c r="AZ34" s="355"/>
      <c r="BA34" s="355"/>
      <c r="BB34" s="355"/>
      <c r="BC34" s="355"/>
      <c r="BD34" s="175"/>
      <c r="BE34" s="354" t="str">
        <f>IF(BG34="","",MAX(C34:D43,U34:V43,AM34:AN43)+1)</f>
        <v/>
      </c>
      <c r="BF34" s="354"/>
      <c r="BG34" s="355"/>
      <c r="BH34" s="355"/>
      <c r="BI34" s="355"/>
      <c r="BJ34" s="355"/>
      <c r="BK34" s="355"/>
      <c r="BL34" s="355"/>
      <c r="BM34" s="355"/>
      <c r="BN34" s="355"/>
      <c r="BO34" s="355"/>
      <c r="BP34" s="355"/>
      <c r="BQ34" s="355"/>
      <c r="BR34" s="355"/>
      <c r="BS34" s="355"/>
      <c r="BT34" s="355"/>
      <c r="BU34" s="355"/>
      <c r="BV34" s="175"/>
      <c r="BW34" s="354">
        <f>IF(BY34="","",MAX(C34:D43,U34:V43,AM34:AN43,BE34:BF43)+1)</f>
        <v>6</v>
      </c>
      <c r="BX34" s="354"/>
      <c r="BY34" s="355" t="str">
        <f>IF('各会計、関係団体の財政状況及び健全化判断比率'!B68="","",'各会計、関係団体の財政状況及び健全化判断比率'!B68)</f>
        <v>東京たま広域資源循環組合（一般会計）</v>
      </c>
      <c r="BZ34" s="355"/>
      <c r="CA34" s="355"/>
      <c r="CB34" s="355"/>
      <c r="CC34" s="355"/>
      <c r="CD34" s="355"/>
      <c r="CE34" s="355"/>
      <c r="CF34" s="355"/>
      <c r="CG34" s="355"/>
      <c r="CH34" s="355"/>
      <c r="CI34" s="355"/>
      <c r="CJ34" s="355"/>
      <c r="CK34" s="355"/>
      <c r="CL34" s="355"/>
      <c r="CM34" s="355"/>
      <c r="CN34" s="175"/>
      <c r="CO34" s="354">
        <f>IF(CQ34="","",MAX(C34:D43,U34:V43,AM34:AN43,BE34:BF43,BW34:BX43)+1)</f>
        <v>16</v>
      </c>
      <c r="CP34" s="354"/>
      <c r="CQ34" s="355" t="str">
        <f>IF('各会計、関係団体の財政状況及び健全化判断比率'!BS7="","",'各会計、関係団体の財政状況及び健全化判断比率'!BS7)</f>
        <v>小平市文化振興財団</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202"/>
    </row>
    <row r="35" spans="1:113" ht="32.25" customHeight="1" x14ac:dyDescent="0.15">
      <c r="A35" s="175"/>
      <c r="B35" s="199"/>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介護保険事業特別会計</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7</v>
      </c>
      <c r="BX35" s="354"/>
      <c r="BY35" s="355" t="str">
        <f>IF('各会計、関係団体の財政状況及び健全化判断比率'!B69="","",'各会計、関係団体の財政状況及び健全化判断比率'!B69)</f>
        <v>小平・村山・大和衛生組合（一般会計）</v>
      </c>
      <c r="BZ35" s="355"/>
      <c r="CA35" s="355"/>
      <c r="CB35" s="355"/>
      <c r="CC35" s="355"/>
      <c r="CD35" s="355"/>
      <c r="CE35" s="355"/>
      <c r="CF35" s="355"/>
      <c r="CG35" s="355"/>
      <c r="CH35" s="355"/>
      <c r="CI35" s="355"/>
      <c r="CJ35" s="355"/>
      <c r="CK35" s="355"/>
      <c r="CL35" s="355"/>
      <c r="CM35" s="355"/>
      <c r="CN35" s="175"/>
      <c r="CO35" s="354">
        <f t="shared" ref="CO35:CO43" si="3">IF(CQ35="","",CO34+1)</f>
        <v>17</v>
      </c>
      <c r="CP35" s="354"/>
      <c r="CQ35" s="355" t="str">
        <f>IF('各会計、関係団体の財政状況及び健全化判断比率'!BS8="","",'各会計、関係団体の財政状況及び健全化判断比率'!BS8)</f>
        <v>小平市土地開発公社</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〇</v>
      </c>
      <c r="DH35" s="352"/>
      <c r="DI35" s="202"/>
    </row>
    <row r="36" spans="1:113" ht="32.25" customHeight="1" x14ac:dyDescent="0.15">
      <c r="A36" s="175"/>
      <c r="B36" s="199"/>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8</v>
      </c>
      <c r="BX36" s="354"/>
      <c r="BY36" s="355" t="str">
        <f>IF('各会計、関係団体の財政状況及び健全化判断比率'!B70="","",'各会計、関係団体の財政状況及び健全化判断比率'!B70)</f>
        <v>多摩六都科学館組合（一般会計）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202"/>
    </row>
    <row r="37" spans="1:113" ht="32.25" customHeight="1" x14ac:dyDescent="0.15">
      <c r="A37" s="175"/>
      <c r="B37" s="199"/>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9</v>
      </c>
      <c r="BX37" s="354"/>
      <c r="BY37" s="355" t="str">
        <f>IF('各会計、関係団体の財政状況及び健全化判断比率'!B71="","",'各会計、関係団体の財政状況及び健全化判断比率'!B71)</f>
        <v>昭和病院企業団（病院事業会計）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202"/>
    </row>
    <row r="38" spans="1:113" ht="32.25" customHeight="1" x14ac:dyDescent="0.15">
      <c r="A38" s="175"/>
      <c r="B38" s="199"/>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10</v>
      </c>
      <c r="BX38" s="354"/>
      <c r="BY38" s="355" t="str">
        <f>IF('各会計、関係団体の財政状況及び健全化判断比率'!B72="","",'各会計、関係団体の財政状況及び健全化判断比率'!B72)</f>
        <v>東京都四市競艇事業組合（一般会計）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202"/>
    </row>
    <row r="39" spans="1:113" ht="32.25" customHeight="1" x14ac:dyDescent="0.15">
      <c r="A39" s="175"/>
      <c r="B39" s="199"/>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11</v>
      </c>
      <c r="BX39" s="354"/>
      <c r="BY39" s="355" t="str">
        <f>IF('各会計、関係団体の財政状況及び健全化判断比率'!B73="","",'各会計、関係団体の財政状況及び健全化判断比率'!B73)</f>
        <v>東京都十一市競輪事業組合（一般会計）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202"/>
    </row>
    <row r="40" spans="1:113" ht="32.25" customHeight="1" x14ac:dyDescent="0.15">
      <c r="A40" s="175"/>
      <c r="B40" s="199"/>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12</v>
      </c>
      <c r="BX40" s="354"/>
      <c r="BY40" s="355" t="str">
        <f>IF('各会計、関係団体の財政状況及び健全化判断比率'!B74="","",'各会計、関係団体の財政状況及び健全化判断比率'!B74)</f>
        <v>東京市町村総合事務組合（一般会計）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202"/>
    </row>
    <row r="41" spans="1:113" ht="32.25" customHeight="1" x14ac:dyDescent="0.15">
      <c r="A41" s="175"/>
      <c r="B41" s="199"/>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13</v>
      </c>
      <c r="BX41" s="354"/>
      <c r="BY41" s="355" t="str">
        <f>IF('各会計、関係団体の財政状況及び健全化判断比率'!B75="","",'各会計、関係団体の財政状況及び健全化判断比率'!B75)</f>
        <v>東京市町村総合事務組合（交通災害共済事務特別会計）</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202"/>
    </row>
    <row r="42" spans="1:113" ht="32.25" customHeight="1" x14ac:dyDescent="0.15">
      <c r="B42" s="199"/>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f t="shared" si="2"/>
        <v>14</v>
      </c>
      <c r="BX42" s="354"/>
      <c r="BY42" s="355" t="str">
        <f>IF('各会計、関係団体の財政状況及び健全化判断比率'!B76="","",'各会計、関係団体の財政状況及び健全化判断比率'!B76)</f>
        <v>湖南衛生組合（一般会計）</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202"/>
    </row>
    <row r="43" spans="1:113" ht="32.25" customHeight="1" x14ac:dyDescent="0.15">
      <c r="B43" s="199"/>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f t="shared" si="2"/>
        <v>15</v>
      </c>
      <c r="BX43" s="354"/>
      <c r="BY43" s="355" t="str">
        <f>IF('各会計、関係団体の財政状況及び健全化判断比率'!B77="","",'各会計、関係団体の財政状況及び健全化判断比率'!B77)</f>
        <v>東京都後期高齢者医療広域連合（一般会計）</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jOW4JN4uefiFXd6c2BVUhwLrCS0dRckobLejhenyF2Y0ZKYCrfjrtVa0Paf9Es690aLsAkK5exSDfSwZpmDpPA==" saltValue="cFRcByhBsb60GUtcsXxt7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70" zoomScaleNormal="7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0" t="s">
        <v>205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15">
      <c r="B4" s="660" t="s">
        <v>1</v>
      </c>
      <c r="C4" s="661"/>
      <c r="D4" s="661"/>
      <c r="E4" s="661"/>
      <c r="F4" s="661"/>
      <c r="G4" s="661"/>
      <c r="H4" s="661"/>
      <c r="I4" s="661"/>
      <c r="J4" s="661"/>
      <c r="K4" s="661"/>
      <c r="L4" s="661"/>
      <c r="M4" s="661"/>
      <c r="N4" s="661"/>
      <c r="O4" s="661"/>
      <c r="P4" s="661"/>
      <c r="Q4" s="662"/>
      <c r="R4" s="660" t="s">
        <v>208</v>
      </c>
      <c r="S4" s="661"/>
      <c r="T4" s="661"/>
      <c r="U4" s="661"/>
      <c r="V4" s="661"/>
      <c r="W4" s="661"/>
      <c r="X4" s="661"/>
      <c r="Y4" s="662"/>
      <c r="Z4" s="660" t="s">
        <v>209</v>
      </c>
      <c r="AA4" s="661"/>
      <c r="AB4" s="661"/>
      <c r="AC4" s="662"/>
      <c r="AD4" s="660" t="s">
        <v>210</v>
      </c>
      <c r="AE4" s="661"/>
      <c r="AF4" s="661"/>
      <c r="AG4" s="661"/>
      <c r="AH4" s="661"/>
      <c r="AI4" s="661"/>
      <c r="AJ4" s="661"/>
      <c r="AK4" s="662"/>
      <c r="AL4" s="660" t="s">
        <v>209</v>
      </c>
      <c r="AM4" s="661"/>
      <c r="AN4" s="661"/>
      <c r="AO4" s="662"/>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0" t="s">
        <v>214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15">
      <c r="B5" s="666" t="s">
        <v>215</v>
      </c>
      <c r="C5" s="667"/>
      <c r="D5" s="667"/>
      <c r="E5" s="667"/>
      <c r="F5" s="667"/>
      <c r="G5" s="667"/>
      <c r="H5" s="667"/>
      <c r="I5" s="667"/>
      <c r="J5" s="667"/>
      <c r="K5" s="667"/>
      <c r="L5" s="667"/>
      <c r="M5" s="667"/>
      <c r="N5" s="667"/>
      <c r="O5" s="667"/>
      <c r="P5" s="667"/>
      <c r="Q5" s="668"/>
      <c r="R5" s="663">
        <v>36363834</v>
      </c>
      <c r="S5" s="664"/>
      <c r="T5" s="664"/>
      <c r="U5" s="664"/>
      <c r="V5" s="664"/>
      <c r="W5" s="664"/>
      <c r="X5" s="664"/>
      <c r="Y5" s="689"/>
      <c r="Z5" s="702">
        <v>40.5</v>
      </c>
      <c r="AA5" s="702"/>
      <c r="AB5" s="702"/>
      <c r="AC5" s="702"/>
      <c r="AD5" s="703">
        <v>33895495</v>
      </c>
      <c r="AE5" s="703"/>
      <c r="AF5" s="703"/>
      <c r="AG5" s="703"/>
      <c r="AH5" s="703"/>
      <c r="AI5" s="703"/>
      <c r="AJ5" s="703"/>
      <c r="AK5" s="703"/>
      <c r="AL5" s="690">
        <v>79.599999999999994</v>
      </c>
      <c r="AM5" s="672"/>
      <c r="AN5" s="672"/>
      <c r="AO5" s="691"/>
      <c r="AP5" s="666" t="s">
        <v>216</v>
      </c>
      <c r="AQ5" s="667"/>
      <c r="AR5" s="667"/>
      <c r="AS5" s="667"/>
      <c r="AT5" s="667"/>
      <c r="AU5" s="667"/>
      <c r="AV5" s="667"/>
      <c r="AW5" s="667"/>
      <c r="AX5" s="667"/>
      <c r="AY5" s="667"/>
      <c r="AZ5" s="667"/>
      <c r="BA5" s="667"/>
      <c r="BB5" s="667"/>
      <c r="BC5" s="667"/>
      <c r="BD5" s="667"/>
      <c r="BE5" s="667"/>
      <c r="BF5" s="668"/>
      <c r="BG5" s="608">
        <v>33895495</v>
      </c>
      <c r="BH5" s="609"/>
      <c r="BI5" s="609"/>
      <c r="BJ5" s="609"/>
      <c r="BK5" s="609"/>
      <c r="BL5" s="609"/>
      <c r="BM5" s="609"/>
      <c r="BN5" s="610"/>
      <c r="BO5" s="646">
        <v>93.2</v>
      </c>
      <c r="BP5" s="646"/>
      <c r="BQ5" s="646"/>
      <c r="BR5" s="646"/>
      <c r="BS5" s="647">
        <v>1314345</v>
      </c>
      <c r="BT5" s="647"/>
      <c r="BU5" s="647"/>
      <c r="BV5" s="647"/>
      <c r="BW5" s="647"/>
      <c r="BX5" s="647"/>
      <c r="BY5" s="647"/>
      <c r="BZ5" s="647"/>
      <c r="CA5" s="647"/>
      <c r="CB5" s="687"/>
      <c r="CD5" s="660" t="s">
        <v>211</v>
      </c>
      <c r="CE5" s="661"/>
      <c r="CF5" s="661"/>
      <c r="CG5" s="661"/>
      <c r="CH5" s="661"/>
      <c r="CI5" s="661"/>
      <c r="CJ5" s="661"/>
      <c r="CK5" s="661"/>
      <c r="CL5" s="661"/>
      <c r="CM5" s="661"/>
      <c r="CN5" s="661"/>
      <c r="CO5" s="661"/>
      <c r="CP5" s="661"/>
      <c r="CQ5" s="662"/>
      <c r="CR5" s="660" t="s">
        <v>217</v>
      </c>
      <c r="CS5" s="661"/>
      <c r="CT5" s="661"/>
      <c r="CU5" s="661"/>
      <c r="CV5" s="661"/>
      <c r="CW5" s="661"/>
      <c r="CX5" s="661"/>
      <c r="CY5" s="662"/>
      <c r="CZ5" s="660" t="s">
        <v>209</v>
      </c>
      <c r="DA5" s="661"/>
      <c r="DB5" s="661"/>
      <c r="DC5" s="662"/>
      <c r="DD5" s="660" t="s">
        <v>218</v>
      </c>
      <c r="DE5" s="661"/>
      <c r="DF5" s="661"/>
      <c r="DG5" s="661"/>
      <c r="DH5" s="661"/>
      <c r="DI5" s="661"/>
      <c r="DJ5" s="661"/>
      <c r="DK5" s="661"/>
      <c r="DL5" s="661"/>
      <c r="DM5" s="661"/>
      <c r="DN5" s="661"/>
      <c r="DO5" s="661"/>
      <c r="DP5" s="662"/>
      <c r="DQ5" s="660" t="s">
        <v>219</v>
      </c>
      <c r="DR5" s="661"/>
      <c r="DS5" s="661"/>
      <c r="DT5" s="661"/>
      <c r="DU5" s="661"/>
      <c r="DV5" s="661"/>
      <c r="DW5" s="661"/>
      <c r="DX5" s="661"/>
      <c r="DY5" s="661"/>
      <c r="DZ5" s="661"/>
      <c r="EA5" s="661"/>
      <c r="EB5" s="661"/>
      <c r="EC5" s="662"/>
    </row>
    <row r="6" spans="2:143" ht="11.25" customHeight="1" x14ac:dyDescent="0.15">
      <c r="B6" s="605" t="s">
        <v>220</v>
      </c>
      <c r="C6" s="606"/>
      <c r="D6" s="606"/>
      <c r="E6" s="606"/>
      <c r="F6" s="606"/>
      <c r="G6" s="606"/>
      <c r="H6" s="606"/>
      <c r="I6" s="606"/>
      <c r="J6" s="606"/>
      <c r="K6" s="606"/>
      <c r="L6" s="606"/>
      <c r="M6" s="606"/>
      <c r="N6" s="606"/>
      <c r="O6" s="606"/>
      <c r="P6" s="606"/>
      <c r="Q6" s="607"/>
      <c r="R6" s="608">
        <v>286008</v>
      </c>
      <c r="S6" s="609"/>
      <c r="T6" s="609"/>
      <c r="U6" s="609"/>
      <c r="V6" s="609"/>
      <c r="W6" s="609"/>
      <c r="X6" s="609"/>
      <c r="Y6" s="610"/>
      <c r="Z6" s="646">
        <v>0.3</v>
      </c>
      <c r="AA6" s="646"/>
      <c r="AB6" s="646"/>
      <c r="AC6" s="646"/>
      <c r="AD6" s="647">
        <v>286008</v>
      </c>
      <c r="AE6" s="647"/>
      <c r="AF6" s="647"/>
      <c r="AG6" s="647"/>
      <c r="AH6" s="647"/>
      <c r="AI6" s="647"/>
      <c r="AJ6" s="647"/>
      <c r="AK6" s="647"/>
      <c r="AL6" s="611">
        <v>0.7</v>
      </c>
      <c r="AM6" s="612"/>
      <c r="AN6" s="612"/>
      <c r="AO6" s="648"/>
      <c r="AP6" s="605" t="s">
        <v>221</v>
      </c>
      <c r="AQ6" s="606"/>
      <c r="AR6" s="606"/>
      <c r="AS6" s="606"/>
      <c r="AT6" s="606"/>
      <c r="AU6" s="606"/>
      <c r="AV6" s="606"/>
      <c r="AW6" s="606"/>
      <c r="AX6" s="606"/>
      <c r="AY6" s="606"/>
      <c r="AZ6" s="606"/>
      <c r="BA6" s="606"/>
      <c r="BB6" s="606"/>
      <c r="BC6" s="606"/>
      <c r="BD6" s="606"/>
      <c r="BE6" s="606"/>
      <c r="BF6" s="607"/>
      <c r="BG6" s="608">
        <v>33895495</v>
      </c>
      <c r="BH6" s="609"/>
      <c r="BI6" s="609"/>
      <c r="BJ6" s="609"/>
      <c r="BK6" s="609"/>
      <c r="BL6" s="609"/>
      <c r="BM6" s="609"/>
      <c r="BN6" s="610"/>
      <c r="BO6" s="646">
        <v>93.2</v>
      </c>
      <c r="BP6" s="646"/>
      <c r="BQ6" s="646"/>
      <c r="BR6" s="646"/>
      <c r="BS6" s="647">
        <v>1314345</v>
      </c>
      <c r="BT6" s="647"/>
      <c r="BU6" s="647"/>
      <c r="BV6" s="647"/>
      <c r="BW6" s="647"/>
      <c r="BX6" s="647"/>
      <c r="BY6" s="647"/>
      <c r="BZ6" s="647"/>
      <c r="CA6" s="647"/>
      <c r="CB6" s="687"/>
      <c r="CD6" s="666" t="s">
        <v>222</v>
      </c>
      <c r="CE6" s="667"/>
      <c r="CF6" s="667"/>
      <c r="CG6" s="667"/>
      <c r="CH6" s="667"/>
      <c r="CI6" s="667"/>
      <c r="CJ6" s="667"/>
      <c r="CK6" s="667"/>
      <c r="CL6" s="667"/>
      <c r="CM6" s="667"/>
      <c r="CN6" s="667"/>
      <c r="CO6" s="667"/>
      <c r="CP6" s="667"/>
      <c r="CQ6" s="668"/>
      <c r="CR6" s="608">
        <v>457378</v>
      </c>
      <c r="CS6" s="609"/>
      <c r="CT6" s="609"/>
      <c r="CU6" s="609"/>
      <c r="CV6" s="609"/>
      <c r="CW6" s="609"/>
      <c r="CX6" s="609"/>
      <c r="CY6" s="610"/>
      <c r="CZ6" s="690">
        <v>0.5</v>
      </c>
      <c r="DA6" s="672"/>
      <c r="DB6" s="672"/>
      <c r="DC6" s="692"/>
      <c r="DD6" s="614" t="s">
        <v>122</v>
      </c>
      <c r="DE6" s="609"/>
      <c r="DF6" s="609"/>
      <c r="DG6" s="609"/>
      <c r="DH6" s="609"/>
      <c r="DI6" s="609"/>
      <c r="DJ6" s="609"/>
      <c r="DK6" s="609"/>
      <c r="DL6" s="609"/>
      <c r="DM6" s="609"/>
      <c r="DN6" s="609"/>
      <c r="DO6" s="609"/>
      <c r="DP6" s="610"/>
      <c r="DQ6" s="614">
        <v>457258</v>
      </c>
      <c r="DR6" s="609"/>
      <c r="DS6" s="609"/>
      <c r="DT6" s="609"/>
      <c r="DU6" s="609"/>
      <c r="DV6" s="609"/>
      <c r="DW6" s="609"/>
      <c r="DX6" s="609"/>
      <c r="DY6" s="609"/>
      <c r="DZ6" s="609"/>
      <c r="EA6" s="609"/>
      <c r="EB6" s="609"/>
      <c r="EC6" s="645"/>
    </row>
    <row r="7" spans="2:143" ht="11.25" customHeight="1" x14ac:dyDescent="0.15">
      <c r="B7" s="605" t="s">
        <v>223</v>
      </c>
      <c r="C7" s="606"/>
      <c r="D7" s="606"/>
      <c r="E7" s="606"/>
      <c r="F7" s="606"/>
      <c r="G7" s="606"/>
      <c r="H7" s="606"/>
      <c r="I7" s="606"/>
      <c r="J7" s="606"/>
      <c r="K7" s="606"/>
      <c r="L7" s="606"/>
      <c r="M7" s="606"/>
      <c r="N7" s="606"/>
      <c r="O7" s="606"/>
      <c r="P7" s="606"/>
      <c r="Q7" s="607"/>
      <c r="R7" s="608">
        <v>61670</v>
      </c>
      <c r="S7" s="609"/>
      <c r="T7" s="609"/>
      <c r="U7" s="609"/>
      <c r="V7" s="609"/>
      <c r="W7" s="609"/>
      <c r="X7" s="609"/>
      <c r="Y7" s="610"/>
      <c r="Z7" s="646">
        <v>0.1</v>
      </c>
      <c r="AA7" s="646"/>
      <c r="AB7" s="646"/>
      <c r="AC7" s="646"/>
      <c r="AD7" s="647">
        <v>61670</v>
      </c>
      <c r="AE7" s="647"/>
      <c r="AF7" s="647"/>
      <c r="AG7" s="647"/>
      <c r="AH7" s="647"/>
      <c r="AI7" s="647"/>
      <c r="AJ7" s="647"/>
      <c r="AK7" s="647"/>
      <c r="AL7" s="611">
        <v>0.1</v>
      </c>
      <c r="AM7" s="612"/>
      <c r="AN7" s="612"/>
      <c r="AO7" s="648"/>
      <c r="AP7" s="605" t="s">
        <v>224</v>
      </c>
      <c r="AQ7" s="606"/>
      <c r="AR7" s="606"/>
      <c r="AS7" s="606"/>
      <c r="AT7" s="606"/>
      <c r="AU7" s="606"/>
      <c r="AV7" s="606"/>
      <c r="AW7" s="606"/>
      <c r="AX7" s="606"/>
      <c r="AY7" s="606"/>
      <c r="AZ7" s="606"/>
      <c r="BA7" s="606"/>
      <c r="BB7" s="606"/>
      <c r="BC7" s="606"/>
      <c r="BD7" s="606"/>
      <c r="BE7" s="606"/>
      <c r="BF7" s="607"/>
      <c r="BG7" s="608">
        <v>20216149</v>
      </c>
      <c r="BH7" s="609"/>
      <c r="BI7" s="609"/>
      <c r="BJ7" s="609"/>
      <c r="BK7" s="609"/>
      <c r="BL7" s="609"/>
      <c r="BM7" s="609"/>
      <c r="BN7" s="610"/>
      <c r="BO7" s="646">
        <v>55.6</v>
      </c>
      <c r="BP7" s="646"/>
      <c r="BQ7" s="646"/>
      <c r="BR7" s="646"/>
      <c r="BS7" s="647">
        <v>1314345</v>
      </c>
      <c r="BT7" s="647"/>
      <c r="BU7" s="647"/>
      <c r="BV7" s="647"/>
      <c r="BW7" s="647"/>
      <c r="BX7" s="647"/>
      <c r="BY7" s="647"/>
      <c r="BZ7" s="647"/>
      <c r="CA7" s="647"/>
      <c r="CB7" s="687"/>
      <c r="CD7" s="605" t="s">
        <v>225</v>
      </c>
      <c r="CE7" s="606"/>
      <c r="CF7" s="606"/>
      <c r="CG7" s="606"/>
      <c r="CH7" s="606"/>
      <c r="CI7" s="606"/>
      <c r="CJ7" s="606"/>
      <c r="CK7" s="606"/>
      <c r="CL7" s="606"/>
      <c r="CM7" s="606"/>
      <c r="CN7" s="606"/>
      <c r="CO7" s="606"/>
      <c r="CP7" s="606"/>
      <c r="CQ7" s="607"/>
      <c r="CR7" s="608">
        <v>12842609</v>
      </c>
      <c r="CS7" s="609"/>
      <c r="CT7" s="609"/>
      <c r="CU7" s="609"/>
      <c r="CV7" s="609"/>
      <c r="CW7" s="609"/>
      <c r="CX7" s="609"/>
      <c r="CY7" s="610"/>
      <c r="CZ7" s="646">
        <v>15</v>
      </c>
      <c r="DA7" s="646"/>
      <c r="DB7" s="646"/>
      <c r="DC7" s="646"/>
      <c r="DD7" s="614">
        <v>399273</v>
      </c>
      <c r="DE7" s="609"/>
      <c r="DF7" s="609"/>
      <c r="DG7" s="609"/>
      <c r="DH7" s="609"/>
      <c r="DI7" s="609"/>
      <c r="DJ7" s="609"/>
      <c r="DK7" s="609"/>
      <c r="DL7" s="609"/>
      <c r="DM7" s="609"/>
      <c r="DN7" s="609"/>
      <c r="DO7" s="609"/>
      <c r="DP7" s="610"/>
      <c r="DQ7" s="614">
        <v>11776057</v>
      </c>
      <c r="DR7" s="609"/>
      <c r="DS7" s="609"/>
      <c r="DT7" s="609"/>
      <c r="DU7" s="609"/>
      <c r="DV7" s="609"/>
      <c r="DW7" s="609"/>
      <c r="DX7" s="609"/>
      <c r="DY7" s="609"/>
      <c r="DZ7" s="609"/>
      <c r="EA7" s="609"/>
      <c r="EB7" s="609"/>
      <c r="EC7" s="645"/>
    </row>
    <row r="8" spans="2:143" ht="11.25" customHeight="1" x14ac:dyDescent="0.15">
      <c r="B8" s="605" t="s">
        <v>226</v>
      </c>
      <c r="C8" s="606"/>
      <c r="D8" s="606"/>
      <c r="E8" s="606"/>
      <c r="F8" s="606"/>
      <c r="G8" s="606"/>
      <c r="H8" s="606"/>
      <c r="I8" s="606"/>
      <c r="J8" s="606"/>
      <c r="K8" s="606"/>
      <c r="L8" s="606"/>
      <c r="M8" s="606"/>
      <c r="N8" s="606"/>
      <c r="O8" s="606"/>
      <c r="P8" s="606"/>
      <c r="Q8" s="607"/>
      <c r="R8" s="608">
        <v>328012</v>
      </c>
      <c r="S8" s="609"/>
      <c r="T8" s="609"/>
      <c r="U8" s="609"/>
      <c r="V8" s="609"/>
      <c r="W8" s="609"/>
      <c r="X8" s="609"/>
      <c r="Y8" s="610"/>
      <c r="Z8" s="646">
        <v>0.4</v>
      </c>
      <c r="AA8" s="646"/>
      <c r="AB8" s="646"/>
      <c r="AC8" s="646"/>
      <c r="AD8" s="647">
        <v>328012</v>
      </c>
      <c r="AE8" s="647"/>
      <c r="AF8" s="647"/>
      <c r="AG8" s="647"/>
      <c r="AH8" s="647"/>
      <c r="AI8" s="647"/>
      <c r="AJ8" s="647"/>
      <c r="AK8" s="647"/>
      <c r="AL8" s="611">
        <v>0.8</v>
      </c>
      <c r="AM8" s="612"/>
      <c r="AN8" s="612"/>
      <c r="AO8" s="648"/>
      <c r="AP8" s="605" t="s">
        <v>227</v>
      </c>
      <c r="AQ8" s="606"/>
      <c r="AR8" s="606"/>
      <c r="AS8" s="606"/>
      <c r="AT8" s="606"/>
      <c r="AU8" s="606"/>
      <c r="AV8" s="606"/>
      <c r="AW8" s="606"/>
      <c r="AX8" s="606"/>
      <c r="AY8" s="606"/>
      <c r="AZ8" s="606"/>
      <c r="BA8" s="606"/>
      <c r="BB8" s="606"/>
      <c r="BC8" s="606"/>
      <c r="BD8" s="606"/>
      <c r="BE8" s="606"/>
      <c r="BF8" s="607"/>
      <c r="BG8" s="608">
        <v>356279</v>
      </c>
      <c r="BH8" s="609"/>
      <c r="BI8" s="609"/>
      <c r="BJ8" s="609"/>
      <c r="BK8" s="609"/>
      <c r="BL8" s="609"/>
      <c r="BM8" s="609"/>
      <c r="BN8" s="610"/>
      <c r="BO8" s="646">
        <v>1</v>
      </c>
      <c r="BP8" s="646"/>
      <c r="BQ8" s="646"/>
      <c r="BR8" s="646"/>
      <c r="BS8" s="647" t="s">
        <v>122</v>
      </c>
      <c r="BT8" s="647"/>
      <c r="BU8" s="647"/>
      <c r="BV8" s="647"/>
      <c r="BW8" s="647"/>
      <c r="BX8" s="647"/>
      <c r="BY8" s="647"/>
      <c r="BZ8" s="647"/>
      <c r="CA8" s="647"/>
      <c r="CB8" s="687"/>
      <c r="CD8" s="605" t="s">
        <v>228</v>
      </c>
      <c r="CE8" s="606"/>
      <c r="CF8" s="606"/>
      <c r="CG8" s="606"/>
      <c r="CH8" s="606"/>
      <c r="CI8" s="606"/>
      <c r="CJ8" s="606"/>
      <c r="CK8" s="606"/>
      <c r="CL8" s="606"/>
      <c r="CM8" s="606"/>
      <c r="CN8" s="606"/>
      <c r="CO8" s="606"/>
      <c r="CP8" s="606"/>
      <c r="CQ8" s="607"/>
      <c r="CR8" s="608">
        <v>42732892</v>
      </c>
      <c r="CS8" s="609"/>
      <c r="CT8" s="609"/>
      <c r="CU8" s="609"/>
      <c r="CV8" s="609"/>
      <c r="CW8" s="609"/>
      <c r="CX8" s="609"/>
      <c r="CY8" s="610"/>
      <c r="CZ8" s="646">
        <v>49.9</v>
      </c>
      <c r="DA8" s="646"/>
      <c r="DB8" s="646"/>
      <c r="DC8" s="646"/>
      <c r="DD8" s="614">
        <v>1136035</v>
      </c>
      <c r="DE8" s="609"/>
      <c r="DF8" s="609"/>
      <c r="DG8" s="609"/>
      <c r="DH8" s="609"/>
      <c r="DI8" s="609"/>
      <c r="DJ8" s="609"/>
      <c r="DK8" s="609"/>
      <c r="DL8" s="609"/>
      <c r="DM8" s="609"/>
      <c r="DN8" s="609"/>
      <c r="DO8" s="609"/>
      <c r="DP8" s="610"/>
      <c r="DQ8" s="614">
        <v>20582106</v>
      </c>
      <c r="DR8" s="609"/>
      <c r="DS8" s="609"/>
      <c r="DT8" s="609"/>
      <c r="DU8" s="609"/>
      <c r="DV8" s="609"/>
      <c r="DW8" s="609"/>
      <c r="DX8" s="609"/>
      <c r="DY8" s="609"/>
      <c r="DZ8" s="609"/>
      <c r="EA8" s="609"/>
      <c r="EB8" s="609"/>
      <c r="EC8" s="645"/>
    </row>
    <row r="9" spans="2:143" ht="11.25" customHeight="1" x14ac:dyDescent="0.15">
      <c r="B9" s="605" t="s">
        <v>229</v>
      </c>
      <c r="C9" s="606"/>
      <c r="D9" s="606"/>
      <c r="E9" s="606"/>
      <c r="F9" s="606"/>
      <c r="G9" s="606"/>
      <c r="H9" s="606"/>
      <c r="I9" s="606"/>
      <c r="J9" s="606"/>
      <c r="K9" s="606"/>
      <c r="L9" s="606"/>
      <c r="M9" s="606"/>
      <c r="N9" s="606"/>
      <c r="O9" s="606"/>
      <c r="P9" s="606"/>
      <c r="Q9" s="607"/>
      <c r="R9" s="608">
        <v>352122</v>
      </c>
      <c r="S9" s="609"/>
      <c r="T9" s="609"/>
      <c r="U9" s="609"/>
      <c r="V9" s="609"/>
      <c r="W9" s="609"/>
      <c r="X9" s="609"/>
      <c r="Y9" s="610"/>
      <c r="Z9" s="646">
        <v>0.4</v>
      </c>
      <c r="AA9" s="646"/>
      <c r="AB9" s="646"/>
      <c r="AC9" s="646"/>
      <c r="AD9" s="647">
        <v>352122</v>
      </c>
      <c r="AE9" s="647"/>
      <c r="AF9" s="647"/>
      <c r="AG9" s="647"/>
      <c r="AH9" s="647"/>
      <c r="AI9" s="647"/>
      <c r="AJ9" s="647"/>
      <c r="AK9" s="647"/>
      <c r="AL9" s="611">
        <v>0.8</v>
      </c>
      <c r="AM9" s="612"/>
      <c r="AN9" s="612"/>
      <c r="AO9" s="648"/>
      <c r="AP9" s="605" t="s">
        <v>230</v>
      </c>
      <c r="AQ9" s="606"/>
      <c r="AR9" s="606"/>
      <c r="AS9" s="606"/>
      <c r="AT9" s="606"/>
      <c r="AU9" s="606"/>
      <c r="AV9" s="606"/>
      <c r="AW9" s="606"/>
      <c r="AX9" s="606"/>
      <c r="AY9" s="606"/>
      <c r="AZ9" s="606"/>
      <c r="BA9" s="606"/>
      <c r="BB9" s="606"/>
      <c r="BC9" s="606"/>
      <c r="BD9" s="606"/>
      <c r="BE9" s="606"/>
      <c r="BF9" s="607"/>
      <c r="BG9" s="608">
        <v>14635053</v>
      </c>
      <c r="BH9" s="609"/>
      <c r="BI9" s="609"/>
      <c r="BJ9" s="609"/>
      <c r="BK9" s="609"/>
      <c r="BL9" s="609"/>
      <c r="BM9" s="609"/>
      <c r="BN9" s="610"/>
      <c r="BO9" s="646">
        <v>40.200000000000003</v>
      </c>
      <c r="BP9" s="646"/>
      <c r="BQ9" s="646"/>
      <c r="BR9" s="646"/>
      <c r="BS9" s="647" t="s">
        <v>122</v>
      </c>
      <c r="BT9" s="647"/>
      <c r="BU9" s="647"/>
      <c r="BV9" s="647"/>
      <c r="BW9" s="647"/>
      <c r="BX9" s="647"/>
      <c r="BY9" s="647"/>
      <c r="BZ9" s="647"/>
      <c r="CA9" s="647"/>
      <c r="CB9" s="687"/>
      <c r="CD9" s="605" t="s">
        <v>231</v>
      </c>
      <c r="CE9" s="606"/>
      <c r="CF9" s="606"/>
      <c r="CG9" s="606"/>
      <c r="CH9" s="606"/>
      <c r="CI9" s="606"/>
      <c r="CJ9" s="606"/>
      <c r="CK9" s="606"/>
      <c r="CL9" s="606"/>
      <c r="CM9" s="606"/>
      <c r="CN9" s="606"/>
      <c r="CO9" s="606"/>
      <c r="CP9" s="606"/>
      <c r="CQ9" s="607"/>
      <c r="CR9" s="608">
        <v>7219522</v>
      </c>
      <c r="CS9" s="609"/>
      <c r="CT9" s="609"/>
      <c r="CU9" s="609"/>
      <c r="CV9" s="609"/>
      <c r="CW9" s="609"/>
      <c r="CX9" s="609"/>
      <c r="CY9" s="610"/>
      <c r="CZ9" s="646">
        <v>8.4</v>
      </c>
      <c r="DA9" s="646"/>
      <c r="DB9" s="646"/>
      <c r="DC9" s="646"/>
      <c r="DD9" s="614">
        <v>10689</v>
      </c>
      <c r="DE9" s="609"/>
      <c r="DF9" s="609"/>
      <c r="DG9" s="609"/>
      <c r="DH9" s="609"/>
      <c r="DI9" s="609"/>
      <c r="DJ9" s="609"/>
      <c r="DK9" s="609"/>
      <c r="DL9" s="609"/>
      <c r="DM9" s="609"/>
      <c r="DN9" s="609"/>
      <c r="DO9" s="609"/>
      <c r="DP9" s="610"/>
      <c r="DQ9" s="614">
        <v>4240586</v>
      </c>
      <c r="DR9" s="609"/>
      <c r="DS9" s="609"/>
      <c r="DT9" s="609"/>
      <c r="DU9" s="609"/>
      <c r="DV9" s="609"/>
      <c r="DW9" s="609"/>
      <c r="DX9" s="609"/>
      <c r="DY9" s="609"/>
      <c r="DZ9" s="609"/>
      <c r="EA9" s="609"/>
      <c r="EB9" s="609"/>
      <c r="EC9" s="645"/>
    </row>
    <row r="10" spans="2:143" ht="11.25" customHeight="1" x14ac:dyDescent="0.15">
      <c r="B10" s="605" t="s">
        <v>232</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381494</v>
      </c>
      <c r="BH10" s="609"/>
      <c r="BI10" s="609"/>
      <c r="BJ10" s="609"/>
      <c r="BK10" s="609"/>
      <c r="BL10" s="609"/>
      <c r="BM10" s="609"/>
      <c r="BN10" s="610"/>
      <c r="BO10" s="646">
        <v>1</v>
      </c>
      <c r="BP10" s="646"/>
      <c r="BQ10" s="646"/>
      <c r="BR10" s="646"/>
      <c r="BS10" s="647" t="s">
        <v>122</v>
      </c>
      <c r="BT10" s="647"/>
      <c r="BU10" s="647"/>
      <c r="BV10" s="647"/>
      <c r="BW10" s="647"/>
      <c r="BX10" s="647"/>
      <c r="BY10" s="647"/>
      <c r="BZ10" s="647"/>
      <c r="CA10" s="647"/>
      <c r="CB10" s="687"/>
      <c r="CD10" s="605" t="s">
        <v>234</v>
      </c>
      <c r="CE10" s="606"/>
      <c r="CF10" s="606"/>
      <c r="CG10" s="606"/>
      <c r="CH10" s="606"/>
      <c r="CI10" s="606"/>
      <c r="CJ10" s="606"/>
      <c r="CK10" s="606"/>
      <c r="CL10" s="606"/>
      <c r="CM10" s="606"/>
      <c r="CN10" s="606"/>
      <c r="CO10" s="606"/>
      <c r="CP10" s="606"/>
      <c r="CQ10" s="607"/>
      <c r="CR10" s="608">
        <v>239887</v>
      </c>
      <c r="CS10" s="609"/>
      <c r="CT10" s="609"/>
      <c r="CU10" s="609"/>
      <c r="CV10" s="609"/>
      <c r="CW10" s="609"/>
      <c r="CX10" s="609"/>
      <c r="CY10" s="610"/>
      <c r="CZ10" s="646">
        <v>0.3</v>
      </c>
      <c r="DA10" s="646"/>
      <c r="DB10" s="646"/>
      <c r="DC10" s="646"/>
      <c r="DD10" s="614" t="s">
        <v>122</v>
      </c>
      <c r="DE10" s="609"/>
      <c r="DF10" s="609"/>
      <c r="DG10" s="609"/>
      <c r="DH10" s="609"/>
      <c r="DI10" s="609"/>
      <c r="DJ10" s="609"/>
      <c r="DK10" s="609"/>
      <c r="DL10" s="609"/>
      <c r="DM10" s="609"/>
      <c r="DN10" s="609"/>
      <c r="DO10" s="609"/>
      <c r="DP10" s="610"/>
      <c r="DQ10" s="614">
        <v>214613</v>
      </c>
      <c r="DR10" s="609"/>
      <c r="DS10" s="609"/>
      <c r="DT10" s="609"/>
      <c r="DU10" s="609"/>
      <c r="DV10" s="609"/>
      <c r="DW10" s="609"/>
      <c r="DX10" s="609"/>
      <c r="DY10" s="609"/>
      <c r="DZ10" s="609"/>
      <c r="EA10" s="609"/>
      <c r="EB10" s="609"/>
      <c r="EC10" s="645"/>
    </row>
    <row r="11" spans="2:143" ht="11.25" customHeight="1" x14ac:dyDescent="0.15">
      <c r="B11" s="605" t="s">
        <v>235</v>
      </c>
      <c r="C11" s="606"/>
      <c r="D11" s="606"/>
      <c r="E11" s="606"/>
      <c r="F11" s="606"/>
      <c r="G11" s="606"/>
      <c r="H11" s="606"/>
      <c r="I11" s="606"/>
      <c r="J11" s="606"/>
      <c r="K11" s="606"/>
      <c r="L11" s="606"/>
      <c r="M11" s="606"/>
      <c r="N11" s="606"/>
      <c r="O11" s="606"/>
      <c r="P11" s="606"/>
      <c r="Q11" s="607"/>
      <c r="R11" s="608">
        <v>4596736</v>
      </c>
      <c r="S11" s="609"/>
      <c r="T11" s="609"/>
      <c r="U11" s="609"/>
      <c r="V11" s="609"/>
      <c r="W11" s="609"/>
      <c r="X11" s="609"/>
      <c r="Y11" s="610"/>
      <c r="Z11" s="611">
        <v>5.0999999999999996</v>
      </c>
      <c r="AA11" s="612"/>
      <c r="AB11" s="612"/>
      <c r="AC11" s="613"/>
      <c r="AD11" s="614">
        <v>4596736</v>
      </c>
      <c r="AE11" s="609"/>
      <c r="AF11" s="609"/>
      <c r="AG11" s="609"/>
      <c r="AH11" s="609"/>
      <c r="AI11" s="609"/>
      <c r="AJ11" s="609"/>
      <c r="AK11" s="610"/>
      <c r="AL11" s="611">
        <v>10.8</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4843323</v>
      </c>
      <c r="BH11" s="609"/>
      <c r="BI11" s="609"/>
      <c r="BJ11" s="609"/>
      <c r="BK11" s="609"/>
      <c r="BL11" s="609"/>
      <c r="BM11" s="609"/>
      <c r="BN11" s="610"/>
      <c r="BO11" s="646">
        <v>13.3</v>
      </c>
      <c r="BP11" s="646"/>
      <c r="BQ11" s="646"/>
      <c r="BR11" s="646"/>
      <c r="BS11" s="647">
        <v>1314345</v>
      </c>
      <c r="BT11" s="647"/>
      <c r="BU11" s="647"/>
      <c r="BV11" s="647"/>
      <c r="BW11" s="647"/>
      <c r="BX11" s="647"/>
      <c r="BY11" s="647"/>
      <c r="BZ11" s="647"/>
      <c r="CA11" s="647"/>
      <c r="CB11" s="687"/>
      <c r="CD11" s="605" t="s">
        <v>237</v>
      </c>
      <c r="CE11" s="606"/>
      <c r="CF11" s="606"/>
      <c r="CG11" s="606"/>
      <c r="CH11" s="606"/>
      <c r="CI11" s="606"/>
      <c r="CJ11" s="606"/>
      <c r="CK11" s="606"/>
      <c r="CL11" s="606"/>
      <c r="CM11" s="606"/>
      <c r="CN11" s="606"/>
      <c r="CO11" s="606"/>
      <c r="CP11" s="606"/>
      <c r="CQ11" s="607"/>
      <c r="CR11" s="608">
        <v>137335</v>
      </c>
      <c r="CS11" s="609"/>
      <c r="CT11" s="609"/>
      <c r="CU11" s="609"/>
      <c r="CV11" s="609"/>
      <c r="CW11" s="609"/>
      <c r="CX11" s="609"/>
      <c r="CY11" s="610"/>
      <c r="CZ11" s="646">
        <v>0.2</v>
      </c>
      <c r="DA11" s="646"/>
      <c r="DB11" s="646"/>
      <c r="DC11" s="646"/>
      <c r="DD11" s="614">
        <v>32301</v>
      </c>
      <c r="DE11" s="609"/>
      <c r="DF11" s="609"/>
      <c r="DG11" s="609"/>
      <c r="DH11" s="609"/>
      <c r="DI11" s="609"/>
      <c r="DJ11" s="609"/>
      <c r="DK11" s="609"/>
      <c r="DL11" s="609"/>
      <c r="DM11" s="609"/>
      <c r="DN11" s="609"/>
      <c r="DO11" s="609"/>
      <c r="DP11" s="610"/>
      <c r="DQ11" s="614">
        <v>102876</v>
      </c>
      <c r="DR11" s="609"/>
      <c r="DS11" s="609"/>
      <c r="DT11" s="609"/>
      <c r="DU11" s="609"/>
      <c r="DV11" s="609"/>
      <c r="DW11" s="609"/>
      <c r="DX11" s="609"/>
      <c r="DY11" s="609"/>
      <c r="DZ11" s="609"/>
      <c r="EA11" s="609"/>
      <c r="EB11" s="609"/>
      <c r="EC11" s="645"/>
    </row>
    <row r="12" spans="2:143" ht="11.25" customHeight="1" x14ac:dyDescent="0.15">
      <c r="B12" s="605" t="s">
        <v>238</v>
      </c>
      <c r="C12" s="606"/>
      <c r="D12" s="606"/>
      <c r="E12" s="606"/>
      <c r="F12" s="606"/>
      <c r="G12" s="606"/>
      <c r="H12" s="606"/>
      <c r="I12" s="606"/>
      <c r="J12" s="606"/>
      <c r="K12" s="606"/>
      <c r="L12" s="606"/>
      <c r="M12" s="606"/>
      <c r="N12" s="606"/>
      <c r="O12" s="606"/>
      <c r="P12" s="606"/>
      <c r="Q12" s="607"/>
      <c r="R12" s="608">
        <v>14569</v>
      </c>
      <c r="S12" s="609"/>
      <c r="T12" s="609"/>
      <c r="U12" s="609"/>
      <c r="V12" s="609"/>
      <c r="W12" s="609"/>
      <c r="X12" s="609"/>
      <c r="Y12" s="610"/>
      <c r="Z12" s="646">
        <v>0</v>
      </c>
      <c r="AA12" s="646"/>
      <c r="AB12" s="646"/>
      <c r="AC12" s="646"/>
      <c r="AD12" s="647">
        <v>14569</v>
      </c>
      <c r="AE12" s="647"/>
      <c r="AF12" s="647"/>
      <c r="AG12" s="647"/>
      <c r="AH12" s="647"/>
      <c r="AI12" s="647"/>
      <c r="AJ12" s="647"/>
      <c r="AK12" s="647"/>
      <c r="AL12" s="611">
        <v>0</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12622102</v>
      </c>
      <c r="BH12" s="609"/>
      <c r="BI12" s="609"/>
      <c r="BJ12" s="609"/>
      <c r="BK12" s="609"/>
      <c r="BL12" s="609"/>
      <c r="BM12" s="609"/>
      <c r="BN12" s="610"/>
      <c r="BO12" s="646">
        <v>34.700000000000003</v>
      </c>
      <c r="BP12" s="646"/>
      <c r="BQ12" s="646"/>
      <c r="BR12" s="646"/>
      <c r="BS12" s="647" t="s">
        <v>122</v>
      </c>
      <c r="BT12" s="647"/>
      <c r="BU12" s="647"/>
      <c r="BV12" s="647"/>
      <c r="BW12" s="647"/>
      <c r="BX12" s="647"/>
      <c r="BY12" s="647"/>
      <c r="BZ12" s="647"/>
      <c r="CA12" s="647"/>
      <c r="CB12" s="687"/>
      <c r="CD12" s="605" t="s">
        <v>240</v>
      </c>
      <c r="CE12" s="606"/>
      <c r="CF12" s="606"/>
      <c r="CG12" s="606"/>
      <c r="CH12" s="606"/>
      <c r="CI12" s="606"/>
      <c r="CJ12" s="606"/>
      <c r="CK12" s="606"/>
      <c r="CL12" s="606"/>
      <c r="CM12" s="606"/>
      <c r="CN12" s="606"/>
      <c r="CO12" s="606"/>
      <c r="CP12" s="606"/>
      <c r="CQ12" s="607"/>
      <c r="CR12" s="608">
        <v>552649</v>
      </c>
      <c r="CS12" s="609"/>
      <c r="CT12" s="609"/>
      <c r="CU12" s="609"/>
      <c r="CV12" s="609"/>
      <c r="CW12" s="609"/>
      <c r="CX12" s="609"/>
      <c r="CY12" s="610"/>
      <c r="CZ12" s="646">
        <v>0.6</v>
      </c>
      <c r="DA12" s="646"/>
      <c r="DB12" s="646"/>
      <c r="DC12" s="646"/>
      <c r="DD12" s="614">
        <v>5170</v>
      </c>
      <c r="DE12" s="609"/>
      <c r="DF12" s="609"/>
      <c r="DG12" s="609"/>
      <c r="DH12" s="609"/>
      <c r="DI12" s="609"/>
      <c r="DJ12" s="609"/>
      <c r="DK12" s="609"/>
      <c r="DL12" s="609"/>
      <c r="DM12" s="609"/>
      <c r="DN12" s="609"/>
      <c r="DO12" s="609"/>
      <c r="DP12" s="610"/>
      <c r="DQ12" s="614">
        <v>450548</v>
      </c>
      <c r="DR12" s="609"/>
      <c r="DS12" s="609"/>
      <c r="DT12" s="609"/>
      <c r="DU12" s="609"/>
      <c r="DV12" s="609"/>
      <c r="DW12" s="609"/>
      <c r="DX12" s="609"/>
      <c r="DY12" s="609"/>
      <c r="DZ12" s="609"/>
      <c r="EA12" s="609"/>
      <c r="EB12" s="609"/>
      <c r="EC12" s="645"/>
    </row>
    <row r="13" spans="2:143" ht="11.25" customHeight="1" x14ac:dyDescent="0.15">
      <c r="B13" s="605" t="s">
        <v>241</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12205896</v>
      </c>
      <c r="BH13" s="609"/>
      <c r="BI13" s="609"/>
      <c r="BJ13" s="609"/>
      <c r="BK13" s="609"/>
      <c r="BL13" s="609"/>
      <c r="BM13" s="609"/>
      <c r="BN13" s="610"/>
      <c r="BO13" s="646">
        <v>33.6</v>
      </c>
      <c r="BP13" s="646"/>
      <c r="BQ13" s="646"/>
      <c r="BR13" s="646"/>
      <c r="BS13" s="647" t="s">
        <v>122</v>
      </c>
      <c r="BT13" s="647"/>
      <c r="BU13" s="647"/>
      <c r="BV13" s="647"/>
      <c r="BW13" s="647"/>
      <c r="BX13" s="647"/>
      <c r="BY13" s="647"/>
      <c r="BZ13" s="647"/>
      <c r="CA13" s="647"/>
      <c r="CB13" s="687"/>
      <c r="CD13" s="605" t="s">
        <v>243</v>
      </c>
      <c r="CE13" s="606"/>
      <c r="CF13" s="606"/>
      <c r="CG13" s="606"/>
      <c r="CH13" s="606"/>
      <c r="CI13" s="606"/>
      <c r="CJ13" s="606"/>
      <c r="CK13" s="606"/>
      <c r="CL13" s="606"/>
      <c r="CM13" s="606"/>
      <c r="CN13" s="606"/>
      <c r="CO13" s="606"/>
      <c r="CP13" s="606"/>
      <c r="CQ13" s="607"/>
      <c r="CR13" s="608">
        <v>6166339</v>
      </c>
      <c r="CS13" s="609"/>
      <c r="CT13" s="609"/>
      <c r="CU13" s="609"/>
      <c r="CV13" s="609"/>
      <c r="CW13" s="609"/>
      <c r="CX13" s="609"/>
      <c r="CY13" s="610"/>
      <c r="CZ13" s="646">
        <v>7.2</v>
      </c>
      <c r="DA13" s="646"/>
      <c r="DB13" s="646"/>
      <c r="DC13" s="646"/>
      <c r="DD13" s="614">
        <v>2952326</v>
      </c>
      <c r="DE13" s="609"/>
      <c r="DF13" s="609"/>
      <c r="DG13" s="609"/>
      <c r="DH13" s="609"/>
      <c r="DI13" s="609"/>
      <c r="DJ13" s="609"/>
      <c r="DK13" s="609"/>
      <c r="DL13" s="609"/>
      <c r="DM13" s="609"/>
      <c r="DN13" s="609"/>
      <c r="DO13" s="609"/>
      <c r="DP13" s="610"/>
      <c r="DQ13" s="614">
        <v>3637503</v>
      </c>
      <c r="DR13" s="609"/>
      <c r="DS13" s="609"/>
      <c r="DT13" s="609"/>
      <c r="DU13" s="609"/>
      <c r="DV13" s="609"/>
      <c r="DW13" s="609"/>
      <c r="DX13" s="609"/>
      <c r="DY13" s="609"/>
      <c r="DZ13" s="609"/>
      <c r="EA13" s="609"/>
      <c r="EB13" s="609"/>
      <c r="EC13" s="645"/>
    </row>
    <row r="14" spans="2:143" ht="11.25" customHeight="1" x14ac:dyDescent="0.15">
      <c r="B14" s="605" t="s">
        <v>244</v>
      </c>
      <c r="C14" s="606"/>
      <c r="D14" s="606"/>
      <c r="E14" s="606"/>
      <c r="F14" s="606"/>
      <c r="G14" s="606"/>
      <c r="H14" s="606"/>
      <c r="I14" s="606"/>
      <c r="J14" s="606"/>
      <c r="K14" s="606"/>
      <c r="L14" s="606"/>
      <c r="M14" s="606"/>
      <c r="N14" s="606"/>
      <c r="O14" s="606"/>
      <c r="P14" s="606"/>
      <c r="Q14" s="607"/>
      <c r="R14" s="608">
        <v>2110</v>
      </c>
      <c r="S14" s="609"/>
      <c r="T14" s="609"/>
      <c r="U14" s="609"/>
      <c r="V14" s="609"/>
      <c r="W14" s="609"/>
      <c r="X14" s="609"/>
      <c r="Y14" s="610"/>
      <c r="Z14" s="646">
        <v>0</v>
      </c>
      <c r="AA14" s="646"/>
      <c r="AB14" s="646"/>
      <c r="AC14" s="646"/>
      <c r="AD14" s="647">
        <v>2110</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172532</v>
      </c>
      <c r="BH14" s="609"/>
      <c r="BI14" s="609"/>
      <c r="BJ14" s="609"/>
      <c r="BK14" s="609"/>
      <c r="BL14" s="609"/>
      <c r="BM14" s="609"/>
      <c r="BN14" s="610"/>
      <c r="BO14" s="646">
        <v>0.5</v>
      </c>
      <c r="BP14" s="646"/>
      <c r="BQ14" s="646"/>
      <c r="BR14" s="646"/>
      <c r="BS14" s="647" t="s">
        <v>122</v>
      </c>
      <c r="BT14" s="647"/>
      <c r="BU14" s="647"/>
      <c r="BV14" s="647"/>
      <c r="BW14" s="647"/>
      <c r="BX14" s="647"/>
      <c r="BY14" s="647"/>
      <c r="BZ14" s="647"/>
      <c r="CA14" s="647"/>
      <c r="CB14" s="687"/>
      <c r="CD14" s="605" t="s">
        <v>246</v>
      </c>
      <c r="CE14" s="606"/>
      <c r="CF14" s="606"/>
      <c r="CG14" s="606"/>
      <c r="CH14" s="606"/>
      <c r="CI14" s="606"/>
      <c r="CJ14" s="606"/>
      <c r="CK14" s="606"/>
      <c r="CL14" s="606"/>
      <c r="CM14" s="606"/>
      <c r="CN14" s="606"/>
      <c r="CO14" s="606"/>
      <c r="CP14" s="606"/>
      <c r="CQ14" s="607"/>
      <c r="CR14" s="608">
        <v>2222537</v>
      </c>
      <c r="CS14" s="609"/>
      <c r="CT14" s="609"/>
      <c r="CU14" s="609"/>
      <c r="CV14" s="609"/>
      <c r="CW14" s="609"/>
      <c r="CX14" s="609"/>
      <c r="CY14" s="610"/>
      <c r="CZ14" s="646">
        <v>2.6</v>
      </c>
      <c r="DA14" s="646"/>
      <c r="DB14" s="646"/>
      <c r="DC14" s="646"/>
      <c r="DD14" s="614">
        <v>27924</v>
      </c>
      <c r="DE14" s="609"/>
      <c r="DF14" s="609"/>
      <c r="DG14" s="609"/>
      <c r="DH14" s="609"/>
      <c r="DI14" s="609"/>
      <c r="DJ14" s="609"/>
      <c r="DK14" s="609"/>
      <c r="DL14" s="609"/>
      <c r="DM14" s="609"/>
      <c r="DN14" s="609"/>
      <c r="DO14" s="609"/>
      <c r="DP14" s="610"/>
      <c r="DQ14" s="614">
        <v>1640871</v>
      </c>
      <c r="DR14" s="609"/>
      <c r="DS14" s="609"/>
      <c r="DT14" s="609"/>
      <c r="DU14" s="609"/>
      <c r="DV14" s="609"/>
      <c r="DW14" s="609"/>
      <c r="DX14" s="609"/>
      <c r="DY14" s="609"/>
      <c r="DZ14" s="609"/>
      <c r="EA14" s="609"/>
      <c r="EB14" s="609"/>
      <c r="EC14" s="645"/>
    </row>
    <row r="15" spans="2:143" ht="11.25" customHeight="1" x14ac:dyDescent="0.15">
      <c r="B15" s="605" t="s">
        <v>247</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884712</v>
      </c>
      <c r="BH15" s="609"/>
      <c r="BI15" s="609"/>
      <c r="BJ15" s="609"/>
      <c r="BK15" s="609"/>
      <c r="BL15" s="609"/>
      <c r="BM15" s="609"/>
      <c r="BN15" s="610"/>
      <c r="BO15" s="646">
        <v>2.4</v>
      </c>
      <c r="BP15" s="646"/>
      <c r="BQ15" s="646"/>
      <c r="BR15" s="646"/>
      <c r="BS15" s="647" t="s">
        <v>122</v>
      </c>
      <c r="BT15" s="647"/>
      <c r="BU15" s="647"/>
      <c r="BV15" s="647"/>
      <c r="BW15" s="647"/>
      <c r="BX15" s="647"/>
      <c r="BY15" s="647"/>
      <c r="BZ15" s="647"/>
      <c r="CA15" s="647"/>
      <c r="CB15" s="687"/>
      <c r="CD15" s="605" t="s">
        <v>249</v>
      </c>
      <c r="CE15" s="606"/>
      <c r="CF15" s="606"/>
      <c r="CG15" s="606"/>
      <c r="CH15" s="606"/>
      <c r="CI15" s="606"/>
      <c r="CJ15" s="606"/>
      <c r="CK15" s="606"/>
      <c r="CL15" s="606"/>
      <c r="CM15" s="606"/>
      <c r="CN15" s="606"/>
      <c r="CO15" s="606"/>
      <c r="CP15" s="606"/>
      <c r="CQ15" s="607"/>
      <c r="CR15" s="608">
        <v>9907846</v>
      </c>
      <c r="CS15" s="609"/>
      <c r="CT15" s="609"/>
      <c r="CU15" s="609"/>
      <c r="CV15" s="609"/>
      <c r="CW15" s="609"/>
      <c r="CX15" s="609"/>
      <c r="CY15" s="610"/>
      <c r="CZ15" s="646">
        <v>11.6</v>
      </c>
      <c r="DA15" s="646"/>
      <c r="DB15" s="646"/>
      <c r="DC15" s="646"/>
      <c r="DD15" s="614">
        <v>2629982</v>
      </c>
      <c r="DE15" s="609"/>
      <c r="DF15" s="609"/>
      <c r="DG15" s="609"/>
      <c r="DH15" s="609"/>
      <c r="DI15" s="609"/>
      <c r="DJ15" s="609"/>
      <c r="DK15" s="609"/>
      <c r="DL15" s="609"/>
      <c r="DM15" s="609"/>
      <c r="DN15" s="609"/>
      <c r="DO15" s="609"/>
      <c r="DP15" s="610"/>
      <c r="DQ15" s="614">
        <v>6590222</v>
      </c>
      <c r="DR15" s="609"/>
      <c r="DS15" s="609"/>
      <c r="DT15" s="609"/>
      <c r="DU15" s="609"/>
      <c r="DV15" s="609"/>
      <c r="DW15" s="609"/>
      <c r="DX15" s="609"/>
      <c r="DY15" s="609"/>
      <c r="DZ15" s="609"/>
      <c r="EA15" s="609"/>
      <c r="EB15" s="609"/>
      <c r="EC15" s="645"/>
    </row>
    <row r="16" spans="2:143" ht="11.25" customHeight="1" x14ac:dyDescent="0.15">
      <c r="B16" s="605" t="s">
        <v>250</v>
      </c>
      <c r="C16" s="606"/>
      <c r="D16" s="606"/>
      <c r="E16" s="606"/>
      <c r="F16" s="606"/>
      <c r="G16" s="606"/>
      <c r="H16" s="606"/>
      <c r="I16" s="606"/>
      <c r="J16" s="606"/>
      <c r="K16" s="606"/>
      <c r="L16" s="606"/>
      <c r="M16" s="606"/>
      <c r="N16" s="606"/>
      <c r="O16" s="606"/>
      <c r="P16" s="606"/>
      <c r="Q16" s="607"/>
      <c r="R16" s="608">
        <v>78966</v>
      </c>
      <c r="S16" s="609"/>
      <c r="T16" s="609"/>
      <c r="U16" s="609"/>
      <c r="V16" s="609"/>
      <c r="W16" s="609"/>
      <c r="X16" s="609"/>
      <c r="Y16" s="610"/>
      <c r="Z16" s="646">
        <v>0.1</v>
      </c>
      <c r="AA16" s="646"/>
      <c r="AB16" s="646"/>
      <c r="AC16" s="646"/>
      <c r="AD16" s="647">
        <v>78966</v>
      </c>
      <c r="AE16" s="647"/>
      <c r="AF16" s="647"/>
      <c r="AG16" s="647"/>
      <c r="AH16" s="647"/>
      <c r="AI16" s="647"/>
      <c r="AJ16" s="647"/>
      <c r="AK16" s="647"/>
      <c r="AL16" s="611">
        <v>0.2</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7"/>
      <c r="CD16" s="605" t="s">
        <v>252</v>
      </c>
      <c r="CE16" s="606"/>
      <c r="CF16" s="606"/>
      <c r="CG16" s="606"/>
      <c r="CH16" s="606"/>
      <c r="CI16" s="606"/>
      <c r="CJ16" s="606"/>
      <c r="CK16" s="606"/>
      <c r="CL16" s="606"/>
      <c r="CM16" s="606"/>
      <c r="CN16" s="606"/>
      <c r="CO16" s="606"/>
      <c r="CP16" s="606"/>
      <c r="CQ16" s="607"/>
      <c r="CR16" s="608" t="s">
        <v>122</v>
      </c>
      <c r="CS16" s="609"/>
      <c r="CT16" s="609"/>
      <c r="CU16" s="609"/>
      <c r="CV16" s="609"/>
      <c r="CW16" s="609"/>
      <c r="CX16" s="609"/>
      <c r="CY16" s="610"/>
      <c r="CZ16" s="646" t="s">
        <v>122</v>
      </c>
      <c r="DA16" s="646"/>
      <c r="DB16" s="646"/>
      <c r="DC16" s="646"/>
      <c r="DD16" s="614" t="s">
        <v>122</v>
      </c>
      <c r="DE16" s="609"/>
      <c r="DF16" s="609"/>
      <c r="DG16" s="609"/>
      <c r="DH16" s="609"/>
      <c r="DI16" s="609"/>
      <c r="DJ16" s="609"/>
      <c r="DK16" s="609"/>
      <c r="DL16" s="609"/>
      <c r="DM16" s="609"/>
      <c r="DN16" s="609"/>
      <c r="DO16" s="609"/>
      <c r="DP16" s="610"/>
      <c r="DQ16" s="614" t="s">
        <v>122</v>
      </c>
      <c r="DR16" s="609"/>
      <c r="DS16" s="609"/>
      <c r="DT16" s="609"/>
      <c r="DU16" s="609"/>
      <c r="DV16" s="609"/>
      <c r="DW16" s="609"/>
      <c r="DX16" s="609"/>
      <c r="DY16" s="609"/>
      <c r="DZ16" s="609"/>
      <c r="EA16" s="609"/>
      <c r="EB16" s="609"/>
      <c r="EC16" s="645"/>
    </row>
    <row r="17" spans="2:133" ht="11.25" customHeight="1" x14ac:dyDescent="0.15">
      <c r="B17" s="605" t="s">
        <v>253</v>
      </c>
      <c r="C17" s="606"/>
      <c r="D17" s="606"/>
      <c r="E17" s="606"/>
      <c r="F17" s="606"/>
      <c r="G17" s="606"/>
      <c r="H17" s="606"/>
      <c r="I17" s="606"/>
      <c r="J17" s="606"/>
      <c r="K17" s="606"/>
      <c r="L17" s="606"/>
      <c r="M17" s="606"/>
      <c r="N17" s="606"/>
      <c r="O17" s="606"/>
      <c r="P17" s="606"/>
      <c r="Q17" s="607"/>
      <c r="R17" s="608">
        <v>666605</v>
      </c>
      <c r="S17" s="609"/>
      <c r="T17" s="609"/>
      <c r="U17" s="609"/>
      <c r="V17" s="609"/>
      <c r="W17" s="609"/>
      <c r="X17" s="609"/>
      <c r="Y17" s="610"/>
      <c r="Z17" s="646">
        <v>0.7</v>
      </c>
      <c r="AA17" s="646"/>
      <c r="AB17" s="646"/>
      <c r="AC17" s="646"/>
      <c r="AD17" s="647">
        <v>666605</v>
      </c>
      <c r="AE17" s="647"/>
      <c r="AF17" s="647"/>
      <c r="AG17" s="647"/>
      <c r="AH17" s="647"/>
      <c r="AI17" s="647"/>
      <c r="AJ17" s="647"/>
      <c r="AK17" s="647"/>
      <c r="AL17" s="611">
        <v>1.6</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7"/>
      <c r="CD17" s="605" t="s">
        <v>255</v>
      </c>
      <c r="CE17" s="606"/>
      <c r="CF17" s="606"/>
      <c r="CG17" s="606"/>
      <c r="CH17" s="606"/>
      <c r="CI17" s="606"/>
      <c r="CJ17" s="606"/>
      <c r="CK17" s="606"/>
      <c r="CL17" s="606"/>
      <c r="CM17" s="606"/>
      <c r="CN17" s="606"/>
      <c r="CO17" s="606"/>
      <c r="CP17" s="606"/>
      <c r="CQ17" s="607"/>
      <c r="CR17" s="608">
        <v>3183319</v>
      </c>
      <c r="CS17" s="609"/>
      <c r="CT17" s="609"/>
      <c r="CU17" s="609"/>
      <c r="CV17" s="609"/>
      <c r="CW17" s="609"/>
      <c r="CX17" s="609"/>
      <c r="CY17" s="610"/>
      <c r="CZ17" s="646">
        <v>3.7</v>
      </c>
      <c r="DA17" s="646"/>
      <c r="DB17" s="646"/>
      <c r="DC17" s="646"/>
      <c r="DD17" s="614" t="s">
        <v>122</v>
      </c>
      <c r="DE17" s="609"/>
      <c r="DF17" s="609"/>
      <c r="DG17" s="609"/>
      <c r="DH17" s="609"/>
      <c r="DI17" s="609"/>
      <c r="DJ17" s="609"/>
      <c r="DK17" s="609"/>
      <c r="DL17" s="609"/>
      <c r="DM17" s="609"/>
      <c r="DN17" s="609"/>
      <c r="DO17" s="609"/>
      <c r="DP17" s="610"/>
      <c r="DQ17" s="614">
        <v>3183319</v>
      </c>
      <c r="DR17" s="609"/>
      <c r="DS17" s="609"/>
      <c r="DT17" s="609"/>
      <c r="DU17" s="609"/>
      <c r="DV17" s="609"/>
      <c r="DW17" s="609"/>
      <c r="DX17" s="609"/>
      <c r="DY17" s="609"/>
      <c r="DZ17" s="609"/>
      <c r="EA17" s="609"/>
      <c r="EB17" s="609"/>
      <c r="EC17" s="645"/>
    </row>
    <row r="18" spans="2:133" ht="11.25" customHeight="1" x14ac:dyDescent="0.15">
      <c r="B18" s="605" t="s">
        <v>256</v>
      </c>
      <c r="C18" s="606"/>
      <c r="D18" s="606"/>
      <c r="E18" s="606"/>
      <c r="F18" s="606"/>
      <c r="G18" s="606"/>
      <c r="H18" s="606"/>
      <c r="I18" s="606"/>
      <c r="J18" s="606"/>
      <c r="K18" s="606"/>
      <c r="L18" s="606"/>
      <c r="M18" s="606"/>
      <c r="N18" s="606"/>
      <c r="O18" s="606"/>
      <c r="P18" s="606"/>
      <c r="Q18" s="607"/>
      <c r="R18" s="608">
        <v>259270</v>
      </c>
      <c r="S18" s="609"/>
      <c r="T18" s="609"/>
      <c r="U18" s="609"/>
      <c r="V18" s="609"/>
      <c r="W18" s="609"/>
      <c r="X18" s="609"/>
      <c r="Y18" s="610"/>
      <c r="Z18" s="646">
        <v>0.3</v>
      </c>
      <c r="AA18" s="646"/>
      <c r="AB18" s="646"/>
      <c r="AC18" s="646"/>
      <c r="AD18" s="647">
        <v>259270</v>
      </c>
      <c r="AE18" s="647"/>
      <c r="AF18" s="647"/>
      <c r="AG18" s="647"/>
      <c r="AH18" s="647"/>
      <c r="AI18" s="647"/>
      <c r="AJ18" s="647"/>
      <c r="AK18" s="647"/>
      <c r="AL18" s="611">
        <v>0.6</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7"/>
      <c r="CD18" s="605" t="s">
        <v>258</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15">
      <c r="B19" s="605" t="s">
        <v>259</v>
      </c>
      <c r="C19" s="606"/>
      <c r="D19" s="606"/>
      <c r="E19" s="606"/>
      <c r="F19" s="606"/>
      <c r="G19" s="606"/>
      <c r="H19" s="606"/>
      <c r="I19" s="606"/>
      <c r="J19" s="606"/>
      <c r="K19" s="606"/>
      <c r="L19" s="606"/>
      <c r="M19" s="606"/>
      <c r="N19" s="606"/>
      <c r="O19" s="606"/>
      <c r="P19" s="606"/>
      <c r="Q19" s="607"/>
      <c r="R19" s="608">
        <v>257584</v>
      </c>
      <c r="S19" s="609"/>
      <c r="T19" s="609"/>
      <c r="U19" s="609"/>
      <c r="V19" s="609"/>
      <c r="W19" s="609"/>
      <c r="X19" s="609"/>
      <c r="Y19" s="610"/>
      <c r="Z19" s="646">
        <v>0.3</v>
      </c>
      <c r="AA19" s="646"/>
      <c r="AB19" s="646"/>
      <c r="AC19" s="646"/>
      <c r="AD19" s="647">
        <v>257584</v>
      </c>
      <c r="AE19" s="647"/>
      <c r="AF19" s="647"/>
      <c r="AG19" s="647"/>
      <c r="AH19" s="647"/>
      <c r="AI19" s="647"/>
      <c r="AJ19" s="647"/>
      <c r="AK19" s="647"/>
      <c r="AL19" s="611">
        <v>0.6</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v>2468339</v>
      </c>
      <c r="BH19" s="609"/>
      <c r="BI19" s="609"/>
      <c r="BJ19" s="609"/>
      <c r="BK19" s="609"/>
      <c r="BL19" s="609"/>
      <c r="BM19" s="609"/>
      <c r="BN19" s="610"/>
      <c r="BO19" s="646">
        <v>6.8</v>
      </c>
      <c r="BP19" s="646"/>
      <c r="BQ19" s="646"/>
      <c r="BR19" s="646"/>
      <c r="BS19" s="647" t="s">
        <v>122</v>
      </c>
      <c r="BT19" s="647"/>
      <c r="BU19" s="647"/>
      <c r="BV19" s="647"/>
      <c r="BW19" s="647"/>
      <c r="BX19" s="647"/>
      <c r="BY19" s="647"/>
      <c r="BZ19" s="647"/>
      <c r="CA19" s="647"/>
      <c r="CB19" s="687"/>
      <c r="CD19" s="605" t="s">
        <v>261</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15">
      <c r="B20" s="675" t="s">
        <v>262</v>
      </c>
      <c r="C20" s="676"/>
      <c r="D20" s="676"/>
      <c r="E20" s="676"/>
      <c r="F20" s="676"/>
      <c r="G20" s="676"/>
      <c r="H20" s="676"/>
      <c r="I20" s="676"/>
      <c r="J20" s="676"/>
      <c r="K20" s="676"/>
      <c r="L20" s="676"/>
      <c r="M20" s="676"/>
      <c r="N20" s="676"/>
      <c r="O20" s="676"/>
      <c r="P20" s="676"/>
      <c r="Q20" s="677"/>
      <c r="R20" s="608">
        <v>1686</v>
      </c>
      <c r="S20" s="609"/>
      <c r="T20" s="609"/>
      <c r="U20" s="609"/>
      <c r="V20" s="609"/>
      <c r="W20" s="609"/>
      <c r="X20" s="609"/>
      <c r="Y20" s="610"/>
      <c r="Z20" s="646">
        <v>0</v>
      </c>
      <c r="AA20" s="646"/>
      <c r="AB20" s="646"/>
      <c r="AC20" s="646"/>
      <c r="AD20" s="647">
        <v>1686</v>
      </c>
      <c r="AE20" s="647"/>
      <c r="AF20" s="647"/>
      <c r="AG20" s="647"/>
      <c r="AH20" s="647"/>
      <c r="AI20" s="647"/>
      <c r="AJ20" s="647"/>
      <c r="AK20" s="647"/>
      <c r="AL20" s="611">
        <v>0</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v>2468339</v>
      </c>
      <c r="BH20" s="609"/>
      <c r="BI20" s="609"/>
      <c r="BJ20" s="609"/>
      <c r="BK20" s="609"/>
      <c r="BL20" s="609"/>
      <c r="BM20" s="609"/>
      <c r="BN20" s="610"/>
      <c r="BO20" s="646">
        <v>6.8</v>
      </c>
      <c r="BP20" s="646"/>
      <c r="BQ20" s="646"/>
      <c r="BR20" s="646"/>
      <c r="BS20" s="647" t="s">
        <v>122</v>
      </c>
      <c r="BT20" s="647"/>
      <c r="BU20" s="647"/>
      <c r="BV20" s="647"/>
      <c r="BW20" s="647"/>
      <c r="BX20" s="647"/>
      <c r="BY20" s="647"/>
      <c r="BZ20" s="647"/>
      <c r="CA20" s="647"/>
      <c r="CB20" s="687"/>
      <c r="CD20" s="605" t="s">
        <v>264</v>
      </c>
      <c r="CE20" s="606"/>
      <c r="CF20" s="606"/>
      <c r="CG20" s="606"/>
      <c r="CH20" s="606"/>
      <c r="CI20" s="606"/>
      <c r="CJ20" s="606"/>
      <c r="CK20" s="606"/>
      <c r="CL20" s="606"/>
      <c r="CM20" s="606"/>
      <c r="CN20" s="606"/>
      <c r="CO20" s="606"/>
      <c r="CP20" s="606"/>
      <c r="CQ20" s="607"/>
      <c r="CR20" s="608">
        <v>85662313</v>
      </c>
      <c r="CS20" s="609"/>
      <c r="CT20" s="609"/>
      <c r="CU20" s="609"/>
      <c r="CV20" s="609"/>
      <c r="CW20" s="609"/>
      <c r="CX20" s="609"/>
      <c r="CY20" s="610"/>
      <c r="CZ20" s="646">
        <v>100</v>
      </c>
      <c r="DA20" s="646"/>
      <c r="DB20" s="646"/>
      <c r="DC20" s="646"/>
      <c r="DD20" s="614">
        <v>7193700</v>
      </c>
      <c r="DE20" s="609"/>
      <c r="DF20" s="609"/>
      <c r="DG20" s="609"/>
      <c r="DH20" s="609"/>
      <c r="DI20" s="609"/>
      <c r="DJ20" s="609"/>
      <c r="DK20" s="609"/>
      <c r="DL20" s="609"/>
      <c r="DM20" s="609"/>
      <c r="DN20" s="609"/>
      <c r="DO20" s="609"/>
      <c r="DP20" s="610"/>
      <c r="DQ20" s="614">
        <v>52875959</v>
      </c>
      <c r="DR20" s="609"/>
      <c r="DS20" s="609"/>
      <c r="DT20" s="609"/>
      <c r="DU20" s="609"/>
      <c r="DV20" s="609"/>
      <c r="DW20" s="609"/>
      <c r="DX20" s="609"/>
      <c r="DY20" s="609"/>
      <c r="DZ20" s="609"/>
      <c r="EA20" s="609"/>
      <c r="EB20" s="609"/>
      <c r="EC20" s="645"/>
    </row>
    <row r="21" spans="2:133" ht="11.25" customHeight="1" x14ac:dyDescent="0.15">
      <c r="B21" s="605" t="s">
        <v>265</v>
      </c>
      <c r="C21" s="606"/>
      <c r="D21" s="606"/>
      <c r="E21" s="606"/>
      <c r="F21" s="606"/>
      <c r="G21" s="606"/>
      <c r="H21" s="606"/>
      <c r="I21" s="606"/>
      <c r="J21" s="606"/>
      <c r="K21" s="606"/>
      <c r="L21" s="606"/>
      <c r="M21" s="606"/>
      <c r="N21" s="606"/>
      <c r="O21" s="606"/>
      <c r="P21" s="606"/>
      <c r="Q21" s="607"/>
      <c r="R21" s="608">
        <v>1922394</v>
      </c>
      <c r="S21" s="609"/>
      <c r="T21" s="609"/>
      <c r="U21" s="609"/>
      <c r="V21" s="609"/>
      <c r="W21" s="609"/>
      <c r="X21" s="609"/>
      <c r="Y21" s="610"/>
      <c r="Z21" s="646">
        <v>2.1</v>
      </c>
      <c r="AA21" s="646"/>
      <c r="AB21" s="646"/>
      <c r="AC21" s="646"/>
      <c r="AD21" s="647">
        <v>1823768</v>
      </c>
      <c r="AE21" s="647"/>
      <c r="AF21" s="647"/>
      <c r="AG21" s="647"/>
      <c r="AH21" s="647"/>
      <c r="AI21" s="647"/>
      <c r="AJ21" s="647"/>
      <c r="AK21" s="647"/>
      <c r="AL21" s="611">
        <v>4.3</v>
      </c>
      <c r="AM21" s="612"/>
      <c r="AN21" s="612"/>
      <c r="AO21" s="648"/>
      <c r="AP21" s="605" t="s">
        <v>266</v>
      </c>
      <c r="AQ21" s="685"/>
      <c r="AR21" s="685"/>
      <c r="AS21" s="685"/>
      <c r="AT21" s="685"/>
      <c r="AU21" s="685"/>
      <c r="AV21" s="685"/>
      <c r="AW21" s="685"/>
      <c r="AX21" s="685"/>
      <c r="AY21" s="685"/>
      <c r="AZ21" s="685"/>
      <c r="BA21" s="685"/>
      <c r="BB21" s="685"/>
      <c r="BC21" s="685"/>
      <c r="BD21" s="685"/>
      <c r="BE21" s="685"/>
      <c r="BF21" s="686"/>
      <c r="BG21" s="608" t="s">
        <v>122</v>
      </c>
      <c r="BH21" s="609"/>
      <c r="BI21" s="609"/>
      <c r="BJ21" s="609"/>
      <c r="BK21" s="609"/>
      <c r="BL21" s="609"/>
      <c r="BM21" s="609"/>
      <c r="BN21" s="610"/>
      <c r="BO21" s="646" t="s">
        <v>122</v>
      </c>
      <c r="BP21" s="646"/>
      <c r="BQ21" s="646"/>
      <c r="BR21" s="646"/>
      <c r="BS21" s="647" t="s">
        <v>122</v>
      </c>
      <c r="BT21" s="647"/>
      <c r="BU21" s="647"/>
      <c r="BV21" s="647"/>
      <c r="BW21" s="647"/>
      <c r="BX21" s="647"/>
      <c r="BY21" s="647"/>
      <c r="BZ21" s="647"/>
      <c r="CA21" s="647"/>
      <c r="CB21" s="687"/>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05" t="s">
        <v>267</v>
      </c>
      <c r="C22" s="606"/>
      <c r="D22" s="606"/>
      <c r="E22" s="606"/>
      <c r="F22" s="606"/>
      <c r="G22" s="606"/>
      <c r="H22" s="606"/>
      <c r="I22" s="606"/>
      <c r="J22" s="606"/>
      <c r="K22" s="606"/>
      <c r="L22" s="606"/>
      <c r="M22" s="606"/>
      <c r="N22" s="606"/>
      <c r="O22" s="606"/>
      <c r="P22" s="606"/>
      <c r="Q22" s="607"/>
      <c r="R22" s="608">
        <v>1823768</v>
      </c>
      <c r="S22" s="609"/>
      <c r="T22" s="609"/>
      <c r="U22" s="609"/>
      <c r="V22" s="609"/>
      <c r="W22" s="609"/>
      <c r="X22" s="609"/>
      <c r="Y22" s="610"/>
      <c r="Z22" s="646">
        <v>2</v>
      </c>
      <c r="AA22" s="646"/>
      <c r="AB22" s="646"/>
      <c r="AC22" s="646"/>
      <c r="AD22" s="647">
        <v>1823768</v>
      </c>
      <c r="AE22" s="647"/>
      <c r="AF22" s="647"/>
      <c r="AG22" s="647"/>
      <c r="AH22" s="647"/>
      <c r="AI22" s="647"/>
      <c r="AJ22" s="647"/>
      <c r="AK22" s="647"/>
      <c r="AL22" s="611">
        <v>4.3</v>
      </c>
      <c r="AM22" s="612"/>
      <c r="AN22" s="612"/>
      <c r="AO22" s="648"/>
      <c r="AP22" s="605" t="s">
        <v>268</v>
      </c>
      <c r="AQ22" s="685"/>
      <c r="AR22" s="685"/>
      <c r="AS22" s="685"/>
      <c r="AT22" s="685"/>
      <c r="AU22" s="685"/>
      <c r="AV22" s="685"/>
      <c r="AW22" s="685"/>
      <c r="AX22" s="685"/>
      <c r="AY22" s="685"/>
      <c r="AZ22" s="685"/>
      <c r="BA22" s="685"/>
      <c r="BB22" s="685"/>
      <c r="BC22" s="685"/>
      <c r="BD22" s="685"/>
      <c r="BE22" s="685"/>
      <c r="BF22" s="686"/>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7"/>
      <c r="CD22" s="660" t="s">
        <v>269</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15">
      <c r="B23" s="605" t="s">
        <v>270</v>
      </c>
      <c r="C23" s="606"/>
      <c r="D23" s="606"/>
      <c r="E23" s="606"/>
      <c r="F23" s="606"/>
      <c r="G23" s="606"/>
      <c r="H23" s="606"/>
      <c r="I23" s="606"/>
      <c r="J23" s="606"/>
      <c r="K23" s="606"/>
      <c r="L23" s="606"/>
      <c r="M23" s="606"/>
      <c r="N23" s="606"/>
      <c r="O23" s="606"/>
      <c r="P23" s="606"/>
      <c r="Q23" s="607"/>
      <c r="R23" s="608">
        <v>98463</v>
      </c>
      <c r="S23" s="609"/>
      <c r="T23" s="609"/>
      <c r="U23" s="609"/>
      <c r="V23" s="609"/>
      <c r="W23" s="609"/>
      <c r="X23" s="609"/>
      <c r="Y23" s="610"/>
      <c r="Z23" s="646">
        <v>0.1</v>
      </c>
      <c r="AA23" s="646"/>
      <c r="AB23" s="646"/>
      <c r="AC23" s="646"/>
      <c r="AD23" s="647" t="s">
        <v>122</v>
      </c>
      <c r="AE23" s="647"/>
      <c r="AF23" s="647"/>
      <c r="AG23" s="647"/>
      <c r="AH23" s="647"/>
      <c r="AI23" s="647"/>
      <c r="AJ23" s="647"/>
      <c r="AK23" s="647"/>
      <c r="AL23" s="611" t="s">
        <v>122</v>
      </c>
      <c r="AM23" s="612"/>
      <c r="AN23" s="612"/>
      <c r="AO23" s="648"/>
      <c r="AP23" s="605" t="s">
        <v>271</v>
      </c>
      <c r="AQ23" s="685"/>
      <c r="AR23" s="685"/>
      <c r="AS23" s="685"/>
      <c r="AT23" s="685"/>
      <c r="AU23" s="685"/>
      <c r="AV23" s="685"/>
      <c r="AW23" s="685"/>
      <c r="AX23" s="685"/>
      <c r="AY23" s="685"/>
      <c r="AZ23" s="685"/>
      <c r="BA23" s="685"/>
      <c r="BB23" s="685"/>
      <c r="BC23" s="685"/>
      <c r="BD23" s="685"/>
      <c r="BE23" s="685"/>
      <c r="BF23" s="686"/>
      <c r="BG23" s="608">
        <v>2468339</v>
      </c>
      <c r="BH23" s="609"/>
      <c r="BI23" s="609"/>
      <c r="BJ23" s="609"/>
      <c r="BK23" s="609"/>
      <c r="BL23" s="609"/>
      <c r="BM23" s="609"/>
      <c r="BN23" s="610"/>
      <c r="BO23" s="646">
        <v>6.8</v>
      </c>
      <c r="BP23" s="646"/>
      <c r="BQ23" s="646"/>
      <c r="BR23" s="646"/>
      <c r="BS23" s="647" t="s">
        <v>122</v>
      </c>
      <c r="BT23" s="647"/>
      <c r="BU23" s="647"/>
      <c r="BV23" s="647"/>
      <c r="BW23" s="647"/>
      <c r="BX23" s="647"/>
      <c r="BY23" s="647"/>
      <c r="BZ23" s="647"/>
      <c r="CA23" s="647"/>
      <c r="CB23" s="687"/>
      <c r="CD23" s="660" t="s">
        <v>211</v>
      </c>
      <c r="CE23" s="661"/>
      <c r="CF23" s="661"/>
      <c r="CG23" s="661"/>
      <c r="CH23" s="661"/>
      <c r="CI23" s="661"/>
      <c r="CJ23" s="661"/>
      <c r="CK23" s="661"/>
      <c r="CL23" s="661"/>
      <c r="CM23" s="661"/>
      <c r="CN23" s="661"/>
      <c r="CO23" s="661"/>
      <c r="CP23" s="661"/>
      <c r="CQ23" s="662"/>
      <c r="CR23" s="660" t="s">
        <v>272</v>
      </c>
      <c r="CS23" s="661"/>
      <c r="CT23" s="661"/>
      <c r="CU23" s="661"/>
      <c r="CV23" s="661"/>
      <c r="CW23" s="661"/>
      <c r="CX23" s="661"/>
      <c r="CY23" s="662"/>
      <c r="CZ23" s="660" t="s">
        <v>273</v>
      </c>
      <c r="DA23" s="661"/>
      <c r="DB23" s="661"/>
      <c r="DC23" s="662"/>
      <c r="DD23" s="660" t="s">
        <v>274</v>
      </c>
      <c r="DE23" s="661"/>
      <c r="DF23" s="661"/>
      <c r="DG23" s="661"/>
      <c r="DH23" s="661"/>
      <c r="DI23" s="661"/>
      <c r="DJ23" s="661"/>
      <c r="DK23" s="662"/>
      <c r="DL23" s="698" t="s">
        <v>275</v>
      </c>
      <c r="DM23" s="699"/>
      <c r="DN23" s="699"/>
      <c r="DO23" s="699"/>
      <c r="DP23" s="699"/>
      <c r="DQ23" s="699"/>
      <c r="DR23" s="699"/>
      <c r="DS23" s="699"/>
      <c r="DT23" s="699"/>
      <c r="DU23" s="699"/>
      <c r="DV23" s="700"/>
      <c r="DW23" s="660" t="s">
        <v>276</v>
      </c>
      <c r="DX23" s="661"/>
      <c r="DY23" s="661"/>
      <c r="DZ23" s="661"/>
      <c r="EA23" s="661"/>
      <c r="EB23" s="661"/>
      <c r="EC23" s="662"/>
    </row>
    <row r="24" spans="2:133" ht="11.25" customHeight="1" x14ac:dyDescent="0.15">
      <c r="B24" s="605" t="s">
        <v>277</v>
      </c>
      <c r="C24" s="606"/>
      <c r="D24" s="606"/>
      <c r="E24" s="606"/>
      <c r="F24" s="606"/>
      <c r="G24" s="606"/>
      <c r="H24" s="606"/>
      <c r="I24" s="606"/>
      <c r="J24" s="606"/>
      <c r="K24" s="606"/>
      <c r="L24" s="606"/>
      <c r="M24" s="606"/>
      <c r="N24" s="606"/>
      <c r="O24" s="606"/>
      <c r="P24" s="606"/>
      <c r="Q24" s="607"/>
      <c r="R24" s="608">
        <v>163</v>
      </c>
      <c r="S24" s="609"/>
      <c r="T24" s="609"/>
      <c r="U24" s="609"/>
      <c r="V24" s="609"/>
      <c r="W24" s="609"/>
      <c r="X24" s="609"/>
      <c r="Y24" s="610"/>
      <c r="Z24" s="646">
        <v>0</v>
      </c>
      <c r="AA24" s="646"/>
      <c r="AB24" s="646"/>
      <c r="AC24" s="646"/>
      <c r="AD24" s="647" t="s">
        <v>122</v>
      </c>
      <c r="AE24" s="647"/>
      <c r="AF24" s="647"/>
      <c r="AG24" s="647"/>
      <c r="AH24" s="647"/>
      <c r="AI24" s="647"/>
      <c r="AJ24" s="647"/>
      <c r="AK24" s="647"/>
      <c r="AL24" s="611" t="s">
        <v>122</v>
      </c>
      <c r="AM24" s="612"/>
      <c r="AN24" s="612"/>
      <c r="AO24" s="648"/>
      <c r="AP24" s="605" t="s">
        <v>278</v>
      </c>
      <c r="AQ24" s="685"/>
      <c r="AR24" s="685"/>
      <c r="AS24" s="685"/>
      <c r="AT24" s="685"/>
      <c r="AU24" s="685"/>
      <c r="AV24" s="685"/>
      <c r="AW24" s="685"/>
      <c r="AX24" s="685"/>
      <c r="AY24" s="685"/>
      <c r="AZ24" s="685"/>
      <c r="BA24" s="685"/>
      <c r="BB24" s="685"/>
      <c r="BC24" s="685"/>
      <c r="BD24" s="685"/>
      <c r="BE24" s="685"/>
      <c r="BF24" s="686"/>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7"/>
      <c r="CD24" s="666" t="s">
        <v>279</v>
      </c>
      <c r="CE24" s="667"/>
      <c r="CF24" s="667"/>
      <c r="CG24" s="667"/>
      <c r="CH24" s="667"/>
      <c r="CI24" s="667"/>
      <c r="CJ24" s="667"/>
      <c r="CK24" s="667"/>
      <c r="CL24" s="667"/>
      <c r="CM24" s="667"/>
      <c r="CN24" s="667"/>
      <c r="CO24" s="667"/>
      <c r="CP24" s="667"/>
      <c r="CQ24" s="668"/>
      <c r="CR24" s="663">
        <v>39612230</v>
      </c>
      <c r="CS24" s="664"/>
      <c r="CT24" s="664"/>
      <c r="CU24" s="664"/>
      <c r="CV24" s="664"/>
      <c r="CW24" s="664"/>
      <c r="CX24" s="664"/>
      <c r="CY24" s="689"/>
      <c r="CZ24" s="690">
        <v>46.2</v>
      </c>
      <c r="DA24" s="672"/>
      <c r="DB24" s="672"/>
      <c r="DC24" s="692"/>
      <c r="DD24" s="688">
        <v>20620889</v>
      </c>
      <c r="DE24" s="664"/>
      <c r="DF24" s="664"/>
      <c r="DG24" s="664"/>
      <c r="DH24" s="664"/>
      <c r="DI24" s="664"/>
      <c r="DJ24" s="664"/>
      <c r="DK24" s="689"/>
      <c r="DL24" s="688">
        <v>17821841</v>
      </c>
      <c r="DM24" s="664"/>
      <c r="DN24" s="664"/>
      <c r="DO24" s="664"/>
      <c r="DP24" s="664"/>
      <c r="DQ24" s="664"/>
      <c r="DR24" s="664"/>
      <c r="DS24" s="664"/>
      <c r="DT24" s="664"/>
      <c r="DU24" s="664"/>
      <c r="DV24" s="689"/>
      <c r="DW24" s="690">
        <v>41.7</v>
      </c>
      <c r="DX24" s="672"/>
      <c r="DY24" s="672"/>
      <c r="DZ24" s="672"/>
      <c r="EA24" s="672"/>
      <c r="EB24" s="672"/>
      <c r="EC24" s="691"/>
    </row>
    <row r="25" spans="2:133" ht="11.25" customHeight="1" x14ac:dyDescent="0.15">
      <c r="B25" s="605" t="s">
        <v>280</v>
      </c>
      <c r="C25" s="606"/>
      <c r="D25" s="606"/>
      <c r="E25" s="606"/>
      <c r="F25" s="606"/>
      <c r="G25" s="606"/>
      <c r="H25" s="606"/>
      <c r="I25" s="606"/>
      <c r="J25" s="606"/>
      <c r="K25" s="606"/>
      <c r="L25" s="606"/>
      <c r="M25" s="606"/>
      <c r="N25" s="606"/>
      <c r="O25" s="606"/>
      <c r="P25" s="606"/>
      <c r="Q25" s="607"/>
      <c r="R25" s="608">
        <v>44932296</v>
      </c>
      <c r="S25" s="609"/>
      <c r="T25" s="609"/>
      <c r="U25" s="609"/>
      <c r="V25" s="609"/>
      <c r="W25" s="609"/>
      <c r="X25" s="609"/>
      <c r="Y25" s="610"/>
      <c r="Z25" s="646">
        <v>50.1</v>
      </c>
      <c r="AA25" s="646"/>
      <c r="AB25" s="646"/>
      <c r="AC25" s="646"/>
      <c r="AD25" s="647">
        <v>42365331</v>
      </c>
      <c r="AE25" s="647"/>
      <c r="AF25" s="647"/>
      <c r="AG25" s="647"/>
      <c r="AH25" s="647"/>
      <c r="AI25" s="647"/>
      <c r="AJ25" s="647"/>
      <c r="AK25" s="647"/>
      <c r="AL25" s="611">
        <v>99.5</v>
      </c>
      <c r="AM25" s="612"/>
      <c r="AN25" s="612"/>
      <c r="AO25" s="648"/>
      <c r="AP25" s="605" t="s">
        <v>281</v>
      </c>
      <c r="AQ25" s="685"/>
      <c r="AR25" s="685"/>
      <c r="AS25" s="685"/>
      <c r="AT25" s="685"/>
      <c r="AU25" s="685"/>
      <c r="AV25" s="685"/>
      <c r="AW25" s="685"/>
      <c r="AX25" s="685"/>
      <c r="AY25" s="685"/>
      <c r="AZ25" s="685"/>
      <c r="BA25" s="685"/>
      <c r="BB25" s="685"/>
      <c r="BC25" s="685"/>
      <c r="BD25" s="685"/>
      <c r="BE25" s="685"/>
      <c r="BF25" s="686"/>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7"/>
      <c r="CD25" s="605" t="s">
        <v>282</v>
      </c>
      <c r="CE25" s="606"/>
      <c r="CF25" s="606"/>
      <c r="CG25" s="606"/>
      <c r="CH25" s="606"/>
      <c r="CI25" s="606"/>
      <c r="CJ25" s="606"/>
      <c r="CK25" s="606"/>
      <c r="CL25" s="606"/>
      <c r="CM25" s="606"/>
      <c r="CN25" s="606"/>
      <c r="CO25" s="606"/>
      <c r="CP25" s="606"/>
      <c r="CQ25" s="607"/>
      <c r="CR25" s="608">
        <v>10056643</v>
      </c>
      <c r="CS25" s="621"/>
      <c r="CT25" s="621"/>
      <c r="CU25" s="621"/>
      <c r="CV25" s="621"/>
      <c r="CW25" s="621"/>
      <c r="CX25" s="621"/>
      <c r="CY25" s="622"/>
      <c r="CZ25" s="611">
        <v>11.7</v>
      </c>
      <c r="DA25" s="623"/>
      <c r="DB25" s="623"/>
      <c r="DC25" s="624"/>
      <c r="DD25" s="614">
        <v>8886751</v>
      </c>
      <c r="DE25" s="621"/>
      <c r="DF25" s="621"/>
      <c r="DG25" s="621"/>
      <c r="DH25" s="621"/>
      <c r="DI25" s="621"/>
      <c r="DJ25" s="621"/>
      <c r="DK25" s="622"/>
      <c r="DL25" s="614">
        <v>7998006</v>
      </c>
      <c r="DM25" s="621"/>
      <c r="DN25" s="621"/>
      <c r="DO25" s="621"/>
      <c r="DP25" s="621"/>
      <c r="DQ25" s="621"/>
      <c r="DR25" s="621"/>
      <c r="DS25" s="621"/>
      <c r="DT25" s="621"/>
      <c r="DU25" s="621"/>
      <c r="DV25" s="622"/>
      <c r="DW25" s="611">
        <v>18.7</v>
      </c>
      <c r="DX25" s="623"/>
      <c r="DY25" s="623"/>
      <c r="DZ25" s="623"/>
      <c r="EA25" s="623"/>
      <c r="EB25" s="623"/>
      <c r="EC25" s="635"/>
    </row>
    <row r="26" spans="2:133" ht="11.25" customHeight="1" x14ac:dyDescent="0.15">
      <c r="B26" s="605" t="s">
        <v>283</v>
      </c>
      <c r="C26" s="606"/>
      <c r="D26" s="606"/>
      <c r="E26" s="606"/>
      <c r="F26" s="606"/>
      <c r="G26" s="606"/>
      <c r="H26" s="606"/>
      <c r="I26" s="606"/>
      <c r="J26" s="606"/>
      <c r="K26" s="606"/>
      <c r="L26" s="606"/>
      <c r="M26" s="606"/>
      <c r="N26" s="606"/>
      <c r="O26" s="606"/>
      <c r="P26" s="606"/>
      <c r="Q26" s="607"/>
      <c r="R26" s="608">
        <v>13145</v>
      </c>
      <c r="S26" s="609"/>
      <c r="T26" s="609"/>
      <c r="U26" s="609"/>
      <c r="V26" s="609"/>
      <c r="W26" s="609"/>
      <c r="X26" s="609"/>
      <c r="Y26" s="610"/>
      <c r="Z26" s="646">
        <v>0</v>
      </c>
      <c r="AA26" s="646"/>
      <c r="AB26" s="646"/>
      <c r="AC26" s="646"/>
      <c r="AD26" s="647">
        <v>13145</v>
      </c>
      <c r="AE26" s="647"/>
      <c r="AF26" s="647"/>
      <c r="AG26" s="647"/>
      <c r="AH26" s="647"/>
      <c r="AI26" s="647"/>
      <c r="AJ26" s="647"/>
      <c r="AK26" s="647"/>
      <c r="AL26" s="611">
        <v>0</v>
      </c>
      <c r="AM26" s="612"/>
      <c r="AN26" s="612"/>
      <c r="AO26" s="648"/>
      <c r="AP26" s="605" t="s">
        <v>284</v>
      </c>
      <c r="AQ26" s="685"/>
      <c r="AR26" s="685"/>
      <c r="AS26" s="685"/>
      <c r="AT26" s="685"/>
      <c r="AU26" s="685"/>
      <c r="AV26" s="685"/>
      <c r="AW26" s="685"/>
      <c r="AX26" s="685"/>
      <c r="AY26" s="685"/>
      <c r="AZ26" s="685"/>
      <c r="BA26" s="685"/>
      <c r="BB26" s="685"/>
      <c r="BC26" s="685"/>
      <c r="BD26" s="685"/>
      <c r="BE26" s="685"/>
      <c r="BF26" s="686"/>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7"/>
      <c r="CD26" s="605" t="s">
        <v>285</v>
      </c>
      <c r="CE26" s="606"/>
      <c r="CF26" s="606"/>
      <c r="CG26" s="606"/>
      <c r="CH26" s="606"/>
      <c r="CI26" s="606"/>
      <c r="CJ26" s="606"/>
      <c r="CK26" s="606"/>
      <c r="CL26" s="606"/>
      <c r="CM26" s="606"/>
      <c r="CN26" s="606"/>
      <c r="CO26" s="606"/>
      <c r="CP26" s="606"/>
      <c r="CQ26" s="607"/>
      <c r="CR26" s="608">
        <v>5916302</v>
      </c>
      <c r="CS26" s="609"/>
      <c r="CT26" s="609"/>
      <c r="CU26" s="609"/>
      <c r="CV26" s="609"/>
      <c r="CW26" s="609"/>
      <c r="CX26" s="609"/>
      <c r="CY26" s="610"/>
      <c r="CZ26" s="611">
        <v>6.9</v>
      </c>
      <c r="DA26" s="623"/>
      <c r="DB26" s="623"/>
      <c r="DC26" s="624"/>
      <c r="DD26" s="614">
        <v>5170581</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15">
      <c r="B27" s="605" t="s">
        <v>286</v>
      </c>
      <c r="C27" s="606"/>
      <c r="D27" s="606"/>
      <c r="E27" s="606"/>
      <c r="F27" s="606"/>
      <c r="G27" s="606"/>
      <c r="H27" s="606"/>
      <c r="I27" s="606"/>
      <c r="J27" s="606"/>
      <c r="K27" s="606"/>
      <c r="L27" s="606"/>
      <c r="M27" s="606"/>
      <c r="N27" s="606"/>
      <c r="O27" s="606"/>
      <c r="P27" s="606"/>
      <c r="Q27" s="607"/>
      <c r="R27" s="608">
        <v>352420</v>
      </c>
      <c r="S27" s="609"/>
      <c r="T27" s="609"/>
      <c r="U27" s="609"/>
      <c r="V27" s="609"/>
      <c r="W27" s="609"/>
      <c r="X27" s="609"/>
      <c r="Y27" s="610"/>
      <c r="Z27" s="646">
        <v>0.4</v>
      </c>
      <c r="AA27" s="646"/>
      <c r="AB27" s="646"/>
      <c r="AC27" s="646"/>
      <c r="AD27" s="647" t="s">
        <v>122</v>
      </c>
      <c r="AE27" s="647"/>
      <c r="AF27" s="647"/>
      <c r="AG27" s="647"/>
      <c r="AH27" s="647"/>
      <c r="AI27" s="647"/>
      <c r="AJ27" s="647"/>
      <c r="AK27" s="647"/>
      <c r="AL27" s="611" t="s">
        <v>122</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36363834</v>
      </c>
      <c r="BH27" s="609"/>
      <c r="BI27" s="609"/>
      <c r="BJ27" s="609"/>
      <c r="BK27" s="609"/>
      <c r="BL27" s="609"/>
      <c r="BM27" s="609"/>
      <c r="BN27" s="610"/>
      <c r="BO27" s="646">
        <v>100</v>
      </c>
      <c r="BP27" s="646"/>
      <c r="BQ27" s="646"/>
      <c r="BR27" s="646"/>
      <c r="BS27" s="647">
        <v>1314345</v>
      </c>
      <c r="BT27" s="647"/>
      <c r="BU27" s="647"/>
      <c r="BV27" s="647"/>
      <c r="BW27" s="647"/>
      <c r="BX27" s="647"/>
      <c r="BY27" s="647"/>
      <c r="BZ27" s="647"/>
      <c r="CA27" s="647"/>
      <c r="CB27" s="687"/>
      <c r="CD27" s="605" t="s">
        <v>288</v>
      </c>
      <c r="CE27" s="606"/>
      <c r="CF27" s="606"/>
      <c r="CG27" s="606"/>
      <c r="CH27" s="606"/>
      <c r="CI27" s="606"/>
      <c r="CJ27" s="606"/>
      <c r="CK27" s="606"/>
      <c r="CL27" s="606"/>
      <c r="CM27" s="606"/>
      <c r="CN27" s="606"/>
      <c r="CO27" s="606"/>
      <c r="CP27" s="606"/>
      <c r="CQ27" s="607"/>
      <c r="CR27" s="608">
        <v>26372268</v>
      </c>
      <c r="CS27" s="621"/>
      <c r="CT27" s="621"/>
      <c r="CU27" s="621"/>
      <c r="CV27" s="621"/>
      <c r="CW27" s="621"/>
      <c r="CX27" s="621"/>
      <c r="CY27" s="622"/>
      <c r="CZ27" s="611">
        <v>30.8</v>
      </c>
      <c r="DA27" s="623"/>
      <c r="DB27" s="623"/>
      <c r="DC27" s="624"/>
      <c r="DD27" s="614">
        <v>8550819</v>
      </c>
      <c r="DE27" s="621"/>
      <c r="DF27" s="621"/>
      <c r="DG27" s="621"/>
      <c r="DH27" s="621"/>
      <c r="DI27" s="621"/>
      <c r="DJ27" s="621"/>
      <c r="DK27" s="622"/>
      <c r="DL27" s="614">
        <v>6640516</v>
      </c>
      <c r="DM27" s="621"/>
      <c r="DN27" s="621"/>
      <c r="DO27" s="621"/>
      <c r="DP27" s="621"/>
      <c r="DQ27" s="621"/>
      <c r="DR27" s="621"/>
      <c r="DS27" s="621"/>
      <c r="DT27" s="621"/>
      <c r="DU27" s="621"/>
      <c r="DV27" s="622"/>
      <c r="DW27" s="611">
        <v>15.5</v>
      </c>
      <c r="DX27" s="623"/>
      <c r="DY27" s="623"/>
      <c r="DZ27" s="623"/>
      <c r="EA27" s="623"/>
      <c r="EB27" s="623"/>
      <c r="EC27" s="635"/>
    </row>
    <row r="28" spans="2:133" ht="11.25" customHeight="1" x14ac:dyDescent="0.15">
      <c r="B28" s="605" t="s">
        <v>289</v>
      </c>
      <c r="C28" s="606"/>
      <c r="D28" s="606"/>
      <c r="E28" s="606"/>
      <c r="F28" s="606"/>
      <c r="G28" s="606"/>
      <c r="H28" s="606"/>
      <c r="I28" s="606"/>
      <c r="J28" s="606"/>
      <c r="K28" s="606"/>
      <c r="L28" s="606"/>
      <c r="M28" s="606"/>
      <c r="N28" s="606"/>
      <c r="O28" s="606"/>
      <c r="P28" s="606"/>
      <c r="Q28" s="607"/>
      <c r="R28" s="608">
        <v>629309</v>
      </c>
      <c r="S28" s="609"/>
      <c r="T28" s="609"/>
      <c r="U28" s="609"/>
      <c r="V28" s="609"/>
      <c r="W28" s="609"/>
      <c r="X28" s="609"/>
      <c r="Y28" s="610"/>
      <c r="Z28" s="646">
        <v>0.7</v>
      </c>
      <c r="AA28" s="646"/>
      <c r="AB28" s="646"/>
      <c r="AC28" s="646"/>
      <c r="AD28" s="647">
        <v>135243</v>
      </c>
      <c r="AE28" s="647"/>
      <c r="AF28" s="647"/>
      <c r="AG28" s="647"/>
      <c r="AH28" s="647"/>
      <c r="AI28" s="647"/>
      <c r="AJ28" s="647"/>
      <c r="AK28" s="647"/>
      <c r="AL28" s="611">
        <v>0.3</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3183319</v>
      </c>
      <c r="CS28" s="609"/>
      <c r="CT28" s="609"/>
      <c r="CU28" s="609"/>
      <c r="CV28" s="609"/>
      <c r="CW28" s="609"/>
      <c r="CX28" s="609"/>
      <c r="CY28" s="610"/>
      <c r="CZ28" s="611">
        <v>3.7</v>
      </c>
      <c r="DA28" s="623"/>
      <c r="DB28" s="623"/>
      <c r="DC28" s="624"/>
      <c r="DD28" s="614">
        <v>3183319</v>
      </c>
      <c r="DE28" s="609"/>
      <c r="DF28" s="609"/>
      <c r="DG28" s="609"/>
      <c r="DH28" s="609"/>
      <c r="DI28" s="609"/>
      <c r="DJ28" s="609"/>
      <c r="DK28" s="610"/>
      <c r="DL28" s="614">
        <v>3183319</v>
      </c>
      <c r="DM28" s="609"/>
      <c r="DN28" s="609"/>
      <c r="DO28" s="609"/>
      <c r="DP28" s="609"/>
      <c r="DQ28" s="609"/>
      <c r="DR28" s="609"/>
      <c r="DS28" s="609"/>
      <c r="DT28" s="609"/>
      <c r="DU28" s="609"/>
      <c r="DV28" s="610"/>
      <c r="DW28" s="611">
        <v>7.4</v>
      </c>
      <c r="DX28" s="623"/>
      <c r="DY28" s="623"/>
      <c r="DZ28" s="623"/>
      <c r="EA28" s="623"/>
      <c r="EB28" s="623"/>
      <c r="EC28" s="635"/>
    </row>
    <row r="29" spans="2:133" ht="11.25" customHeight="1" x14ac:dyDescent="0.15">
      <c r="B29" s="605" t="s">
        <v>291</v>
      </c>
      <c r="C29" s="606"/>
      <c r="D29" s="606"/>
      <c r="E29" s="606"/>
      <c r="F29" s="606"/>
      <c r="G29" s="606"/>
      <c r="H29" s="606"/>
      <c r="I29" s="606"/>
      <c r="J29" s="606"/>
      <c r="K29" s="606"/>
      <c r="L29" s="606"/>
      <c r="M29" s="606"/>
      <c r="N29" s="606"/>
      <c r="O29" s="606"/>
      <c r="P29" s="606"/>
      <c r="Q29" s="607"/>
      <c r="R29" s="608">
        <v>810245</v>
      </c>
      <c r="S29" s="609"/>
      <c r="T29" s="609"/>
      <c r="U29" s="609"/>
      <c r="V29" s="609"/>
      <c r="W29" s="609"/>
      <c r="X29" s="609"/>
      <c r="Y29" s="610"/>
      <c r="Z29" s="646">
        <v>0.9</v>
      </c>
      <c r="AA29" s="646"/>
      <c r="AB29" s="646"/>
      <c r="AC29" s="646"/>
      <c r="AD29" s="647">
        <v>2344</v>
      </c>
      <c r="AE29" s="647"/>
      <c r="AF29" s="647"/>
      <c r="AG29" s="647"/>
      <c r="AH29" s="647"/>
      <c r="AI29" s="647"/>
      <c r="AJ29" s="647"/>
      <c r="AK29" s="647"/>
      <c r="AL29" s="611">
        <v>0</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7"/>
      <c r="CD29" s="627" t="s">
        <v>292</v>
      </c>
      <c r="CE29" s="628"/>
      <c r="CF29" s="605" t="s">
        <v>66</v>
      </c>
      <c r="CG29" s="606"/>
      <c r="CH29" s="606"/>
      <c r="CI29" s="606"/>
      <c r="CJ29" s="606"/>
      <c r="CK29" s="606"/>
      <c r="CL29" s="606"/>
      <c r="CM29" s="606"/>
      <c r="CN29" s="606"/>
      <c r="CO29" s="606"/>
      <c r="CP29" s="606"/>
      <c r="CQ29" s="607"/>
      <c r="CR29" s="608">
        <v>3183319</v>
      </c>
      <c r="CS29" s="621"/>
      <c r="CT29" s="621"/>
      <c r="CU29" s="621"/>
      <c r="CV29" s="621"/>
      <c r="CW29" s="621"/>
      <c r="CX29" s="621"/>
      <c r="CY29" s="622"/>
      <c r="CZ29" s="611">
        <v>3.7</v>
      </c>
      <c r="DA29" s="623"/>
      <c r="DB29" s="623"/>
      <c r="DC29" s="624"/>
      <c r="DD29" s="614">
        <v>3183319</v>
      </c>
      <c r="DE29" s="621"/>
      <c r="DF29" s="621"/>
      <c r="DG29" s="621"/>
      <c r="DH29" s="621"/>
      <c r="DI29" s="621"/>
      <c r="DJ29" s="621"/>
      <c r="DK29" s="622"/>
      <c r="DL29" s="614">
        <v>3183319</v>
      </c>
      <c r="DM29" s="621"/>
      <c r="DN29" s="621"/>
      <c r="DO29" s="621"/>
      <c r="DP29" s="621"/>
      <c r="DQ29" s="621"/>
      <c r="DR29" s="621"/>
      <c r="DS29" s="621"/>
      <c r="DT29" s="621"/>
      <c r="DU29" s="621"/>
      <c r="DV29" s="622"/>
      <c r="DW29" s="611">
        <v>7.4</v>
      </c>
      <c r="DX29" s="623"/>
      <c r="DY29" s="623"/>
      <c r="DZ29" s="623"/>
      <c r="EA29" s="623"/>
      <c r="EB29" s="623"/>
      <c r="EC29" s="635"/>
    </row>
    <row r="30" spans="2:133" ht="11.25" customHeight="1" x14ac:dyDescent="0.15">
      <c r="B30" s="605" t="s">
        <v>293</v>
      </c>
      <c r="C30" s="606"/>
      <c r="D30" s="606"/>
      <c r="E30" s="606"/>
      <c r="F30" s="606"/>
      <c r="G30" s="606"/>
      <c r="H30" s="606"/>
      <c r="I30" s="606"/>
      <c r="J30" s="606"/>
      <c r="K30" s="606"/>
      <c r="L30" s="606"/>
      <c r="M30" s="606"/>
      <c r="N30" s="606"/>
      <c r="O30" s="606"/>
      <c r="P30" s="606"/>
      <c r="Q30" s="607"/>
      <c r="R30" s="608">
        <v>18396810</v>
      </c>
      <c r="S30" s="609"/>
      <c r="T30" s="609"/>
      <c r="U30" s="609"/>
      <c r="V30" s="609"/>
      <c r="W30" s="609"/>
      <c r="X30" s="609"/>
      <c r="Y30" s="610"/>
      <c r="Z30" s="646">
        <v>20.5</v>
      </c>
      <c r="AA30" s="646"/>
      <c r="AB30" s="646"/>
      <c r="AC30" s="646"/>
      <c r="AD30" s="647" t="s">
        <v>122</v>
      </c>
      <c r="AE30" s="647"/>
      <c r="AF30" s="647"/>
      <c r="AG30" s="647"/>
      <c r="AH30" s="647"/>
      <c r="AI30" s="647"/>
      <c r="AJ30" s="647"/>
      <c r="AK30" s="647"/>
      <c r="AL30" s="611" t="s">
        <v>122</v>
      </c>
      <c r="AM30" s="612"/>
      <c r="AN30" s="612"/>
      <c r="AO30" s="648"/>
      <c r="AP30" s="660" t="s">
        <v>211</v>
      </c>
      <c r="AQ30" s="661"/>
      <c r="AR30" s="661"/>
      <c r="AS30" s="661"/>
      <c r="AT30" s="661"/>
      <c r="AU30" s="661"/>
      <c r="AV30" s="661"/>
      <c r="AW30" s="661"/>
      <c r="AX30" s="661"/>
      <c r="AY30" s="661"/>
      <c r="AZ30" s="661"/>
      <c r="BA30" s="661"/>
      <c r="BB30" s="661"/>
      <c r="BC30" s="661"/>
      <c r="BD30" s="661"/>
      <c r="BE30" s="661"/>
      <c r="BF30" s="662"/>
      <c r="BG30" s="660" t="s">
        <v>294</v>
      </c>
      <c r="BH30" s="678"/>
      <c r="BI30" s="678"/>
      <c r="BJ30" s="678"/>
      <c r="BK30" s="678"/>
      <c r="BL30" s="678"/>
      <c r="BM30" s="678"/>
      <c r="BN30" s="678"/>
      <c r="BO30" s="678"/>
      <c r="BP30" s="678"/>
      <c r="BQ30" s="679"/>
      <c r="BR30" s="660" t="s">
        <v>295</v>
      </c>
      <c r="BS30" s="678"/>
      <c r="BT30" s="678"/>
      <c r="BU30" s="678"/>
      <c r="BV30" s="678"/>
      <c r="BW30" s="678"/>
      <c r="BX30" s="678"/>
      <c r="BY30" s="678"/>
      <c r="BZ30" s="678"/>
      <c r="CA30" s="678"/>
      <c r="CB30" s="679"/>
      <c r="CD30" s="629"/>
      <c r="CE30" s="630"/>
      <c r="CF30" s="605" t="s">
        <v>296</v>
      </c>
      <c r="CG30" s="606"/>
      <c r="CH30" s="606"/>
      <c r="CI30" s="606"/>
      <c r="CJ30" s="606"/>
      <c r="CK30" s="606"/>
      <c r="CL30" s="606"/>
      <c r="CM30" s="606"/>
      <c r="CN30" s="606"/>
      <c r="CO30" s="606"/>
      <c r="CP30" s="606"/>
      <c r="CQ30" s="607"/>
      <c r="CR30" s="608">
        <v>3130203</v>
      </c>
      <c r="CS30" s="609"/>
      <c r="CT30" s="609"/>
      <c r="CU30" s="609"/>
      <c r="CV30" s="609"/>
      <c r="CW30" s="609"/>
      <c r="CX30" s="609"/>
      <c r="CY30" s="610"/>
      <c r="CZ30" s="611">
        <v>3.7</v>
      </c>
      <c r="DA30" s="623"/>
      <c r="DB30" s="623"/>
      <c r="DC30" s="624"/>
      <c r="DD30" s="614">
        <v>3130203</v>
      </c>
      <c r="DE30" s="609"/>
      <c r="DF30" s="609"/>
      <c r="DG30" s="609"/>
      <c r="DH30" s="609"/>
      <c r="DI30" s="609"/>
      <c r="DJ30" s="609"/>
      <c r="DK30" s="610"/>
      <c r="DL30" s="614">
        <v>3130203</v>
      </c>
      <c r="DM30" s="609"/>
      <c r="DN30" s="609"/>
      <c r="DO30" s="609"/>
      <c r="DP30" s="609"/>
      <c r="DQ30" s="609"/>
      <c r="DR30" s="609"/>
      <c r="DS30" s="609"/>
      <c r="DT30" s="609"/>
      <c r="DU30" s="609"/>
      <c r="DV30" s="610"/>
      <c r="DW30" s="611">
        <v>7.3</v>
      </c>
      <c r="DX30" s="623"/>
      <c r="DY30" s="623"/>
      <c r="DZ30" s="623"/>
      <c r="EA30" s="623"/>
      <c r="EB30" s="623"/>
      <c r="EC30" s="635"/>
    </row>
    <row r="31" spans="2:133" ht="11.25" customHeight="1" x14ac:dyDescent="0.15">
      <c r="B31" s="675" t="s">
        <v>297</v>
      </c>
      <c r="C31" s="676"/>
      <c r="D31" s="676"/>
      <c r="E31" s="676"/>
      <c r="F31" s="676"/>
      <c r="G31" s="676"/>
      <c r="H31" s="676"/>
      <c r="I31" s="676"/>
      <c r="J31" s="676"/>
      <c r="K31" s="676"/>
      <c r="L31" s="676"/>
      <c r="M31" s="676"/>
      <c r="N31" s="676"/>
      <c r="O31" s="676"/>
      <c r="P31" s="676"/>
      <c r="Q31" s="677"/>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80" t="s">
        <v>298</v>
      </c>
      <c r="AQ31" s="681"/>
      <c r="AR31" s="681"/>
      <c r="AS31" s="681"/>
      <c r="AT31" s="682" t="s">
        <v>299</v>
      </c>
      <c r="AU31" s="212"/>
      <c r="AV31" s="212"/>
      <c r="AW31" s="212"/>
      <c r="AX31" s="666" t="s">
        <v>177</v>
      </c>
      <c r="AY31" s="667"/>
      <c r="AZ31" s="667"/>
      <c r="BA31" s="667"/>
      <c r="BB31" s="667"/>
      <c r="BC31" s="667"/>
      <c r="BD31" s="667"/>
      <c r="BE31" s="667"/>
      <c r="BF31" s="668"/>
      <c r="BG31" s="670">
        <v>99.6</v>
      </c>
      <c r="BH31" s="671"/>
      <c r="BI31" s="671"/>
      <c r="BJ31" s="671"/>
      <c r="BK31" s="671"/>
      <c r="BL31" s="671"/>
      <c r="BM31" s="672">
        <v>99.1</v>
      </c>
      <c r="BN31" s="671"/>
      <c r="BO31" s="671"/>
      <c r="BP31" s="671"/>
      <c r="BQ31" s="673"/>
      <c r="BR31" s="670">
        <v>99.6</v>
      </c>
      <c r="BS31" s="671"/>
      <c r="BT31" s="671"/>
      <c r="BU31" s="671"/>
      <c r="BV31" s="671"/>
      <c r="BW31" s="671"/>
      <c r="BX31" s="672">
        <v>99</v>
      </c>
      <c r="BY31" s="671"/>
      <c r="BZ31" s="671"/>
      <c r="CA31" s="671"/>
      <c r="CB31" s="673"/>
      <c r="CD31" s="629"/>
      <c r="CE31" s="630"/>
      <c r="CF31" s="605" t="s">
        <v>300</v>
      </c>
      <c r="CG31" s="606"/>
      <c r="CH31" s="606"/>
      <c r="CI31" s="606"/>
      <c r="CJ31" s="606"/>
      <c r="CK31" s="606"/>
      <c r="CL31" s="606"/>
      <c r="CM31" s="606"/>
      <c r="CN31" s="606"/>
      <c r="CO31" s="606"/>
      <c r="CP31" s="606"/>
      <c r="CQ31" s="607"/>
      <c r="CR31" s="608">
        <v>53116</v>
      </c>
      <c r="CS31" s="621"/>
      <c r="CT31" s="621"/>
      <c r="CU31" s="621"/>
      <c r="CV31" s="621"/>
      <c r="CW31" s="621"/>
      <c r="CX31" s="621"/>
      <c r="CY31" s="622"/>
      <c r="CZ31" s="611">
        <v>0.1</v>
      </c>
      <c r="DA31" s="623"/>
      <c r="DB31" s="623"/>
      <c r="DC31" s="624"/>
      <c r="DD31" s="614">
        <v>53116</v>
      </c>
      <c r="DE31" s="621"/>
      <c r="DF31" s="621"/>
      <c r="DG31" s="621"/>
      <c r="DH31" s="621"/>
      <c r="DI31" s="621"/>
      <c r="DJ31" s="621"/>
      <c r="DK31" s="622"/>
      <c r="DL31" s="614">
        <v>53116</v>
      </c>
      <c r="DM31" s="621"/>
      <c r="DN31" s="621"/>
      <c r="DO31" s="621"/>
      <c r="DP31" s="621"/>
      <c r="DQ31" s="621"/>
      <c r="DR31" s="621"/>
      <c r="DS31" s="621"/>
      <c r="DT31" s="621"/>
      <c r="DU31" s="621"/>
      <c r="DV31" s="622"/>
      <c r="DW31" s="611">
        <v>0.1</v>
      </c>
      <c r="DX31" s="623"/>
      <c r="DY31" s="623"/>
      <c r="DZ31" s="623"/>
      <c r="EA31" s="623"/>
      <c r="EB31" s="623"/>
      <c r="EC31" s="635"/>
    </row>
    <row r="32" spans="2:133" ht="11.25" customHeight="1" x14ac:dyDescent="0.15">
      <c r="B32" s="605" t="s">
        <v>301</v>
      </c>
      <c r="C32" s="606"/>
      <c r="D32" s="606"/>
      <c r="E32" s="606"/>
      <c r="F32" s="606"/>
      <c r="G32" s="606"/>
      <c r="H32" s="606"/>
      <c r="I32" s="606"/>
      <c r="J32" s="606"/>
      <c r="K32" s="606"/>
      <c r="L32" s="606"/>
      <c r="M32" s="606"/>
      <c r="N32" s="606"/>
      <c r="O32" s="606"/>
      <c r="P32" s="606"/>
      <c r="Q32" s="607"/>
      <c r="R32" s="608">
        <v>12455169</v>
      </c>
      <c r="S32" s="609"/>
      <c r="T32" s="609"/>
      <c r="U32" s="609"/>
      <c r="V32" s="609"/>
      <c r="W32" s="609"/>
      <c r="X32" s="609"/>
      <c r="Y32" s="610"/>
      <c r="Z32" s="646">
        <v>13.9</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83"/>
      <c r="AU32" s="208" t="s">
        <v>302</v>
      </c>
      <c r="AX32" s="605" t="s">
        <v>303</v>
      </c>
      <c r="AY32" s="606"/>
      <c r="AZ32" s="606"/>
      <c r="BA32" s="606"/>
      <c r="BB32" s="606"/>
      <c r="BC32" s="606"/>
      <c r="BD32" s="606"/>
      <c r="BE32" s="606"/>
      <c r="BF32" s="607"/>
      <c r="BG32" s="674">
        <v>99.4</v>
      </c>
      <c r="BH32" s="621"/>
      <c r="BI32" s="621"/>
      <c r="BJ32" s="621"/>
      <c r="BK32" s="621"/>
      <c r="BL32" s="621"/>
      <c r="BM32" s="612">
        <v>98.7</v>
      </c>
      <c r="BN32" s="621"/>
      <c r="BO32" s="621"/>
      <c r="BP32" s="621"/>
      <c r="BQ32" s="644"/>
      <c r="BR32" s="674">
        <v>99.4</v>
      </c>
      <c r="BS32" s="621"/>
      <c r="BT32" s="621"/>
      <c r="BU32" s="621"/>
      <c r="BV32" s="621"/>
      <c r="BW32" s="621"/>
      <c r="BX32" s="612">
        <v>98.5</v>
      </c>
      <c r="BY32" s="621"/>
      <c r="BZ32" s="621"/>
      <c r="CA32" s="621"/>
      <c r="CB32" s="644"/>
      <c r="CD32" s="631"/>
      <c r="CE32" s="632"/>
      <c r="CF32" s="605" t="s">
        <v>304</v>
      </c>
      <c r="CG32" s="606"/>
      <c r="CH32" s="606"/>
      <c r="CI32" s="606"/>
      <c r="CJ32" s="606"/>
      <c r="CK32" s="606"/>
      <c r="CL32" s="606"/>
      <c r="CM32" s="606"/>
      <c r="CN32" s="606"/>
      <c r="CO32" s="606"/>
      <c r="CP32" s="606"/>
      <c r="CQ32" s="607"/>
      <c r="CR32" s="608" t="s">
        <v>122</v>
      </c>
      <c r="CS32" s="609"/>
      <c r="CT32" s="609"/>
      <c r="CU32" s="609"/>
      <c r="CV32" s="609"/>
      <c r="CW32" s="609"/>
      <c r="CX32" s="609"/>
      <c r="CY32" s="610"/>
      <c r="CZ32" s="611" t="s">
        <v>122</v>
      </c>
      <c r="DA32" s="623"/>
      <c r="DB32" s="623"/>
      <c r="DC32" s="624"/>
      <c r="DD32" s="614" t="s">
        <v>122</v>
      </c>
      <c r="DE32" s="609"/>
      <c r="DF32" s="609"/>
      <c r="DG32" s="609"/>
      <c r="DH32" s="609"/>
      <c r="DI32" s="609"/>
      <c r="DJ32" s="609"/>
      <c r="DK32" s="610"/>
      <c r="DL32" s="614" t="s">
        <v>122</v>
      </c>
      <c r="DM32" s="609"/>
      <c r="DN32" s="609"/>
      <c r="DO32" s="609"/>
      <c r="DP32" s="609"/>
      <c r="DQ32" s="609"/>
      <c r="DR32" s="609"/>
      <c r="DS32" s="609"/>
      <c r="DT32" s="609"/>
      <c r="DU32" s="609"/>
      <c r="DV32" s="610"/>
      <c r="DW32" s="611" t="s">
        <v>122</v>
      </c>
      <c r="DX32" s="623"/>
      <c r="DY32" s="623"/>
      <c r="DZ32" s="623"/>
      <c r="EA32" s="623"/>
      <c r="EB32" s="623"/>
      <c r="EC32" s="635"/>
    </row>
    <row r="33" spans="2:133" ht="11.25" customHeight="1" x14ac:dyDescent="0.15">
      <c r="B33" s="605" t="s">
        <v>305</v>
      </c>
      <c r="C33" s="606"/>
      <c r="D33" s="606"/>
      <c r="E33" s="606"/>
      <c r="F33" s="606"/>
      <c r="G33" s="606"/>
      <c r="H33" s="606"/>
      <c r="I33" s="606"/>
      <c r="J33" s="606"/>
      <c r="K33" s="606"/>
      <c r="L33" s="606"/>
      <c r="M33" s="606"/>
      <c r="N33" s="606"/>
      <c r="O33" s="606"/>
      <c r="P33" s="606"/>
      <c r="Q33" s="607"/>
      <c r="R33" s="608">
        <v>669666</v>
      </c>
      <c r="S33" s="609"/>
      <c r="T33" s="609"/>
      <c r="U33" s="609"/>
      <c r="V33" s="609"/>
      <c r="W33" s="609"/>
      <c r="X33" s="609"/>
      <c r="Y33" s="610"/>
      <c r="Z33" s="646">
        <v>0.7</v>
      </c>
      <c r="AA33" s="646"/>
      <c r="AB33" s="646"/>
      <c r="AC33" s="646"/>
      <c r="AD33" s="647">
        <v>59920</v>
      </c>
      <c r="AE33" s="647"/>
      <c r="AF33" s="647"/>
      <c r="AG33" s="647"/>
      <c r="AH33" s="647"/>
      <c r="AI33" s="647"/>
      <c r="AJ33" s="647"/>
      <c r="AK33" s="647"/>
      <c r="AL33" s="611">
        <v>0.1</v>
      </c>
      <c r="AM33" s="612"/>
      <c r="AN33" s="612"/>
      <c r="AO33" s="648"/>
      <c r="AP33" s="651"/>
      <c r="AQ33" s="652"/>
      <c r="AR33" s="652"/>
      <c r="AS33" s="652"/>
      <c r="AT33" s="684"/>
      <c r="AU33" s="213"/>
      <c r="AV33" s="213"/>
      <c r="AW33" s="213"/>
      <c r="AX33" s="589" t="s">
        <v>306</v>
      </c>
      <c r="AY33" s="590"/>
      <c r="AZ33" s="590"/>
      <c r="BA33" s="590"/>
      <c r="BB33" s="590"/>
      <c r="BC33" s="590"/>
      <c r="BD33" s="590"/>
      <c r="BE33" s="590"/>
      <c r="BF33" s="591"/>
      <c r="BG33" s="669">
        <v>99.7</v>
      </c>
      <c r="BH33" s="593"/>
      <c r="BI33" s="593"/>
      <c r="BJ33" s="593"/>
      <c r="BK33" s="593"/>
      <c r="BL33" s="593"/>
      <c r="BM33" s="639">
        <v>99.5</v>
      </c>
      <c r="BN33" s="593"/>
      <c r="BO33" s="593"/>
      <c r="BP33" s="593"/>
      <c r="BQ33" s="656"/>
      <c r="BR33" s="669">
        <v>99.7</v>
      </c>
      <c r="BS33" s="593"/>
      <c r="BT33" s="593"/>
      <c r="BU33" s="593"/>
      <c r="BV33" s="593"/>
      <c r="BW33" s="593"/>
      <c r="BX33" s="639">
        <v>99.5</v>
      </c>
      <c r="BY33" s="593"/>
      <c r="BZ33" s="593"/>
      <c r="CA33" s="593"/>
      <c r="CB33" s="656"/>
      <c r="CD33" s="605" t="s">
        <v>307</v>
      </c>
      <c r="CE33" s="606"/>
      <c r="CF33" s="606"/>
      <c r="CG33" s="606"/>
      <c r="CH33" s="606"/>
      <c r="CI33" s="606"/>
      <c r="CJ33" s="606"/>
      <c r="CK33" s="606"/>
      <c r="CL33" s="606"/>
      <c r="CM33" s="606"/>
      <c r="CN33" s="606"/>
      <c r="CO33" s="606"/>
      <c r="CP33" s="606"/>
      <c r="CQ33" s="607"/>
      <c r="CR33" s="608">
        <v>38856383</v>
      </c>
      <c r="CS33" s="621"/>
      <c r="CT33" s="621"/>
      <c r="CU33" s="621"/>
      <c r="CV33" s="621"/>
      <c r="CW33" s="621"/>
      <c r="CX33" s="621"/>
      <c r="CY33" s="622"/>
      <c r="CZ33" s="611">
        <v>45.4</v>
      </c>
      <c r="DA33" s="623"/>
      <c r="DB33" s="623"/>
      <c r="DC33" s="624"/>
      <c r="DD33" s="614">
        <v>30669786</v>
      </c>
      <c r="DE33" s="621"/>
      <c r="DF33" s="621"/>
      <c r="DG33" s="621"/>
      <c r="DH33" s="621"/>
      <c r="DI33" s="621"/>
      <c r="DJ33" s="621"/>
      <c r="DK33" s="622"/>
      <c r="DL33" s="614">
        <v>17481387</v>
      </c>
      <c r="DM33" s="621"/>
      <c r="DN33" s="621"/>
      <c r="DO33" s="621"/>
      <c r="DP33" s="621"/>
      <c r="DQ33" s="621"/>
      <c r="DR33" s="621"/>
      <c r="DS33" s="621"/>
      <c r="DT33" s="621"/>
      <c r="DU33" s="621"/>
      <c r="DV33" s="622"/>
      <c r="DW33" s="611">
        <v>40.9</v>
      </c>
      <c r="DX33" s="623"/>
      <c r="DY33" s="623"/>
      <c r="DZ33" s="623"/>
      <c r="EA33" s="623"/>
      <c r="EB33" s="623"/>
      <c r="EC33" s="635"/>
    </row>
    <row r="34" spans="2:133" ht="11.25" customHeight="1" x14ac:dyDescent="0.15">
      <c r="B34" s="605" t="s">
        <v>308</v>
      </c>
      <c r="C34" s="606"/>
      <c r="D34" s="606"/>
      <c r="E34" s="606"/>
      <c r="F34" s="606"/>
      <c r="G34" s="606"/>
      <c r="H34" s="606"/>
      <c r="I34" s="606"/>
      <c r="J34" s="606"/>
      <c r="K34" s="606"/>
      <c r="L34" s="606"/>
      <c r="M34" s="606"/>
      <c r="N34" s="606"/>
      <c r="O34" s="606"/>
      <c r="P34" s="606"/>
      <c r="Q34" s="607"/>
      <c r="R34" s="608">
        <v>6369</v>
      </c>
      <c r="S34" s="609"/>
      <c r="T34" s="609"/>
      <c r="U34" s="609"/>
      <c r="V34" s="609"/>
      <c r="W34" s="609"/>
      <c r="X34" s="609"/>
      <c r="Y34" s="610"/>
      <c r="Z34" s="646">
        <v>0</v>
      </c>
      <c r="AA34" s="646"/>
      <c r="AB34" s="646"/>
      <c r="AC34" s="646"/>
      <c r="AD34" s="647" t="s">
        <v>122</v>
      </c>
      <c r="AE34" s="647"/>
      <c r="AF34" s="647"/>
      <c r="AG34" s="647"/>
      <c r="AH34" s="647"/>
      <c r="AI34" s="647"/>
      <c r="AJ34" s="647"/>
      <c r="AK34" s="647"/>
      <c r="AL34" s="611" t="s">
        <v>122</v>
      </c>
      <c r="AM34" s="612"/>
      <c r="AN34" s="612"/>
      <c r="AO34" s="648"/>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5" t="s">
        <v>309</v>
      </c>
      <c r="CE34" s="606"/>
      <c r="CF34" s="606"/>
      <c r="CG34" s="606"/>
      <c r="CH34" s="606"/>
      <c r="CI34" s="606"/>
      <c r="CJ34" s="606"/>
      <c r="CK34" s="606"/>
      <c r="CL34" s="606"/>
      <c r="CM34" s="606"/>
      <c r="CN34" s="606"/>
      <c r="CO34" s="606"/>
      <c r="CP34" s="606"/>
      <c r="CQ34" s="607"/>
      <c r="CR34" s="608">
        <v>12818201</v>
      </c>
      <c r="CS34" s="609"/>
      <c r="CT34" s="609"/>
      <c r="CU34" s="609"/>
      <c r="CV34" s="609"/>
      <c r="CW34" s="609"/>
      <c r="CX34" s="609"/>
      <c r="CY34" s="610"/>
      <c r="CZ34" s="611">
        <v>15</v>
      </c>
      <c r="DA34" s="623"/>
      <c r="DB34" s="623"/>
      <c r="DC34" s="624"/>
      <c r="DD34" s="614">
        <v>8611412</v>
      </c>
      <c r="DE34" s="609"/>
      <c r="DF34" s="609"/>
      <c r="DG34" s="609"/>
      <c r="DH34" s="609"/>
      <c r="DI34" s="609"/>
      <c r="DJ34" s="609"/>
      <c r="DK34" s="610"/>
      <c r="DL34" s="614">
        <v>7622314</v>
      </c>
      <c r="DM34" s="609"/>
      <c r="DN34" s="609"/>
      <c r="DO34" s="609"/>
      <c r="DP34" s="609"/>
      <c r="DQ34" s="609"/>
      <c r="DR34" s="609"/>
      <c r="DS34" s="609"/>
      <c r="DT34" s="609"/>
      <c r="DU34" s="609"/>
      <c r="DV34" s="610"/>
      <c r="DW34" s="611">
        <v>17.8</v>
      </c>
      <c r="DX34" s="623"/>
      <c r="DY34" s="623"/>
      <c r="DZ34" s="623"/>
      <c r="EA34" s="623"/>
      <c r="EB34" s="623"/>
      <c r="EC34" s="635"/>
    </row>
    <row r="35" spans="2:133" ht="11.25" customHeight="1" x14ac:dyDescent="0.15">
      <c r="B35" s="605" t="s">
        <v>310</v>
      </c>
      <c r="C35" s="606"/>
      <c r="D35" s="606"/>
      <c r="E35" s="606"/>
      <c r="F35" s="606"/>
      <c r="G35" s="606"/>
      <c r="H35" s="606"/>
      <c r="I35" s="606"/>
      <c r="J35" s="606"/>
      <c r="K35" s="606"/>
      <c r="L35" s="606"/>
      <c r="M35" s="606"/>
      <c r="N35" s="606"/>
      <c r="O35" s="606"/>
      <c r="P35" s="606"/>
      <c r="Q35" s="607"/>
      <c r="R35" s="608">
        <v>2261854</v>
      </c>
      <c r="S35" s="609"/>
      <c r="T35" s="609"/>
      <c r="U35" s="609"/>
      <c r="V35" s="609"/>
      <c r="W35" s="609"/>
      <c r="X35" s="609"/>
      <c r="Y35" s="610"/>
      <c r="Z35" s="646">
        <v>2.5</v>
      </c>
      <c r="AA35" s="646"/>
      <c r="AB35" s="646"/>
      <c r="AC35" s="646"/>
      <c r="AD35" s="647" t="s">
        <v>122</v>
      </c>
      <c r="AE35" s="647"/>
      <c r="AF35" s="647"/>
      <c r="AG35" s="647"/>
      <c r="AH35" s="647"/>
      <c r="AI35" s="647"/>
      <c r="AJ35" s="647"/>
      <c r="AK35" s="647"/>
      <c r="AL35" s="611" t="s">
        <v>122</v>
      </c>
      <c r="AM35" s="612"/>
      <c r="AN35" s="612"/>
      <c r="AO35" s="648"/>
      <c r="AP35" s="216"/>
      <c r="AQ35" s="660" t="s">
        <v>311</v>
      </c>
      <c r="AR35" s="661"/>
      <c r="AS35" s="661"/>
      <c r="AT35" s="661"/>
      <c r="AU35" s="661"/>
      <c r="AV35" s="661"/>
      <c r="AW35" s="661"/>
      <c r="AX35" s="661"/>
      <c r="AY35" s="661"/>
      <c r="AZ35" s="661"/>
      <c r="BA35" s="661"/>
      <c r="BB35" s="661"/>
      <c r="BC35" s="661"/>
      <c r="BD35" s="661"/>
      <c r="BE35" s="661"/>
      <c r="BF35" s="662"/>
      <c r="BG35" s="660" t="s">
        <v>312</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313</v>
      </c>
      <c r="CE35" s="606"/>
      <c r="CF35" s="606"/>
      <c r="CG35" s="606"/>
      <c r="CH35" s="606"/>
      <c r="CI35" s="606"/>
      <c r="CJ35" s="606"/>
      <c r="CK35" s="606"/>
      <c r="CL35" s="606"/>
      <c r="CM35" s="606"/>
      <c r="CN35" s="606"/>
      <c r="CO35" s="606"/>
      <c r="CP35" s="606"/>
      <c r="CQ35" s="607"/>
      <c r="CR35" s="608">
        <v>256592</v>
      </c>
      <c r="CS35" s="621"/>
      <c r="CT35" s="621"/>
      <c r="CU35" s="621"/>
      <c r="CV35" s="621"/>
      <c r="CW35" s="621"/>
      <c r="CX35" s="621"/>
      <c r="CY35" s="622"/>
      <c r="CZ35" s="611">
        <v>0.3</v>
      </c>
      <c r="DA35" s="623"/>
      <c r="DB35" s="623"/>
      <c r="DC35" s="624"/>
      <c r="DD35" s="614">
        <v>253525</v>
      </c>
      <c r="DE35" s="621"/>
      <c r="DF35" s="621"/>
      <c r="DG35" s="621"/>
      <c r="DH35" s="621"/>
      <c r="DI35" s="621"/>
      <c r="DJ35" s="621"/>
      <c r="DK35" s="622"/>
      <c r="DL35" s="614">
        <v>253525</v>
      </c>
      <c r="DM35" s="621"/>
      <c r="DN35" s="621"/>
      <c r="DO35" s="621"/>
      <c r="DP35" s="621"/>
      <c r="DQ35" s="621"/>
      <c r="DR35" s="621"/>
      <c r="DS35" s="621"/>
      <c r="DT35" s="621"/>
      <c r="DU35" s="621"/>
      <c r="DV35" s="622"/>
      <c r="DW35" s="611">
        <v>0.6</v>
      </c>
      <c r="DX35" s="623"/>
      <c r="DY35" s="623"/>
      <c r="DZ35" s="623"/>
      <c r="EA35" s="623"/>
      <c r="EB35" s="623"/>
      <c r="EC35" s="635"/>
    </row>
    <row r="36" spans="2:133" ht="11.25" customHeight="1" x14ac:dyDescent="0.15">
      <c r="B36" s="605" t="s">
        <v>314</v>
      </c>
      <c r="C36" s="606"/>
      <c r="D36" s="606"/>
      <c r="E36" s="606"/>
      <c r="F36" s="606"/>
      <c r="G36" s="606"/>
      <c r="H36" s="606"/>
      <c r="I36" s="606"/>
      <c r="J36" s="606"/>
      <c r="K36" s="606"/>
      <c r="L36" s="606"/>
      <c r="M36" s="606"/>
      <c r="N36" s="606"/>
      <c r="O36" s="606"/>
      <c r="P36" s="606"/>
      <c r="Q36" s="607"/>
      <c r="R36" s="608">
        <v>5370618</v>
      </c>
      <c r="S36" s="609"/>
      <c r="T36" s="609"/>
      <c r="U36" s="609"/>
      <c r="V36" s="609"/>
      <c r="W36" s="609"/>
      <c r="X36" s="609"/>
      <c r="Y36" s="610"/>
      <c r="Z36" s="646">
        <v>6</v>
      </c>
      <c r="AA36" s="646"/>
      <c r="AB36" s="646"/>
      <c r="AC36" s="646"/>
      <c r="AD36" s="647" t="s">
        <v>122</v>
      </c>
      <c r="AE36" s="647"/>
      <c r="AF36" s="647"/>
      <c r="AG36" s="647"/>
      <c r="AH36" s="647"/>
      <c r="AI36" s="647"/>
      <c r="AJ36" s="647"/>
      <c r="AK36" s="647"/>
      <c r="AL36" s="611" t="s">
        <v>122</v>
      </c>
      <c r="AM36" s="612"/>
      <c r="AN36" s="612"/>
      <c r="AO36" s="648"/>
      <c r="AP36" s="216"/>
      <c r="AQ36" s="657" t="s">
        <v>315</v>
      </c>
      <c r="AR36" s="658"/>
      <c r="AS36" s="658"/>
      <c r="AT36" s="658"/>
      <c r="AU36" s="658"/>
      <c r="AV36" s="658"/>
      <c r="AW36" s="658"/>
      <c r="AX36" s="658"/>
      <c r="AY36" s="659"/>
      <c r="AZ36" s="663">
        <v>8890297</v>
      </c>
      <c r="BA36" s="664"/>
      <c r="BB36" s="664"/>
      <c r="BC36" s="664"/>
      <c r="BD36" s="664"/>
      <c r="BE36" s="664"/>
      <c r="BF36" s="665"/>
      <c r="BG36" s="666" t="s">
        <v>316</v>
      </c>
      <c r="BH36" s="667"/>
      <c r="BI36" s="667"/>
      <c r="BJ36" s="667"/>
      <c r="BK36" s="667"/>
      <c r="BL36" s="667"/>
      <c r="BM36" s="667"/>
      <c r="BN36" s="667"/>
      <c r="BO36" s="667"/>
      <c r="BP36" s="667"/>
      <c r="BQ36" s="667"/>
      <c r="BR36" s="667"/>
      <c r="BS36" s="667"/>
      <c r="BT36" s="667"/>
      <c r="BU36" s="668"/>
      <c r="BV36" s="663">
        <v>155137</v>
      </c>
      <c r="BW36" s="664"/>
      <c r="BX36" s="664"/>
      <c r="BY36" s="664"/>
      <c r="BZ36" s="664"/>
      <c r="CA36" s="664"/>
      <c r="CB36" s="665"/>
      <c r="CD36" s="605" t="s">
        <v>317</v>
      </c>
      <c r="CE36" s="606"/>
      <c r="CF36" s="606"/>
      <c r="CG36" s="606"/>
      <c r="CH36" s="606"/>
      <c r="CI36" s="606"/>
      <c r="CJ36" s="606"/>
      <c r="CK36" s="606"/>
      <c r="CL36" s="606"/>
      <c r="CM36" s="606"/>
      <c r="CN36" s="606"/>
      <c r="CO36" s="606"/>
      <c r="CP36" s="606"/>
      <c r="CQ36" s="607"/>
      <c r="CR36" s="608">
        <v>10484423</v>
      </c>
      <c r="CS36" s="609"/>
      <c r="CT36" s="609"/>
      <c r="CU36" s="609"/>
      <c r="CV36" s="609"/>
      <c r="CW36" s="609"/>
      <c r="CX36" s="609"/>
      <c r="CY36" s="610"/>
      <c r="CZ36" s="611">
        <v>12.2</v>
      </c>
      <c r="DA36" s="623"/>
      <c r="DB36" s="623"/>
      <c r="DC36" s="624"/>
      <c r="DD36" s="614">
        <v>7823478</v>
      </c>
      <c r="DE36" s="609"/>
      <c r="DF36" s="609"/>
      <c r="DG36" s="609"/>
      <c r="DH36" s="609"/>
      <c r="DI36" s="609"/>
      <c r="DJ36" s="609"/>
      <c r="DK36" s="610"/>
      <c r="DL36" s="614">
        <v>5099803</v>
      </c>
      <c r="DM36" s="609"/>
      <c r="DN36" s="609"/>
      <c r="DO36" s="609"/>
      <c r="DP36" s="609"/>
      <c r="DQ36" s="609"/>
      <c r="DR36" s="609"/>
      <c r="DS36" s="609"/>
      <c r="DT36" s="609"/>
      <c r="DU36" s="609"/>
      <c r="DV36" s="610"/>
      <c r="DW36" s="611">
        <v>11.9</v>
      </c>
      <c r="DX36" s="623"/>
      <c r="DY36" s="623"/>
      <c r="DZ36" s="623"/>
      <c r="EA36" s="623"/>
      <c r="EB36" s="623"/>
      <c r="EC36" s="635"/>
    </row>
    <row r="37" spans="2:133" ht="11.25" customHeight="1" x14ac:dyDescent="0.15">
      <c r="B37" s="605" t="s">
        <v>318</v>
      </c>
      <c r="C37" s="606"/>
      <c r="D37" s="606"/>
      <c r="E37" s="606"/>
      <c r="F37" s="606"/>
      <c r="G37" s="606"/>
      <c r="H37" s="606"/>
      <c r="I37" s="606"/>
      <c r="J37" s="606"/>
      <c r="K37" s="606"/>
      <c r="L37" s="606"/>
      <c r="M37" s="606"/>
      <c r="N37" s="606"/>
      <c r="O37" s="606"/>
      <c r="P37" s="606"/>
      <c r="Q37" s="607"/>
      <c r="R37" s="608">
        <v>957174</v>
      </c>
      <c r="S37" s="609"/>
      <c r="T37" s="609"/>
      <c r="U37" s="609"/>
      <c r="V37" s="609"/>
      <c r="W37" s="609"/>
      <c r="X37" s="609"/>
      <c r="Y37" s="610"/>
      <c r="Z37" s="646">
        <v>1.1000000000000001</v>
      </c>
      <c r="AA37" s="646"/>
      <c r="AB37" s="646"/>
      <c r="AC37" s="646"/>
      <c r="AD37" s="647">
        <v>8853</v>
      </c>
      <c r="AE37" s="647"/>
      <c r="AF37" s="647"/>
      <c r="AG37" s="647"/>
      <c r="AH37" s="647"/>
      <c r="AI37" s="647"/>
      <c r="AJ37" s="647"/>
      <c r="AK37" s="647"/>
      <c r="AL37" s="611">
        <v>0</v>
      </c>
      <c r="AM37" s="612"/>
      <c r="AN37" s="612"/>
      <c r="AO37" s="648"/>
      <c r="AQ37" s="641" t="s">
        <v>319</v>
      </c>
      <c r="AR37" s="642"/>
      <c r="AS37" s="642"/>
      <c r="AT37" s="642"/>
      <c r="AU37" s="642"/>
      <c r="AV37" s="642"/>
      <c r="AW37" s="642"/>
      <c r="AX37" s="642"/>
      <c r="AY37" s="643"/>
      <c r="AZ37" s="608">
        <v>935192</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-1583178</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1761939</v>
      </c>
      <c r="CS37" s="621"/>
      <c r="CT37" s="621"/>
      <c r="CU37" s="621"/>
      <c r="CV37" s="621"/>
      <c r="CW37" s="621"/>
      <c r="CX37" s="621"/>
      <c r="CY37" s="622"/>
      <c r="CZ37" s="611">
        <v>2.1</v>
      </c>
      <c r="DA37" s="623"/>
      <c r="DB37" s="623"/>
      <c r="DC37" s="624"/>
      <c r="DD37" s="614">
        <v>1760219</v>
      </c>
      <c r="DE37" s="621"/>
      <c r="DF37" s="621"/>
      <c r="DG37" s="621"/>
      <c r="DH37" s="621"/>
      <c r="DI37" s="621"/>
      <c r="DJ37" s="621"/>
      <c r="DK37" s="622"/>
      <c r="DL37" s="614">
        <v>1382600</v>
      </c>
      <c r="DM37" s="621"/>
      <c r="DN37" s="621"/>
      <c r="DO37" s="621"/>
      <c r="DP37" s="621"/>
      <c r="DQ37" s="621"/>
      <c r="DR37" s="621"/>
      <c r="DS37" s="621"/>
      <c r="DT37" s="621"/>
      <c r="DU37" s="621"/>
      <c r="DV37" s="622"/>
      <c r="DW37" s="611">
        <v>3.2</v>
      </c>
      <c r="DX37" s="623"/>
      <c r="DY37" s="623"/>
      <c r="DZ37" s="623"/>
      <c r="EA37" s="623"/>
      <c r="EB37" s="623"/>
      <c r="EC37" s="635"/>
    </row>
    <row r="38" spans="2:133" ht="11.25" customHeight="1" x14ac:dyDescent="0.15">
      <c r="B38" s="605" t="s">
        <v>322</v>
      </c>
      <c r="C38" s="606"/>
      <c r="D38" s="606"/>
      <c r="E38" s="606"/>
      <c r="F38" s="606"/>
      <c r="G38" s="606"/>
      <c r="H38" s="606"/>
      <c r="I38" s="606"/>
      <c r="J38" s="606"/>
      <c r="K38" s="606"/>
      <c r="L38" s="606"/>
      <c r="M38" s="606"/>
      <c r="N38" s="606"/>
      <c r="O38" s="606"/>
      <c r="P38" s="606"/>
      <c r="Q38" s="607"/>
      <c r="R38" s="608">
        <v>2877572</v>
      </c>
      <c r="S38" s="609"/>
      <c r="T38" s="609"/>
      <c r="U38" s="609"/>
      <c r="V38" s="609"/>
      <c r="W38" s="609"/>
      <c r="X38" s="609"/>
      <c r="Y38" s="610"/>
      <c r="Z38" s="646">
        <v>3.2</v>
      </c>
      <c r="AA38" s="646"/>
      <c r="AB38" s="646"/>
      <c r="AC38" s="646"/>
      <c r="AD38" s="647" t="s">
        <v>122</v>
      </c>
      <c r="AE38" s="647"/>
      <c r="AF38" s="647"/>
      <c r="AG38" s="647"/>
      <c r="AH38" s="647"/>
      <c r="AI38" s="647"/>
      <c r="AJ38" s="647"/>
      <c r="AK38" s="647"/>
      <c r="AL38" s="611" t="s">
        <v>122</v>
      </c>
      <c r="AM38" s="612"/>
      <c r="AN38" s="612"/>
      <c r="AO38" s="648"/>
      <c r="AQ38" s="641" t="s">
        <v>323</v>
      </c>
      <c r="AR38" s="642"/>
      <c r="AS38" s="642"/>
      <c r="AT38" s="642"/>
      <c r="AU38" s="642"/>
      <c r="AV38" s="642"/>
      <c r="AW38" s="642"/>
      <c r="AX38" s="642"/>
      <c r="AY38" s="643"/>
      <c r="AZ38" s="608">
        <v>554734</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24497</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7400371</v>
      </c>
      <c r="CS38" s="609"/>
      <c r="CT38" s="609"/>
      <c r="CU38" s="609"/>
      <c r="CV38" s="609"/>
      <c r="CW38" s="609"/>
      <c r="CX38" s="609"/>
      <c r="CY38" s="610"/>
      <c r="CZ38" s="611">
        <v>8.6</v>
      </c>
      <c r="DA38" s="623"/>
      <c r="DB38" s="623"/>
      <c r="DC38" s="624"/>
      <c r="DD38" s="614">
        <v>6455237</v>
      </c>
      <c r="DE38" s="609"/>
      <c r="DF38" s="609"/>
      <c r="DG38" s="609"/>
      <c r="DH38" s="609"/>
      <c r="DI38" s="609"/>
      <c r="DJ38" s="609"/>
      <c r="DK38" s="610"/>
      <c r="DL38" s="614">
        <v>4505745</v>
      </c>
      <c r="DM38" s="609"/>
      <c r="DN38" s="609"/>
      <c r="DO38" s="609"/>
      <c r="DP38" s="609"/>
      <c r="DQ38" s="609"/>
      <c r="DR38" s="609"/>
      <c r="DS38" s="609"/>
      <c r="DT38" s="609"/>
      <c r="DU38" s="609"/>
      <c r="DV38" s="610"/>
      <c r="DW38" s="611">
        <v>10.5</v>
      </c>
      <c r="DX38" s="623"/>
      <c r="DY38" s="623"/>
      <c r="DZ38" s="623"/>
      <c r="EA38" s="623"/>
      <c r="EB38" s="623"/>
      <c r="EC38" s="635"/>
    </row>
    <row r="39" spans="2:133" ht="11.25" customHeight="1" x14ac:dyDescent="0.15">
      <c r="B39" s="605" t="s">
        <v>326</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327</v>
      </c>
      <c r="AR39" s="642"/>
      <c r="AS39" s="642"/>
      <c r="AT39" s="642"/>
      <c r="AU39" s="642"/>
      <c r="AV39" s="642"/>
      <c r="AW39" s="642"/>
      <c r="AX39" s="642"/>
      <c r="AY39" s="643"/>
      <c r="AZ39" s="608" t="s">
        <v>122</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34841</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7396796</v>
      </c>
      <c r="CS39" s="621"/>
      <c r="CT39" s="621"/>
      <c r="CU39" s="621"/>
      <c r="CV39" s="621"/>
      <c r="CW39" s="621"/>
      <c r="CX39" s="621"/>
      <c r="CY39" s="622"/>
      <c r="CZ39" s="611">
        <v>8.6</v>
      </c>
      <c r="DA39" s="623"/>
      <c r="DB39" s="623"/>
      <c r="DC39" s="624"/>
      <c r="DD39" s="614">
        <v>7214134</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15">
      <c r="B40" s="605" t="s">
        <v>330</v>
      </c>
      <c r="C40" s="606"/>
      <c r="D40" s="606"/>
      <c r="E40" s="606"/>
      <c r="F40" s="606"/>
      <c r="G40" s="606"/>
      <c r="H40" s="606"/>
      <c r="I40" s="606"/>
      <c r="J40" s="606"/>
      <c r="K40" s="606"/>
      <c r="L40" s="606"/>
      <c r="M40" s="606"/>
      <c r="N40" s="606"/>
      <c r="O40" s="606"/>
      <c r="P40" s="606"/>
      <c r="Q40" s="607"/>
      <c r="R40" s="608">
        <v>163872</v>
      </c>
      <c r="S40" s="609"/>
      <c r="T40" s="609"/>
      <c r="U40" s="609"/>
      <c r="V40" s="609"/>
      <c r="W40" s="609"/>
      <c r="X40" s="609"/>
      <c r="Y40" s="610"/>
      <c r="Z40" s="646">
        <v>0.2</v>
      </c>
      <c r="AA40" s="646"/>
      <c r="AB40" s="646"/>
      <c r="AC40" s="646"/>
      <c r="AD40" s="647" t="s">
        <v>122</v>
      </c>
      <c r="AE40" s="647"/>
      <c r="AF40" s="647"/>
      <c r="AG40" s="647"/>
      <c r="AH40" s="647"/>
      <c r="AI40" s="647"/>
      <c r="AJ40" s="647"/>
      <c r="AK40" s="647"/>
      <c r="AL40" s="611" t="s">
        <v>122</v>
      </c>
      <c r="AM40" s="612"/>
      <c r="AN40" s="612"/>
      <c r="AO40" s="648"/>
      <c r="AQ40" s="641" t="s">
        <v>331</v>
      </c>
      <c r="AR40" s="642"/>
      <c r="AS40" s="642"/>
      <c r="AT40" s="642"/>
      <c r="AU40" s="642"/>
      <c r="AV40" s="642"/>
      <c r="AW40" s="642"/>
      <c r="AX40" s="642"/>
      <c r="AY40" s="643"/>
      <c r="AZ40" s="608" t="s">
        <v>122</v>
      </c>
      <c r="BA40" s="609"/>
      <c r="BB40" s="609"/>
      <c r="BC40" s="609"/>
      <c r="BD40" s="621"/>
      <c r="BE40" s="621"/>
      <c r="BF40" s="644"/>
      <c r="BG40" s="649" t="s">
        <v>332</v>
      </c>
      <c r="BH40" s="650"/>
      <c r="BI40" s="650"/>
      <c r="BJ40" s="650"/>
      <c r="BK40" s="650"/>
      <c r="BL40" s="217"/>
      <c r="BM40" s="606" t="s">
        <v>333</v>
      </c>
      <c r="BN40" s="606"/>
      <c r="BO40" s="606"/>
      <c r="BP40" s="606"/>
      <c r="BQ40" s="606"/>
      <c r="BR40" s="606"/>
      <c r="BS40" s="606"/>
      <c r="BT40" s="606"/>
      <c r="BU40" s="607"/>
      <c r="BV40" s="608">
        <v>98</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v>500000</v>
      </c>
      <c r="CS40" s="609"/>
      <c r="CT40" s="609"/>
      <c r="CU40" s="609"/>
      <c r="CV40" s="609"/>
      <c r="CW40" s="609"/>
      <c r="CX40" s="609"/>
      <c r="CY40" s="610"/>
      <c r="CZ40" s="611">
        <v>0.6</v>
      </c>
      <c r="DA40" s="623"/>
      <c r="DB40" s="623"/>
      <c r="DC40" s="624"/>
      <c r="DD40" s="614">
        <v>312000</v>
      </c>
      <c r="DE40" s="609"/>
      <c r="DF40" s="609"/>
      <c r="DG40" s="609"/>
      <c r="DH40" s="609"/>
      <c r="DI40" s="609"/>
      <c r="DJ40" s="609"/>
      <c r="DK40" s="610"/>
      <c r="DL40" s="614" t="s">
        <v>122</v>
      </c>
      <c r="DM40" s="609"/>
      <c r="DN40" s="609"/>
      <c r="DO40" s="609"/>
      <c r="DP40" s="609"/>
      <c r="DQ40" s="609"/>
      <c r="DR40" s="609"/>
      <c r="DS40" s="609"/>
      <c r="DT40" s="609"/>
      <c r="DU40" s="609"/>
      <c r="DV40" s="610"/>
      <c r="DW40" s="611" t="s">
        <v>122</v>
      </c>
      <c r="DX40" s="623"/>
      <c r="DY40" s="623"/>
      <c r="DZ40" s="623"/>
      <c r="EA40" s="623"/>
      <c r="EB40" s="623"/>
      <c r="EC40" s="635"/>
    </row>
    <row r="41" spans="2:133" ht="11.25" customHeight="1" x14ac:dyDescent="0.15">
      <c r="B41" s="589" t="s">
        <v>335</v>
      </c>
      <c r="C41" s="590"/>
      <c r="D41" s="590"/>
      <c r="E41" s="590"/>
      <c r="F41" s="590"/>
      <c r="G41" s="590"/>
      <c r="H41" s="590"/>
      <c r="I41" s="590"/>
      <c r="J41" s="590"/>
      <c r="K41" s="590"/>
      <c r="L41" s="590"/>
      <c r="M41" s="590"/>
      <c r="N41" s="590"/>
      <c r="O41" s="590"/>
      <c r="P41" s="590"/>
      <c r="Q41" s="591"/>
      <c r="R41" s="592">
        <v>89732647</v>
      </c>
      <c r="S41" s="633"/>
      <c r="T41" s="633"/>
      <c r="U41" s="633"/>
      <c r="V41" s="633"/>
      <c r="W41" s="633"/>
      <c r="X41" s="633"/>
      <c r="Y41" s="636"/>
      <c r="Z41" s="637">
        <v>100</v>
      </c>
      <c r="AA41" s="637"/>
      <c r="AB41" s="637"/>
      <c r="AC41" s="637"/>
      <c r="AD41" s="638">
        <v>42584836</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2660000</v>
      </c>
      <c r="BA41" s="609"/>
      <c r="BB41" s="609"/>
      <c r="BC41" s="609"/>
      <c r="BD41" s="621"/>
      <c r="BE41" s="621"/>
      <c r="BF41" s="644"/>
      <c r="BG41" s="649"/>
      <c r="BH41" s="650"/>
      <c r="BI41" s="650"/>
      <c r="BJ41" s="650"/>
      <c r="BK41" s="650"/>
      <c r="BL41" s="217"/>
      <c r="BM41" s="606" t="s">
        <v>337</v>
      </c>
      <c r="BN41" s="606"/>
      <c r="BO41" s="606"/>
      <c r="BP41" s="606"/>
      <c r="BQ41" s="606"/>
      <c r="BR41" s="606"/>
      <c r="BS41" s="606"/>
      <c r="BT41" s="606"/>
      <c r="BU41" s="607"/>
      <c r="BV41" s="608" t="s">
        <v>122</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53" t="s">
        <v>339</v>
      </c>
      <c r="AR42" s="654"/>
      <c r="AS42" s="654"/>
      <c r="AT42" s="654"/>
      <c r="AU42" s="654"/>
      <c r="AV42" s="654"/>
      <c r="AW42" s="654"/>
      <c r="AX42" s="654"/>
      <c r="AY42" s="655"/>
      <c r="AZ42" s="592">
        <v>4740371</v>
      </c>
      <c r="BA42" s="633"/>
      <c r="BB42" s="633"/>
      <c r="BC42" s="633"/>
      <c r="BD42" s="593"/>
      <c r="BE42" s="593"/>
      <c r="BF42" s="656"/>
      <c r="BG42" s="651"/>
      <c r="BH42" s="652"/>
      <c r="BI42" s="652"/>
      <c r="BJ42" s="652"/>
      <c r="BK42" s="652"/>
      <c r="BL42" s="218"/>
      <c r="BM42" s="590" t="s">
        <v>340</v>
      </c>
      <c r="BN42" s="590"/>
      <c r="BO42" s="590"/>
      <c r="BP42" s="590"/>
      <c r="BQ42" s="590"/>
      <c r="BR42" s="590"/>
      <c r="BS42" s="590"/>
      <c r="BT42" s="590"/>
      <c r="BU42" s="591"/>
      <c r="BV42" s="592">
        <v>325</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7193700</v>
      </c>
      <c r="CS42" s="621"/>
      <c r="CT42" s="621"/>
      <c r="CU42" s="621"/>
      <c r="CV42" s="621"/>
      <c r="CW42" s="621"/>
      <c r="CX42" s="621"/>
      <c r="CY42" s="622"/>
      <c r="CZ42" s="611">
        <v>8.4</v>
      </c>
      <c r="DA42" s="623"/>
      <c r="DB42" s="623"/>
      <c r="DC42" s="624"/>
      <c r="DD42" s="614">
        <v>1585284</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8" t="s">
        <v>342</v>
      </c>
      <c r="CD43" s="605" t="s">
        <v>343</v>
      </c>
      <c r="CE43" s="606"/>
      <c r="CF43" s="606"/>
      <c r="CG43" s="606"/>
      <c r="CH43" s="606"/>
      <c r="CI43" s="606"/>
      <c r="CJ43" s="606"/>
      <c r="CK43" s="606"/>
      <c r="CL43" s="606"/>
      <c r="CM43" s="606"/>
      <c r="CN43" s="606"/>
      <c r="CO43" s="606"/>
      <c r="CP43" s="606"/>
      <c r="CQ43" s="607"/>
      <c r="CR43" s="608">
        <v>152872</v>
      </c>
      <c r="CS43" s="621"/>
      <c r="CT43" s="621"/>
      <c r="CU43" s="621"/>
      <c r="CV43" s="621"/>
      <c r="CW43" s="621"/>
      <c r="CX43" s="621"/>
      <c r="CY43" s="622"/>
      <c r="CZ43" s="611">
        <v>0.2</v>
      </c>
      <c r="DA43" s="623"/>
      <c r="DB43" s="623"/>
      <c r="DC43" s="624"/>
      <c r="DD43" s="614">
        <v>152872</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7193700</v>
      </c>
      <c r="CS44" s="609"/>
      <c r="CT44" s="609"/>
      <c r="CU44" s="609"/>
      <c r="CV44" s="609"/>
      <c r="CW44" s="609"/>
      <c r="CX44" s="609"/>
      <c r="CY44" s="610"/>
      <c r="CZ44" s="611">
        <v>8.4</v>
      </c>
      <c r="DA44" s="612"/>
      <c r="DB44" s="612"/>
      <c r="DC44" s="613"/>
      <c r="DD44" s="614">
        <v>1585284</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2435546</v>
      </c>
      <c r="CS45" s="621"/>
      <c r="CT45" s="621"/>
      <c r="CU45" s="621"/>
      <c r="CV45" s="621"/>
      <c r="CW45" s="621"/>
      <c r="CX45" s="621"/>
      <c r="CY45" s="622"/>
      <c r="CZ45" s="611">
        <v>2.8</v>
      </c>
      <c r="DA45" s="623"/>
      <c r="DB45" s="623"/>
      <c r="DC45" s="624"/>
      <c r="DD45" s="614">
        <v>342091</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9"/>
      <c r="CD46" s="629"/>
      <c r="CE46" s="630"/>
      <c r="CF46" s="605" t="s">
        <v>348</v>
      </c>
      <c r="CG46" s="606"/>
      <c r="CH46" s="606"/>
      <c r="CI46" s="606"/>
      <c r="CJ46" s="606"/>
      <c r="CK46" s="606"/>
      <c r="CL46" s="606"/>
      <c r="CM46" s="606"/>
      <c r="CN46" s="606"/>
      <c r="CO46" s="606"/>
      <c r="CP46" s="606"/>
      <c r="CQ46" s="607"/>
      <c r="CR46" s="608">
        <v>4758154</v>
      </c>
      <c r="CS46" s="609"/>
      <c r="CT46" s="609"/>
      <c r="CU46" s="609"/>
      <c r="CV46" s="609"/>
      <c r="CW46" s="609"/>
      <c r="CX46" s="609"/>
      <c r="CY46" s="610"/>
      <c r="CZ46" s="611">
        <v>5.6</v>
      </c>
      <c r="DA46" s="612"/>
      <c r="DB46" s="612"/>
      <c r="DC46" s="613"/>
      <c r="DD46" s="614">
        <v>1243193</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9"/>
      <c r="CD47" s="629"/>
      <c r="CE47" s="630"/>
      <c r="CF47" s="605" t="s">
        <v>349</v>
      </c>
      <c r="CG47" s="606"/>
      <c r="CH47" s="606"/>
      <c r="CI47" s="606"/>
      <c r="CJ47" s="606"/>
      <c r="CK47" s="606"/>
      <c r="CL47" s="606"/>
      <c r="CM47" s="606"/>
      <c r="CN47" s="606"/>
      <c r="CO47" s="606"/>
      <c r="CP47" s="606"/>
      <c r="CQ47" s="607"/>
      <c r="CR47" s="608" t="s">
        <v>122</v>
      </c>
      <c r="CS47" s="621"/>
      <c r="CT47" s="621"/>
      <c r="CU47" s="621"/>
      <c r="CV47" s="621"/>
      <c r="CW47" s="621"/>
      <c r="CX47" s="621"/>
      <c r="CY47" s="622"/>
      <c r="CZ47" s="611" t="s">
        <v>122</v>
      </c>
      <c r="DA47" s="623"/>
      <c r="DB47" s="623"/>
      <c r="DC47" s="624"/>
      <c r="DD47" s="614" t="s">
        <v>122</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x14ac:dyDescent="0.15">
      <c r="B48" s="219"/>
      <c r="CD48" s="631"/>
      <c r="CE48" s="632"/>
      <c r="CF48" s="605" t="s">
        <v>350</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9"/>
      <c r="CD49" s="589" t="s">
        <v>351</v>
      </c>
      <c r="CE49" s="590"/>
      <c r="CF49" s="590"/>
      <c r="CG49" s="590"/>
      <c r="CH49" s="590"/>
      <c r="CI49" s="590"/>
      <c r="CJ49" s="590"/>
      <c r="CK49" s="590"/>
      <c r="CL49" s="590"/>
      <c r="CM49" s="590"/>
      <c r="CN49" s="590"/>
      <c r="CO49" s="590"/>
      <c r="CP49" s="590"/>
      <c r="CQ49" s="591"/>
      <c r="CR49" s="592">
        <v>85662313</v>
      </c>
      <c r="CS49" s="593"/>
      <c r="CT49" s="593"/>
      <c r="CU49" s="593"/>
      <c r="CV49" s="593"/>
      <c r="CW49" s="593"/>
      <c r="CX49" s="593"/>
      <c r="CY49" s="594"/>
      <c r="CZ49" s="595">
        <v>100</v>
      </c>
      <c r="DA49" s="596"/>
      <c r="DB49" s="596"/>
      <c r="DC49" s="597"/>
      <c r="DD49" s="598">
        <v>52875959</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I93kAdlUGGVXBg0mvH9bxeHg+/sTSG1uFMfwezhdyqOeAfj6LU1KRyawCWLvH0hSwFpa7YGySzJIluDoWcTz7A==" saltValue="SIHMKA+DDHXGmC3CgA3Uj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79" t="s">
        <v>352</v>
      </c>
      <c r="B2" s="1079"/>
      <c r="C2" s="1079"/>
      <c r="D2" s="1079"/>
      <c r="E2" s="1079"/>
      <c r="F2" s="1079"/>
      <c r="G2" s="1079"/>
      <c r="H2" s="1079"/>
      <c r="I2" s="1079"/>
      <c r="J2" s="1079"/>
      <c r="K2" s="1079"/>
      <c r="L2" s="1079"/>
      <c r="M2" s="1079"/>
      <c r="N2" s="1079"/>
      <c r="O2" s="1079"/>
      <c r="P2" s="1079"/>
      <c r="Q2" s="1079"/>
      <c r="R2" s="1079"/>
      <c r="S2" s="1079"/>
      <c r="T2" s="1079"/>
      <c r="U2" s="1079"/>
      <c r="V2" s="1079"/>
      <c r="W2" s="1079"/>
      <c r="X2" s="1079"/>
      <c r="Y2" s="1079"/>
      <c r="Z2" s="1079"/>
      <c r="AA2" s="1079"/>
      <c r="AB2" s="1079"/>
      <c r="AC2" s="1079"/>
      <c r="AD2" s="1079"/>
      <c r="AE2" s="1079"/>
      <c r="AF2" s="1079"/>
      <c r="AG2" s="1079"/>
      <c r="AH2" s="1079"/>
      <c r="AI2" s="1079"/>
      <c r="AJ2" s="1079"/>
      <c r="AK2" s="1079"/>
      <c r="AL2" s="1079"/>
      <c r="AM2" s="1079"/>
      <c r="AN2" s="1079"/>
      <c r="AO2" s="1079"/>
      <c r="AP2" s="1079"/>
      <c r="AQ2" s="1079"/>
      <c r="AR2" s="1079"/>
      <c r="AS2" s="1079"/>
      <c r="AT2" s="1079"/>
      <c r="AU2" s="1079"/>
      <c r="AV2" s="1079"/>
      <c r="AW2" s="1079"/>
      <c r="AX2" s="1079"/>
      <c r="AY2" s="1079"/>
      <c r="AZ2" s="1079"/>
      <c r="BA2" s="1079"/>
      <c r="BB2" s="1079"/>
      <c r="BC2" s="1079"/>
      <c r="BD2" s="1079"/>
      <c r="BE2" s="1079"/>
      <c r="BF2" s="1079"/>
      <c r="BG2" s="1079"/>
      <c r="BH2" s="1079"/>
      <c r="BI2" s="1079"/>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80" t="s">
        <v>353</v>
      </c>
      <c r="DK2" s="1081"/>
      <c r="DL2" s="1081"/>
      <c r="DM2" s="1081"/>
      <c r="DN2" s="1081"/>
      <c r="DO2" s="1082"/>
      <c r="DP2" s="222"/>
      <c r="DQ2" s="1080" t="s">
        <v>354</v>
      </c>
      <c r="DR2" s="1081"/>
      <c r="DS2" s="1081"/>
      <c r="DT2" s="1081"/>
      <c r="DU2" s="1081"/>
      <c r="DV2" s="1081"/>
      <c r="DW2" s="1081"/>
      <c r="DX2" s="1081"/>
      <c r="DY2" s="1081"/>
      <c r="DZ2" s="1082"/>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1048" t="s">
        <v>355</v>
      </c>
      <c r="B4" s="1048"/>
      <c r="C4" s="1048"/>
      <c r="D4" s="1048"/>
      <c r="E4" s="1048"/>
      <c r="F4" s="1048"/>
      <c r="G4" s="1048"/>
      <c r="H4" s="1048"/>
      <c r="I4" s="1048"/>
      <c r="J4" s="1048"/>
      <c r="K4" s="1048"/>
      <c r="L4" s="1048"/>
      <c r="M4" s="1048"/>
      <c r="N4" s="1048"/>
      <c r="O4" s="1048"/>
      <c r="P4" s="1048"/>
      <c r="Q4" s="1048"/>
      <c r="R4" s="1048"/>
      <c r="S4" s="1048"/>
      <c r="T4" s="1048"/>
      <c r="U4" s="1048"/>
      <c r="V4" s="1048"/>
      <c r="W4" s="1048"/>
      <c r="X4" s="1048"/>
      <c r="Y4" s="1048"/>
      <c r="Z4" s="1048"/>
      <c r="AA4" s="1048"/>
      <c r="AB4" s="1048"/>
      <c r="AC4" s="1048"/>
      <c r="AD4" s="1048"/>
      <c r="AE4" s="1048"/>
      <c r="AF4" s="1048"/>
      <c r="AG4" s="1048"/>
      <c r="AH4" s="1048"/>
      <c r="AI4" s="1048"/>
      <c r="AJ4" s="1048"/>
      <c r="AK4" s="1048"/>
      <c r="AL4" s="1048"/>
      <c r="AM4" s="1048"/>
      <c r="AN4" s="1048"/>
      <c r="AO4" s="1048"/>
      <c r="AP4" s="1048"/>
      <c r="AQ4" s="1048"/>
      <c r="AR4" s="1048"/>
      <c r="AS4" s="1048"/>
      <c r="AT4" s="1048"/>
      <c r="AU4" s="1048"/>
      <c r="AV4" s="1048"/>
      <c r="AW4" s="1048"/>
      <c r="AX4" s="1048"/>
      <c r="AY4" s="1048"/>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8"/>
    </row>
    <row r="5" spans="1:131" s="229" customFormat="1" ht="26.25" customHeight="1" x14ac:dyDescent="0.15">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3"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3" t="s">
        <v>371</v>
      </c>
      <c r="DH5" s="1074"/>
      <c r="DI5" s="1074"/>
      <c r="DJ5" s="1074"/>
      <c r="DK5" s="1075"/>
      <c r="DL5" s="1073" t="s">
        <v>372</v>
      </c>
      <c r="DM5" s="1074"/>
      <c r="DN5" s="1074"/>
      <c r="DO5" s="1074"/>
      <c r="DP5" s="1075"/>
      <c r="DQ5" s="988" t="s">
        <v>373</v>
      </c>
      <c r="DR5" s="989"/>
      <c r="DS5" s="989"/>
      <c r="DT5" s="989"/>
      <c r="DU5" s="990"/>
      <c r="DV5" s="988" t="s">
        <v>364</v>
      </c>
      <c r="DW5" s="989"/>
      <c r="DX5" s="989"/>
      <c r="DY5" s="989"/>
      <c r="DZ5" s="1002"/>
      <c r="EA5" s="228"/>
    </row>
    <row r="6" spans="1:131" s="229"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4"/>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6"/>
      <c r="DH6" s="1077"/>
      <c r="DI6" s="1077"/>
      <c r="DJ6" s="1077"/>
      <c r="DK6" s="1078"/>
      <c r="DL6" s="1076"/>
      <c r="DM6" s="1077"/>
      <c r="DN6" s="1077"/>
      <c r="DO6" s="1077"/>
      <c r="DP6" s="1078"/>
      <c r="DQ6" s="991"/>
      <c r="DR6" s="992"/>
      <c r="DS6" s="992"/>
      <c r="DT6" s="992"/>
      <c r="DU6" s="993"/>
      <c r="DV6" s="991"/>
      <c r="DW6" s="992"/>
      <c r="DX6" s="992"/>
      <c r="DY6" s="992"/>
      <c r="DZ6" s="1003"/>
      <c r="EA6" s="228"/>
    </row>
    <row r="7" spans="1:131" s="229" customFormat="1" ht="26.25" customHeight="1" thickTop="1" x14ac:dyDescent="0.15">
      <c r="A7" s="230">
        <v>1</v>
      </c>
      <c r="B7" s="1036" t="s">
        <v>374</v>
      </c>
      <c r="C7" s="1037"/>
      <c r="D7" s="1037"/>
      <c r="E7" s="1037"/>
      <c r="F7" s="1037"/>
      <c r="G7" s="1037"/>
      <c r="H7" s="1037"/>
      <c r="I7" s="1037"/>
      <c r="J7" s="1037"/>
      <c r="K7" s="1037"/>
      <c r="L7" s="1037"/>
      <c r="M7" s="1037"/>
      <c r="N7" s="1037"/>
      <c r="O7" s="1037"/>
      <c r="P7" s="1038"/>
      <c r="Q7" s="1091">
        <v>89733</v>
      </c>
      <c r="R7" s="1092"/>
      <c r="S7" s="1092"/>
      <c r="T7" s="1092"/>
      <c r="U7" s="1092"/>
      <c r="V7" s="1092">
        <v>85662</v>
      </c>
      <c r="W7" s="1092"/>
      <c r="X7" s="1092"/>
      <c r="Y7" s="1092"/>
      <c r="Z7" s="1092"/>
      <c r="AA7" s="1092">
        <v>4070</v>
      </c>
      <c r="AB7" s="1092"/>
      <c r="AC7" s="1092"/>
      <c r="AD7" s="1092"/>
      <c r="AE7" s="1093"/>
      <c r="AF7" s="1094">
        <v>3701</v>
      </c>
      <c r="AG7" s="1095"/>
      <c r="AH7" s="1095"/>
      <c r="AI7" s="1095"/>
      <c r="AJ7" s="1096"/>
      <c r="AK7" s="1097">
        <v>2262</v>
      </c>
      <c r="AL7" s="1098"/>
      <c r="AM7" s="1098"/>
      <c r="AN7" s="1098"/>
      <c r="AO7" s="1098"/>
      <c r="AP7" s="1098">
        <v>25132</v>
      </c>
      <c r="AQ7" s="1098"/>
      <c r="AR7" s="1098"/>
      <c r="AS7" s="1098"/>
      <c r="AT7" s="1098"/>
      <c r="AU7" s="1099"/>
      <c r="AV7" s="1099"/>
      <c r="AW7" s="1099"/>
      <c r="AX7" s="1099"/>
      <c r="AY7" s="1100"/>
      <c r="AZ7" s="226"/>
      <c r="BA7" s="226"/>
      <c r="BB7" s="226"/>
      <c r="BC7" s="226"/>
      <c r="BD7" s="226"/>
      <c r="BE7" s="227"/>
      <c r="BF7" s="227"/>
      <c r="BG7" s="227"/>
      <c r="BH7" s="227"/>
      <c r="BI7" s="227"/>
      <c r="BJ7" s="227"/>
      <c r="BK7" s="227"/>
      <c r="BL7" s="227"/>
      <c r="BM7" s="227"/>
      <c r="BN7" s="227"/>
      <c r="BO7" s="227"/>
      <c r="BP7" s="227"/>
      <c r="BQ7" s="230">
        <v>1</v>
      </c>
      <c r="BR7" s="231"/>
      <c r="BS7" s="1088" t="s">
        <v>557</v>
      </c>
      <c r="BT7" s="1089"/>
      <c r="BU7" s="1089"/>
      <c r="BV7" s="1089"/>
      <c r="BW7" s="1089"/>
      <c r="BX7" s="1089"/>
      <c r="BY7" s="1089"/>
      <c r="BZ7" s="1089"/>
      <c r="CA7" s="1089"/>
      <c r="CB7" s="1089"/>
      <c r="CC7" s="1089"/>
      <c r="CD7" s="1089"/>
      <c r="CE7" s="1089"/>
      <c r="CF7" s="1089"/>
      <c r="CG7" s="1101"/>
      <c r="CH7" s="1085">
        <v>3</v>
      </c>
      <c r="CI7" s="1086"/>
      <c r="CJ7" s="1086"/>
      <c r="CK7" s="1086"/>
      <c r="CL7" s="1087"/>
      <c r="CM7" s="1085">
        <v>671</v>
      </c>
      <c r="CN7" s="1086"/>
      <c r="CO7" s="1086"/>
      <c r="CP7" s="1086"/>
      <c r="CQ7" s="1087"/>
      <c r="CR7" s="1085">
        <v>500</v>
      </c>
      <c r="CS7" s="1086"/>
      <c r="CT7" s="1086"/>
      <c r="CU7" s="1086"/>
      <c r="CV7" s="1087"/>
      <c r="CW7" s="1085">
        <v>2</v>
      </c>
      <c r="CX7" s="1086"/>
      <c r="CY7" s="1086"/>
      <c r="CZ7" s="1086"/>
      <c r="DA7" s="1087"/>
      <c r="DB7" s="1085" t="s">
        <v>560</v>
      </c>
      <c r="DC7" s="1086"/>
      <c r="DD7" s="1086"/>
      <c r="DE7" s="1086"/>
      <c r="DF7" s="1087"/>
      <c r="DG7" s="1085" t="s">
        <v>560</v>
      </c>
      <c r="DH7" s="1086"/>
      <c r="DI7" s="1086"/>
      <c r="DJ7" s="1086"/>
      <c r="DK7" s="1087"/>
      <c r="DL7" s="1085" t="s">
        <v>560</v>
      </c>
      <c r="DM7" s="1086"/>
      <c r="DN7" s="1086"/>
      <c r="DO7" s="1086"/>
      <c r="DP7" s="1087"/>
      <c r="DQ7" s="1085" t="s">
        <v>560</v>
      </c>
      <c r="DR7" s="1086"/>
      <c r="DS7" s="1086"/>
      <c r="DT7" s="1086"/>
      <c r="DU7" s="1087"/>
      <c r="DV7" s="1088"/>
      <c r="DW7" s="1089"/>
      <c r="DX7" s="1089"/>
      <c r="DY7" s="1089"/>
      <c r="DZ7" s="1090"/>
      <c r="EA7" s="228"/>
    </row>
    <row r="8" spans="1:131" s="229" customFormat="1" ht="26.25" customHeight="1" x14ac:dyDescent="0.15">
      <c r="A8" s="232">
        <v>2</v>
      </c>
      <c r="B8" s="1019"/>
      <c r="C8" s="1020"/>
      <c r="D8" s="1020"/>
      <c r="E8" s="1020"/>
      <c r="F8" s="1020"/>
      <c r="G8" s="1020"/>
      <c r="H8" s="1020"/>
      <c r="I8" s="1020"/>
      <c r="J8" s="1020"/>
      <c r="K8" s="1020"/>
      <c r="L8" s="1020"/>
      <c r="M8" s="1020"/>
      <c r="N8" s="1020"/>
      <c r="O8" s="1020"/>
      <c r="P8" s="1021"/>
      <c r="Q8" s="1027"/>
      <c r="R8" s="1028"/>
      <c r="S8" s="1028"/>
      <c r="T8" s="1028"/>
      <c r="U8" s="1028"/>
      <c r="V8" s="1028"/>
      <c r="W8" s="1028"/>
      <c r="X8" s="1028"/>
      <c r="Y8" s="1028"/>
      <c r="Z8" s="1028"/>
      <c r="AA8" s="1028"/>
      <c r="AB8" s="1028"/>
      <c r="AC8" s="1028"/>
      <c r="AD8" s="1028"/>
      <c r="AE8" s="1029"/>
      <c r="AF8" s="1024"/>
      <c r="AG8" s="1025"/>
      <c r="AH8" s="1025"/>
      <c r="AI8" s="1025"/>
      <c r="AJ8" s="1026"/>
      <c r="AK8" s="1069"/>
      <c r="AL8" s="1070"/>
      <c r="AM8" s="1070"/>
      <c r="AN8" s="1070"/>
      <c r="AO8" s="1070"/>
      <c r="AP8" s="1070"/>
      <c r="AQ8" s="1070"/>
      <c r="AR8" s="1070"/>
      <c r="AS8" s="1070"/>
      <c r="AT8" s="1070"/>
      <c r="AU8" s="1071"/>
      <c r="AV8" s="1071"/>
      <c r="AW8" s="1071"/>
      <c r="AX8" s="1071"/>
      <c r="AY8" s="1072"/>
      <c r="AZ8" s="226"/>
      <c r="BA8" s="226"/>
      <c r="BB8" s="226"/>
      <c r="BC8" s="226"/>
      <c r="BD8" s="226"/>
      <c r="BE8" s="227"/>
      <c r="BF8" s="227"/>
      <c r="BG8" s="227"/>
      <c r="BH8" s="227"/>
      <c r="BI8" s="227"/>
      <c r="BJ8" s="227"/>
      <c r="BK8" s="227"/>
      <c r="BL8" s="227"/>
      <c r="BM8" s="227"/>
      <c r="BN8" s="227"/>
      <c r="BO8" s="227"/>
      <c r="BP8" s="227"/>
      <c r="BQ8" s="232">
        <v>2</v>
      </c>
      <c r="BR8" s="233" t="s">
        <v>558</v>
      </c>
      <c r="BS8" s="979" t="s">
        <v>559</v>
      </c>
      <c r="BT8" s="980"/>
      <c r="BU8" s="980"/>
      <c r="BV8" s="980"/>
      <c r="BW8" s="980"/>
      <c r="BX8" s="980"/>
      <c r="BY8" s="980"/>
      <c r="BZ8" s="980"/>
      <c r="CA8" s="980"/>
      <c r="CB8" s="980"/>
      <c r="CC8" s="980"/>
      <c r="CD8" s="980"/>
      <c r="CE8" s="980"/>
      <c r="CF8" s="980"/>
      <c r="CG8" s="1001"/>
      <c r="CH8" s="976">
        <v>0</v>
      </c>
      <c r="CI8" s="977"/>
      <c r="CJ8" s="977"/>
      <c r="CK8" s="977"/>
      <c r="CL8" s="978"/>
      <c r="CM8" s="976">
        <v>69</v>
      </c>
      <c r="CN8" s="977"/>
      <c r="CO8" s="977"/>
      <c r="CP8" s="977"/>
      <c r="CQ8" s="978"/>
      <c r="CR8" s="976">
        <v>5</v>
      </c>
      <c r="CS8" s="977"/>
      <c r="CT8" s="977"/>
      <c r="CU8" s="977"/>
      <c r="CV8" s="978"/>
      <c r="CW8" s="976">
        <v>4</v>
      </c>
      <c r="CX8" s="977"/>
      <c r="CY8" s="977"/>
      <c r="CZ8" s="977"/>
      <c r="DA8" s="978"/>
      <c r="DB8" s="976" t="s">
        <v>560</v>
      </c>
      <c r="DC8" s="977"/>
      <c r="DD8" s="977"/>
      <c r="DE8" s="977"/>
      <c r="DF8" s="978"/>
      <c r="DG8" s="976" t="s">
        <v>560</v>
      </c>
      <c r="DH8" s="977"/>
      <c r="DI8" s="977"/>
      <c r="DJ8" s="977"/>
      <c r="DK8" s="978"/>
      <c r="DL8" s="976" t="s">
        <v>560</v>
      </c>
      <c r="DM8" s="977"/>
      <c r="DN8" s="977"/>
      <c r="DO8" s="977"/>
      <c r="DP8" s="978"/>
      <c r="DQ8" s="976" t="s">
        <v>560</v>
      </c>
      <c r="DR8" s="977"/>
      <c r="DS8" s="977"/>
      <c r="DT8" s="977"/>
      <c r="DU8" s="978"/>
      <c r="DV8" s="979"/>
      <c r="DW8" s="980"/>
      <c r="DX8" s="980"/>
      <c r="DY8" s="980"/>
      <c r="DZ8" s="981"/>
      <c r="EA8" s="228"/>
    </row>
    <row r="9" spans="1:131" s="229" customFormat="1" ht="26.25" customHeight="1" x14ac:dyDescent="0.15">
      <c r="A9" s="232">
        <v>3</v>
      </c>
      <c r="B9" s="1019"/>
      <c r="C9" s="1020"/>
      <c r="D9" s="1020"/>
      <c r="E9" s="1020"/>
      <c r="F9" s="1020"/>
      <c r="G9" s="1020"/>
      <c r="H9" s="1020"/>
      <c r="I9" s="1020"/>
      <c r="J9" s="1020"/>
      <c r="K9" s="1020"/>
      <c r="L9" s="1020"/>
      <c r="M9" s="1020"/>
      <c r="N9" s="1020"/>
      <c r="O9" s="1020"/>
      <c r="P9" s="1021"/>
      <c r="Q9" s="1027"/>
      <c r="R9" s="1028"/>
      <c r="S9" s="1028"/>
      <c r="T9" s="1028"/>
      <c r="U9" s="1028"/>
      <c r="V9" s="1028"/>
      <c r="W9" s="1028"/>
      <c r="X9" s="1028"/>
      <c r="Y9" s="1028"/>
      <c r="Z9" s="1028"/>
      <c r="AA9" s="1028"/>
      <c r="AB9" s="1028"/>
      <c r="AC9" s="1028"/>
      <c r="AD9" s="1028"/>
      <c r="AE9" s="1029"/>
      <c r="AF9" s="1024"/>
      <c r="AG9" s="1025"/>
      <c r="AH9" s="1025"/>
      <c r="AI9" s="1025"/>
      <c r="AJ9" s="1026"/>
      <c r="AK9" s="1069"/>
      <c r="AL9" s="1070"/>
      <c r="AM9" s="1070"/>
      <c r="AN9" s="1070"/>
      <c r="AO9" s="1070"/>
      <c r="AP9" s="1070"/>
      <c r="AQ9" s="1070"/>
      <c r="AR9" s="1070"/>
      <c r="AS9" s="1070"/>
      <c r="AT9" s="1070"/>
      <c r="AU9" s="1071"/>
      <c r="AV9" s="1071"/>
      <c r="AW9" s="1071"/>
      <c r="AX9" s="1071"/>
      <c r="AY9" s="1072"/>
      <c r="AZ9" s="226"/>
      <c r="BA9" s="226"/>
      <c r="BB9" s="226"/>
      <c r="BC9" s="226"/>
      <c r="BD9" s="226"/>
      <c r="BE9" s="227"/>
      <c r="BF9" s="227"/>
      <c r="BG9" s="227"/>
      <c r="BH9" s="227"/>
      <c r="BI9" s="227"/>
      <c r="BJ9" s="227"/>
      <c r="BK9" s="227"/>
      <c r="BL9" s="227"/>
      <c r="BM9" s="227"/>
      <c r="BN9" s="227"/>
      <c r="BO9" s="227"/>
      <c r="BP9" s="227"/>
      <c r="BQ9" s="232">
        <v>3</v>
      </c>
      <c r="BR9" s="233"/>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8"/>
    </row>
    <row r="10" spans="1:131" s="229" customFormat="1" ht="26.25" customHeight="1" x14ac:dyDescent="0.15">
      <c r="A10" s="232">
        <v>4</v>
      </c>
      <c r="B10" s="1019"/>
      <c r="C10" s="1020"/>
      <c r="D10" s="1020"/>
      <c r="E10" s="1020"/>
      <c r="F10" s="1020"/>
      <c r="G10" s="1020"/>
      <c r="H10" s="1020"/>
      <c r="I10" s="1020"/>
      <c r="J10" s="1020"/>
      <c r="K10" s="1020"/>
      <c r="L10" s="1020"/>
      <c r="M10" s="1020"/>
      <c r="N10" s="1020"/>
      <c r="O10" s="1020"/>
      <c r="P10" s="1021"/>
      <c r="Q10" s="1027"/>
      <c r="R10" s="1028"/>
      <c r="S10" s="1028"/>
      <c r="T10" s="1028"/>
      <c r="U10" s="1028"/>
      <c r="V10" s="1028"/>
      <c r="W10" s="1028"/>
      <c r="X10" s="1028"/>
      <c r="Y10" s="1028"/>
      <c r="Z10" s="1028"/>
      <c r="AA10" s="1028"/>
      <c r="AB10" s="1028"/>
      <c r="AC10" s="1028"/>
      <c r="AD10" s="1028"/>
      <c r="AE10" s="1029"/>
      <c r="AF10" s="1024"/>
      <c r="AG10" s="1025"/>
      <c r="AH10" s="1025"/>
      <c r="AI10" s="1025"/>
      <c r="AJ10" s="1026"/>
      <c r="AK10" s="1069"/>
      <c r="AL10" s="1070"/>
      <c r="AM10" s="1070"/>
      <c r="AN10" s="1070"/>
      <c r="AO10" s="1070"/>
      <c r="AP10" s="1070"/>
      <c r="AQ10" s="1070"/>
      <c r="AR10" s="1070"/>
      <c r="AS10" s="1070"/>
      <c r="AT10" s="1070"/>
      <c r="AU10" s="1071"/>
      <c r="AV10" s="1071"/>
      <c r="AW10" s="1071"/>
      <c r="AX10" s="1071"/>
      <c r="AY10" s="1072"/>
      <c r="AZ10" s="226"/>
      <c r="BA10" s="226"/>
      <c r="BB10" s="226"/>
      <c r="BC10" s="226"/>
      <c r="BD10" s="226"/>
      <c r="BE10" s="227"/>
      <c r="BF10" s="227"/>
      <c r="BG10" s="227"/>
      <c r="BH10" s="227"/>
      <c r="BI10" s="227"/>
      <c r="BJ10" s="227"/>
      <c r="BK10" s="227"/>
      <c r="BL10" s="227"/>
      <c r="BM10" s="227"/>
      <c r="BN10" s="227"/>
      <c r="BO10" s="227"/>
      <c r="BP10" s="227"/>
      <c r="BQ10" s="232">
        <v>4</v>
      </c>
      <c r="BR10" s="233"/>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8"/>
    </row>
    <row r="11" spans="1:131" s="229" customFormat="1" ht="26.25" customHeight="1" x14ac:dyDescent="0.15">
      <c r="A11" s="232">
        <v>5</v>
      </c>
      <c r="B11" s="1019"/>
      <c r="C11" s="1020"/>
      <c r="D11" s="1020"/>
      <c r="E11" s="1020"/>
      <c r="F11" s="1020"/>
      <c r="G11" s="1020"/>
      <c r="H11" s="1020"/>
      <c r="I11" s="1020"/>
      <c r="J11" s="1020"/>
      <c r="K11" s="1020"/>
      <c r="L11" s="1020"/>
      <c r="M11" s="1020"/>
      <c r="N11" s="1020"/>
      <c r="O11" s="1020"/>
      <c r="P11" s="1021"/>
      <c r="Q11" s="1027"/>
      <c r="R11" s="1028"/>
      <c r="S11" s="1028"/>
      <c r="T11" s="1028"/>
      <c r="U11" s="1028"/>
      <c r="V11" s="1028"/>
      <c r="W11" s="1028"/>
      <c r="X11" s="1028"/>
      <c r="Y11" s="1028"/>
      <c r="Z11" s="1028"/>
      <c r="AA11" s="1028"/>
      <c r="AB11" s="1028"/>
      <c r="AC11" s="1028"/>
      <c r="AD11" s="1028"/>
      <c r="AE11" s="1029"/>
      <c r="AF11" s="1024"/>
      <c r="AG11" s="1025"/>
      <c r="AH11" s="1025"/>
      <c r="AI11" s="1025"/>
      <c r="AJ11" s="1026"/>
      <c r="AK11" s="1069"/>
      <c r="AL11" s="1070"/>
      <c r="AM11" s="1070"/>
      <c r="AN11" s="1070"/>
      <c r="AO11" s="1070"/>
      <c r="AP11" s="1070"/>
      <c r="AQ11" s="1070"/>
      <c r="AR11" s="1070"/>
      <c r="AS11" s="1070"/>
      <c r="AT11" s="1070"/>
      <c r="AU11" s="1071"/>
      <c r="AV11" s="1071"/>
      <c r="AW11" s="1071"/>
      <c r="AX11" s="1071"/>
      <c r="AY11" s="1072"/>
      <c r="AZ11" s="226"/>
      <c r="BA11" s="226"/>
      <c r="BB11" s="226"/>
      <c r="BC11" s="226"/>
      <c r="BD11" s="226"/>
      <c r="BE11" s="227"/>
      <c r="BF11" s="227"/>
      <c r="BG11" s="227"/>
      <c r="BH11" s="227"/>
      <c r="BI11" s="227"/>
      <c r="BJ11" s="227"/>
      <c r="BK11" s="227"/>
      <c r="BL11" s="227"/>
      <c r="BM11" s="227"/>
      <c r="BN11" s="227"/>
      <c r="BO11" s="227"/>
      <c r="BP11" s="227"/>
      <c r="BQ11" s="232">
        <v>5</v>
      </c>
      <c r="BR11" s="233"/>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8"/>
    </row>
    <row r="12" spans="1:131" s="229" customFormat="1" ht="26.25" customHeight="1" x14ac:dyDescent="0.15">
      <c r="A12" s="232">
        <v>6</v>
      </c>
      <c r="B12" s="1019"/>
      <c r="C12" s="1020"/>
      <c r="D12" s="1020"/>
      <c r="E12" s="1020"/>
      <c r="F12" s="1020"/>
      <c r="G12" s="1020"/>
      <c r="H12" s="1020"/>
      <c r="I12" s="1020"/>
      <c r="J12" s="1020"/>
      <c r="K12" s="1020"/>
      <c r="L12" s="1020"/>
      <c r="M12" s="1020"/>
      <c r="N12" s="1020"/>
      <c r="O12" s="1020"/>
      <c r="P12" s="1021"/>
      <c r="Q12" s="1027"/>
      <c r="R12" s="1028"/>
      <c r="S12" s="1028"/>
      <c r="T12" s="1028"/>
      <c r="U12" s="1028"/>
      <c r="V12" s="1028"/>
      <c r="W12" s="1028"/>
      <c r="X12" s="1028"/>
      <c r="Y12" s="1028"/>
      <c r="Z12" s="1028"/>
      <c r="AA12" s="1028"/>
      <c r="AB12" s="1028"/>
      <c r="AC12" s="1028"/>
      <c r="AD12" s="1028"/>
      <c r="AE12" s="1029"/>
      <c r="AF12" s="1024"/>
      <c r="AG12" s="1025"/>
      <c r="AH12" s="1025"/>
      <c r="AI12" s="1025"/>
      <c r="AJ12" s="1026"/>
      <c r="AK12" s="1069"/>
      <c r="AL12" s="1070"/>
      <c r="AM12" s="1070"/>
      <c r="AN12" s="1070"/>
      <c r="AO12" s="1070"/>
      <c r="AP12" s="1070"/>
      <c r="AQ12" s="1070"/>
      <c r="AR12" s="1070"/>
      <c r="AS12" s="1070"/>
      <c r="AT12" s="1070"/>
      <c r="AU12" s="1071"/>
      <c r="AV12" s="1071"/>
      <c r="AW12" s="1071"/>
      <c r="AX12" s="1071"/>
      <c r="AY12" s="1072"/>
      <c r="AZ12" s="226"/>
      <c r="BA12" s="226"/>
      <c r="BB12" s="226"/>
      <c r="BC12" s="226"/>
      <c r="BD12" s="226"/>
      <c r="BE12" s="227"/>
      <c r="BF12" s="227"/>
      <c r="BG12" s="227"/>
      <c r="BH12" s="227"/>
      <c r="BI12" s="227"/>
      <c r="BJ12" s="227"/>
      <c r="BK12" s="227"/>
      <c r="BL12" s="227"/>
      <c r="BM12" s="227"/>
      <c r="BN12" s="227"/>
      <c r="BO12" s="227"/>
      <c r="BP12" s="227"/>
      <c r="BQ12" s="232">
        <v>6</v>
      </c>
      <c r="BR12" s="233"/>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8"/>
    </row>
    <row r="13" spans="1:131" s="229" customFormat="1" ht="26.25" customHeight="1" x14ac:dyDescent="0.15">
      <c r="A13" s="232">
        <v>7</v>
      </c>
      <c r="B13" s="1019"/>
      <c r="C13" s="1020"/>
      <c r="D13" s="1020"/>
      <c r="E13" s="1020"/>
      <c r="F13" s="1020"/>
      <c r="G13" s="1020"/>
      <c r="H13" s="1020"/>
      <c r="I13" s="1020"/>
      <c r="J13" s="1020"/>
      <c r="K13" s="1020"/>
      <c r="L13" s="1020"/>
      <c r="M13" s="1020"/>
      <c r="N13" s="1020"/>
      <c r="O13" s="1020"/>
      <c r="P13" s="1021"/>
      <c r="Q13" s="1027"/>
      <c r="R13" s="1028"/>
      <c r="S13" s="1028"/>
      <c r="T13" s="1028"/>
      <c r="U13" s="1028"/>
      <c r="V13" s="1028"/>
      <c r="W13" s="1028"/>
      <c r="X13" s="1028"/>
      <c r="Y13" s="1028"/>
      <c r="Z13" s="1028"/>
      <c r="AA13" s="1028"/>
      <c r="AB13" s="1028"/>
      <c r="AC13" s="1028"/>
      <c r="AD13" s="1028"/>
      <c r="AE13" s="1029"/>
      <c r="AF13" s="1024"/>
      <c r="AG13" s="1025"/>
      <c r="AH13" s="1025"/>
      <c r="AI13" s="1025"/>
      <c r="AJ13" s="1026"/>
      <c r="AK13" s="1069"/>
      <c r="AL13" s="1070"/>
      <c r="AM13" s="1070"/>
      <c r="AN13" s="1070"/>
      <c r="AO13" s="1070"/>
      <c r="AP13" s="1070"/>
      <c r="AQ13" s="1070"/>
      <c r="AR13" s="1070"/>
      <c r="AS13" s="1070"/>
      <c r="AT13" s="1070"/>
      <c r="AU13" s="1071"/>
      <c r="AV13" s="1071"/>
      <c r="AW13" s="1071"/>
      <c r="AX13" s="1071"/>
      <c r="AY13" s="1072"/>
      <c r="AZ13" s="226"/>
      <c r="BA13" s="226"/>
      <c r="BB13" s="226"/>
      <c r="BC13" s="226"/>
      <c r="BD13" s="226"/>
      <c r="BE13" s="227"/>
      <c r="BF13" s="227"/>
      <c r="BG13" s="227"/>
      <c r="BH13" s="227"/>
      <c r="BI13" s="227"/>
      <c r="BJ13" s="227"/>
      <c r="BK13" s="227"/>
      <c r="BL13" s="227"/>
      <c r="BM13" s="227"/>
      <c r="BN13" s="227"/>
      <c r="BO13" s="227"/>
      <c r="BP13" s="227"/>
      <c r="BQ13" s="232">
        <v>7</v>
      </c>
      <c r="BR13" s="233"/>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8"/>
    </row>
    <row r="14" spans="1:131" s="229" customFormat="1" ht="26.25" customHeight="1" x14ac:dyDescent="0.15">
      <c r="A14" s="232">
        <v>8</v>
      </c>
      <c r="B14" s="1019"/>
      <c r="C14" s="1020"/>
      <c r="D14" s="1020"/>
      <c r="E14" s="1020"/>
      <c r="F14" s="1020"/>
      <c r="G14" s="1020"/>
      <c r="H14" s="1020"/>
      <c r="I14" s="1020"/>
      <c r="J14" s="1020"/>
      <c r="K14" s="1020"/>
      <c r="L14" s="1020"/>
      <c r="M14" s="1020"/>
      <c r="N14" s="1020"/>
      <c r="O14" s="1020"/>
      <c r="P14" s="1021"/>
      <c r="Q14" s="1027"/>
      <c r="R14" s="1028"/>
      <c r="S14" s="1028"/>
      <c r="T14" s="1028"/>
      <c r="U14" s="1028"/>
      <c r="V14" s="1028"/>
      <c r="W14" s="1028"/>
      <c r="X14" s="1028"/>
      <c r="Y14" s="1028"/>
      <c r="Z14" s="1028"/>
      <c r="AA14" s="1028"/>
      <c r="AB14" s="1028"/>
      <c r="AC14" s="1028"/>
      <c r="AD14" s="1028"/>
      <c r="AE14" s="1029"/>
      <c r="AF14" s="1024"/>
      <c r="AG14" s="1025"/>
      <c r="AH14" s="1025"/>
      <c r="AI14" s="1025"/>
      <c r="AJ14" s="1026"/>
      <c r="AK14" s="1069"/>
      <c r="AL14" s="1070"/>
      <c r="AM14" s="1070"/>
      <c r="AN14" s="1070"/>
      <c r="AO14" s="1070"/>
      <c r="AP14" s="1070"/>
      <c r="AQ14" s="1070"/>
      <c r="AR14" s="1070"/>
      <c r="AS14" s="1070"/>
      <c r="AT14" s="1070"/>
      <c r="AU14" s="1071"/>
      <c r="AV14" s="1071"/>
      <c r="AW14" s="1071"/>
      <c r="AX14" s="1071"/>
      <c r="AY14" s="1072"/>
      <c r="AZ14" s="226"/>
      <c r="BA14" s="226"/>
      <c r="BB14" s="226"/>
      <c r="BC14" s="226"/>
      <c r="BD14" s="226"/>
      <c r="BE14" s="227"/>
      <c r="BF14" s="227"/>
      <c r="BG14" s="227"/>
      <c r="BH14" s="227"/>
      <c r="BI14" s="227"/>
      <c r="BJ14" s="227"/>
      <c r="BK14" s="227"/>
      <c r="BL14" s="227"/>
      <c r="BM14" s="227"/>
      <c r="BN14" s="227"/>
      <c r="BO14" s="227"/>
      <c r="BP14" s="227"/>
      <c r="BQ14" s="232">
        <v>8</v>
      </c>
      <c r="BR14" s="233"/>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8"/>
    </row>
    <row r="15" spans="1:131" s="229" customFormat="1" ht="26.25" customHeight="1" x14ac:dyDescent="0.15">
      <c r="A15" s="232">
        <v>9</v>
      </c>
      <c r="B15" s="1019"/>
      <c r="C15" s="1020"/>
      <c r="D15" s="1020"/>
      <c r="E15" s="1020"/>
      <c r="F15" s="1020"/>
      <c r="G15" s="1020"/>
      <c r="H15" s="1020"/>
      <c r="I15" s="1020"/>
      <c r="J15" s="1020"/>
      <c r="K15" s="1020"/>
      <c r="L15" s="1020"/>
      <c r="M15" s="1020"/>
      <c r="N15" s="1020"/>
      <c r="O15" s="1020"/>
      <c r="P15" s="1021"/>
      <c r="Q15" s="1027"/>
      <c r="R15" s="1028"/>
      <c r="S15" s="1028"/>
      <c r="T15" s="1028"/>
      <c r="U15" s="1028"/>
      <c r="V15" s="1028"/>
      <c r="W15" s="1028"/>
      <c r="X15" s="1028"/>
      <c r="Y15" s="1028"/>
      <c r="Z15" s="1028"/>
      <c r="AA15" s="1028"/>
      <c r="AB15" s="1028"/>
      <c r="AC15" s="1028"/>
      <c r="AD15" s="1028"/>
      <c r="AE15" s="1029"/>
      <c r="AF15" s="1024"/>
      <c r="AG15" s="1025"/>
      <c r="AH15" s="1025"/>
      <c r="AI15" s="1025"/>
      <c r="AJ15" s="1026"/>
      <c r="AK15" s="1069"/>
      <c r="AL15" s="1070"/>
      <c r="AM15" s="1070"/>
      <c r="AN15" s="1070"/>
      <c r="AO15" s="1070"/>
      <c r="AP15" s="1070"/>
      <c r="AQ15" s="1070"/>
      <c r="AR15" s="1070"/>
      <c r="AS15" s="1070"/>
      <c r="AT15" s="1070"/>
      <c r="AU15" s="1071"/>
      <c r="AV15" s="1071"/>
      <c r="AW15" s="1071"/>
      <c r="AX15" s="1071"/>
      <c r="AY15" s="1072"/>
      <c r="AZ15" s="226"/>
      <c r="BA15" s="226"/>
      <c r="BB15" s="226"/>
      <c r="BC15" s="226"/>
      <c r="BD15" s="226"/>
      <c r="BE15" s="227"/>
      <c r="BF15" s="227"/>
      <c r="BG15" s="227"/>
      <c r="BH15" s="227"/>
      <c r="BI15" s="227"/>
      <c r="BJ15" s="227"/>
      <c r="BK15" s="227"/>
      <c r="BL15" s="227"/>
      <c r="BM15" s="227"/>
      <c r="BN15" s="227"/>
      <c r="BO15" s="227"/>
      <c r="BP15" s="227"/>
      <c r="BQ15" s="232">
        <v>9</v>
      </c>
      <c r="BR15" s="233"/>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8"/>
    </row>
    <row r="16" spans="1:131" s="229" customFormat="1" ht="26.25" customHeight="1" x14ac:dyDescent="0.15">
      <c r="A16" s="232">
        <v>10</v>
      </c>
      <c r="B16" s="1019"/>
      <c r="C16" s="1020"/>
      <c r="D16" s="1020"/>
      <c r="E16" s="1020"/>
      <c r="F16" s="1020"/>
      <c r="G16" s="1020"/>
      <c r="H16" s="1020"/>
      <c r="I16" s="1020"/>
      <c r="J16" s="1020"/>
      <c r="K16" s="1020"/>
      <c r="L16" s="1020"/>
      <c r="M16" s="1020"/>
      <c r="N16" s="1020"/>
      <c r="O16" s="1020"/>
      <c r="P16" s="1021"/>
      <c r="Q16" s="1027"/>
      <c r="R16" s="1028"/>
      <c r="S16" s="1028"/>
      <c r="T16" s="1028"/>
      <c r="U16" s="1028"/>
      <c r="V16" s="1028"/>
      <c r="W16" s="1028"/>
      <c r="X16" s="1028"/>
      <c r="Y16" s="1028"/>
      <c r="Z16" s="1028"/>
      <c r="AA16" s="1028"/>
      <c r="AB16" s="1028"/>
      <c r="AC16" s="1028"/>
      <c r="AD16" s="1028"/>
      <c r="AE16" s="1029"/>
      <c r="AF16" s="1024"/>
      <c r="AG16" s="1025"/>
      <c r="AH16" s="1025"/>
      <c r="AI16" s="1025"/>
      <c r="AJ16" s="1026"/>
      <c r="AK16" s="1069"/>
      <c r="AL16" s="1070"/>
      <c r="AM16" s="1070"/>
      <c r="AN16" s="1070"/>
      <c r="AO16" s="1070"/>
      <c r="AP16" s="1070"/>
      <c r="AQ16" s="1070"/>
      <c r="AR16" s="1070"/>
      <c r="AS16" s="1070"/>
      <c r="AT16" s="1070"/>
      <c r="AU16" s="1071"/>
      <c r="AV16" s="1071"/>
      <c r="AW16" s="1071"/>
      <c r="AX16" s="1071"/>
      <c r="AY16" s="1072"/>
      <c r="AZ16" s="226"/>
      <c r="BA16" s="226"/>
      <c r="BB16" s="226"/>
      <c r="BC16" s="226"/>
      <c r="BD16" s="226"/>
      <c r="BE16" s="227"/>
      <c r="BF16" s="227"/>
      <c r="BG16" s="227"/>
      <c r="BH16" s="227"/>
      <c r="BI16" s="227"/>
      <c r="BJ16" s="227"/>
      <c r="BK16" s="227"/>
      <c r="BL16" s="227"/>
      <c r="BM16" s="227"/>
      <c r="BN16" s="227"/>
      <c r="BO16" s="227"/>
      <c r="BP16" s="227"/>
      <c r="BQ16" s="232">
        <v>10</v>
      </c>
      <c r="BR16" s="233"/>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8"/>
    </row>
    <row r="17" spans="1:131" s="229" customFormat="1" ht="26.25" customHeight="1" x14ac:dyDescent="0.15">
      <c r="A17" s="232">
        <v>11</v>
      </c>
      <c r="B17" s="1019"/>
      <c r="C17" s="1020"/>
      <c r="D17" s="1020"/>
      <c r="E17" s="1020"/>
      <c r="F17" s="1020"/>
      <c r="G17" s="1020"/>
      <c r="H17" s="1020"/>
      <c r="I17" s="1020"/>
      <c r="J17" s="1020"/>
      <c r="K17" s="1020"/>
      <c r="L17" s="1020"/>
      <c r="M17" s="1020"/>
      <c r="N17" s="1020"/>
      <c r="O17" s="1020"/>
      <c r="P17" s="1021"/>
      <c r="Q17" s="1027"/>
      <c r="R17" s="1028"/>
      <c r="S17" s="1028"/>
      <c r="T17" s="1028"/>
      <c r="U17" s="1028"/>
      <c r="V17" s="1028"/>
      <c r="W17" s="1028"/>
      <c r="X17" s="1028"/>
      <c r="Y17" s="1028"/>
      <c r="Z17" s="1028"/>
      <c r="AA17" s="1028"/>
      <c r="AB17" s="1028"/>
      <c r="AC17" s="1028"/>
      <c r="AD17" s="1028"/>
      <c r="AE17" s="1029"/>
      <c r="AF17" s="1024"/>
      <c r="AG17" s="1025"/>
      <c r="AH17" s="1025"/>
      <c r="AI17" s="1025"/>
      <c r="AJ17" s="1026"/>
      <c r="AK17" s="1069"/>
      <c r="AL17" s="1070"/>
      <c r="AM17" s="1070"/>
      <c r="AN17" s="1070"/>
      <c r="AO17" s="1070"/>
      <c r="AP17" s="1070"/>
      <c r="AQ17" s="1070"/>
      <c r="AR17" s="1070"/>
      <c r="AS17" s="1070"/>
      <c r="AT17" s="1070"/>
      <c r="AU17" s="1071"/>
      <c r="AV17" s="1071"/>
      <c r="AW17" s="1071"/>
      <c r="AX17" s="1071"/>
      <c r="AY17" s="1072"/>
      <c r="AZ17" s="226"/>
      <c r="BA17" s="226"/>
      <c r="BB17" s="226"/>
      <c r="BC17" s="226"/>
      <c r="BD17" s="226"/>
      <c r="BE17" s="227"/>
      <c r="BF17" s="227"/>
      <c r="BG17" s="227"/>
      <c r="BH17" s="227"/>
      <c r="BI17" s="227"/>
      <c r="BJ17" s="227"/>
      <c r="BK17" s="227"/>
      <c r="BL17" s="227"/>
      <c r="BM17" s="227"/>
      <c r="BN17" s="227"/>
      <c r="BO17" s="227"/>
      <c r="BP17" s="227"/>
      <c r="BQ17" s="232">
        <v>11</v>
      </c>
      <c r="BR17" s="233"/>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8"/>
    </row>
    <row r="18" spans="1:131" s="229" customFormat="1" ht="26.25" customHeight="1" x14ac:dyDescent="0.15">
      <c r="A18" s="232">
        <v>12</v>
      </c>
      <c r="B18" s="1019"/>
      <c r="C18" s="1020"/>
      <c r="D18" s="1020"/>
      <c r="E18" s="1020"/>
      <c r="F18" s="1020"/>
      <c r="G18" s="1020"/>
      <c r="H18" s="1020"/>
      <c r="I18" s="1020"/>
      <c r="J18" s="1020"/>
      <c r="K18" s="1020"/>
      <c r="L18" s="1020"/>
      <c r="M18" s="1020"/>
      <c r="N18" s="1020"/>
      <c r="O18" s="1020"/>
      <c r="P18" s="1021"/>
      <c r="Q18" s="1027"/>
      <c r="R18" s="1028"/>
      <c r="S18" s="1028"/>
      <c r="T18" s="1028"/>
      <c r="U18" s="1028"/>
      <c r="V18" s="1028"/>
      <c r="W18" s="1028"/>
      <c r="X18" s="1028"/>
      <c r="Y18" s="1028"/>
      <c r="Z18" s="1028"/>
      <c r="AA18" s="1028"/>
      <c r="AB18" s="1028"/>
      <c r="AC18" s="1028"/>
      <c r="AD18" s="1028"/>
      <c r="AE18" s="1029"/>
      <c r="AF18" s="1024"/>
      <c r="AG18" s="1025"/>
      <c r="AH18" s="1025"/>
      <c r="AI18" s="1025"/>
      <c r="AJ18" s="1026"/>
      <c r="AK18" s="1069"/>
      <c r="AL18" s="1070"/>
      <c r="AM18" s="1070"/>
      <c r="AN18" s="1070"/>
      <c r="AO18" s="1070"/>
      <c r="AP18" s="1070"/>
      <c r="AQ18" s="1070"/>
      <c r="AR18" s="1070"/>
      <c r="AS18" s="1070"/>
      <c r="AT18" s="1070"/>
      <c r="AU18" s="1071"/>
      <c r="AV18" s="1071"/>
      <c r="AW18" s="1071"/>
      <c r="AX18" s="1071"/>
      <c r="AY18" s="1072"/>
      <c r="AZ18" s="226"/>
      <c r="BA18" s="226"/>
      <c r="BB18" s="226"/>
      <c r="BC18" s="226"/>
      <c r="BD18" s="226"/>
      <c r="BE18" s="227"/>
      <c r="BF18" s="227"/>
      <c r="BG18" s="227"/>
      <c r="BH18" s="227"/>
      <c r="BI18" s="227"/>
      <c r="BJ18" s="227"/>
      <c r="BK18" s="227"/>
      <c r="BL18" s="227"/>
      <c r="BM18" s="227"/>
      <c r="BN18" s="227"/>
      <c r="BO18" s="227"/>
      <c r="BP18" s="227"/>
      <c r="BQ18" s="232">
        <v>12</v>
      </c>
      <c r="BR18" s="233"/>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8"/>
    </row>
    <row r="19" spans="1:131" s="229" customFormat="1" ht="26.25" customHeight="1" x14ac:dyDescent="0.15">
      <c r="A19" s="232">
        <v>13</v>
      </c>
      <c r="B19" s="1019"/>
      <c r="C19" s="1020"/>
      <c r="D19" s="1020"/>
      <c r="E19" s="1020"/>
      <c r="F19" s="1020"/>
      <c r="G19" s="1020"/>
      <c r="H19" s="1020"/>
      <c r="I19" s="1020"/>
      <c r="J19" s="1020"/>
      <c r="K19" s="1020"/>
      <c r="L19" s="1020"/>
      <c r="M19" s="1020"/>
      <c r="N19" s="1020"/>
      <c r="O19" s="1020"/>
      <c r="P19" s="1021"/>
      <c r="Q19" s="1027"/>
      <c r="R19" s="1028"/>
      <c r="S19" s="1028"/>
      <c r="T19" s="1028"/>
      <c r="U19" s="1028"/>
      <c r="V19" s="1028"/>
      <c r="W19" s="1028"/>
      <c r="X19" s="1028"/>
      <c r="Y19" s="1028"/>
      <c r="Z19" s="1028"/>
      <c r="AA19" s="1028"/>
      <c r="AB19" s="1028"/>
      <c r="AC19" s="1028"/>
      <c r="AD19" s="1028"/>
      <c r="AE19" s="1029"/>
      <c r="AF19" s="1024"/>
      <c r="AG19" s="1025"/>
      <c r="AH19" s="1025"/>
      <c r="AI19" s="1025"/>
      <c r="AJ19" s="1026"/>
      <c r="AK19" s="1069"/>
      <c r="AL19" s="1070"/>
      <c r="AM19" s="1070"/>
      <c r="AN19" s="1070"/>
      <c r="AO19" s="1070"/>
      <c r="AP19" s="1070"/>
      <c r="AQ19" s="1070"/>
      <c r="AR19" s="1070"/>
      <c r="AS19" s="1070"/>
      <c r="AT19" s="1070"/>
      <c r="AU19" s="1071"/>
      <c r="AV19" s="1071"/>
      <c r="AW19" s="1071"/>
      <c r="AX19" s="1071"/>
      <c r="AY19" s="1072"/>
      <c r="AZ19" s="226"/>
      <c r="BA19" s="226"/>
      <c r="BB19" s="226"/>
      <c r="BC19" s="226"/>
      <c r="BD19" s="226"/>
      <c r="BE19" s="227"/>
      <c r="BF19" s="227"/>
      <c r="BG19" s="227"/>
      <c r="BH19" s="227"/>
      <c r="BI19" s="227"/>
      <c r="BJ19" s="227"/>
      <c r="BK19" s="227"/>
      <c r="BL19" s="227"/>
      <c r="BM19" s="227"/>
      <c r="BN19" s="227"/>
      <c r="BO19" s="227"/>
      <c r="BP19" s="227"/>
      <c r="BQ19" s="232">
        <v>13</v>
      </c>
      <c r="BR19" s="233"/>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8"/>
    </row>
    <row r="20" spans="1:131" s="229" customFormat="1" ht="26.25" customHeight="1" x14ac:dyDescent="0.15">
      <c r="A20" s="232">
        <v>14</v>
      </c>
      <c r="B20" s="1019"/>
      <c r="C20" s="1020"/>
      <c r="D20" s="1020"/>
      <c r="E20" s="1020"/>
      <c r="F20" s="1020"/>
      <c r="G20" s="1020"/>
      <c r="H20" s="1020"/>
      <c r="I20" s="1020"/>
      <c r="J20" s="1020"/>
      <c r="K20" s="1020"/>
      <c r="L20" s="1020"/>
      <c r="M20" s="1020"/>
      <c r="N20" s="1020"/>
      <c r="O20" s="1020"/>
      <c r="P20" s="1021"/>
      <c r="Q20" s="1027"/>
      <c r="R20" s="1028"/>
      <c r="S20" s="1028"/>
      <c r="T20" s="1028"/>
      <c r="U20" s="1028"/>
      <c r="V20" s="1028"/>
      <c r="W20" s="1028"/>
      <c r="X20" s="1028"/>
      <c r="Y20" s="1028"/>
      <c r="Z20" s="1028"/>
      <c r="AA20" s="1028"/>
      <c r="AB20" s="1028"/>
      <c r="AC20" s="1028"/>
      <c r="AD20" s="1028"/>
      <c r="AE20" s="1029"/>
      <c r="AF20" s="1024"/>
      <c r="AG20" s="1025"/>
      <c r="AH20" s="1025"/>
      <c r="AI20" s="1025"/>
      <c r="AJ20" s="1026"/>
      <c r="AK20" s="1069"/>
      <c r="AL20" s="1070"/>
      <c r="AM20" s="1070"/>
      <c r="AN20" s="1070"/>
      <c r="AO20" s="1070"/>
      <c r="AP20" s="1070"/>
      <c r="AQ20" s="1070"/>
      <c r="AR20" s="1070"/>
      <c r="AS20" s="1070"/>
      <c r="AT20" s="1070"/>
      <c r="AU20" s="1071"/>
      <c r="AV20" s="1071"/>
      <c r="AW20" s="1071"/>
      <c r="AX20" s="1071"/>
      <c r="AY20" s="1072"/>
      <c r="AZ20" s="226"/>
      <c r="BA20" s="226"/>
      <c r="BB20" s="226"/>
      <c r="BC20" s="226"/>
      <c r="BD20" s="226"/>
      <c r="BE20" s="227"/>
      <c r="BF20" s="227"/>
      <c r="BG20" s="227"/>
      <c r="BH20" s="227"/>
      <c r="BI20" s="227"/>
      <c r="BJ20" s="227"/>
      <c r="BK20" s="227"/>
      <c r="BL20" s="227"/>
      <c r="BM20" s="227"/>
      <c r="BN20" s="227"/>
      <c r="BO20" s="227"/>
      <c r="BP20" s="227"/>
      <c r="BQ20" s="232">
        <v>14</v>
      </c>
      <c r="BR20" s="233"/>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8"/>
    </row>
    <row r="21" spans="1:131" s="229" customFormat="1" ht="26.25" customHeight="1" thickBot="1" x14ac:dyDescent="0.2">
      <c r="A21" s="232">
        <v>15</v>
      </c>
      <c r="B21" s="1019"/>
      <c r="C21" s="1020"/>
      <c r="D21" s="1020"/>
      <c r="E21" s="1020"/>
      <c r="F21" s="1020"/>
      <c r="G21" s="1020"/>
      <c r="H21" s="1020"/>
      <c r="I21" s="1020"/>
      <c r="J21" s="1020"/>
      <c r="K21" s="1020"/>
      <c r="L21" s="1020"/>
      <c r="M21" s="1020"/>
      <c r="N21" s="1020"/>
      <c r="O21" s="1020"/>
      <c r="P21" s="1021"/>
      <c r="Q21" s="1027"/>
      <c r="R21" s="1028"/>
      <c r="S21" s="1028"/>
      <c r="T21" s="1028"/>
      <c r="U21" s="1028"/>
      <c r="V21" s="1028"/>
      <c r="W21" s="1028"/>
      <c r="X21" s="1028"/>
      <c r="Y21" s="1028"/>
      <c r="Z21" s="1028"/>
      <c r="AA21" s="1028"/>
      <c r="AB21" s="1028"/>
      <c r="AC21" s="1028"/>
      <c r="AD21" s="1028"/>
      <c r="AE21" s="1029"/>
      <c r="AF21" s="1024"/>
      <c r="AG21" s="1025"/>
      <c r="AH21" s="1025"/>
      <c r="AI21" s="1025"/>
      <c r="AJ21" s="1026"/>
      <c r="AK21" s="1069"/>
      <c r="AL21" s="1070"/>
      <c r="AM21" s="1070"/>
      <c r="AN21" s="1070"/>
      <c r="AO21" s="1070"/>
      <c r="AP21" s="1070"/>
      <c r="AQ21" s="1070"/>
      <c r="AR21" s="1070"/>
      <c r="AS21" s="1070"/>
      <c r="AT21" s="1070"/>
      <c r="AU21" s="1071"/>
      <c r="AV21" s="1071"/>
      <c r="AW21" s="1071"/>
      <c r="AX21" s="1071"/>
      <c r="AY21" s="1072"/>
      <c r="AZ21" s="226"/>
      <c r="BA21" s="226"/>
      <c r="BB21" s="226"/>
      <c r="BC21" s="226"/>
      <c r="BD21" s="226"/>
      <c r="BE21" s="227"/>
      <c r="BF21" s="227"/>
      <c r="BG21" s="227"/>
      <c r="BH21" s="227"/>
      <c r="BI21" s="227"/>
      <c r="BJ21" s="227"/>
      <c r="BK21" s="227"/>
      <c r="BL21" s="227"/>
      <c r="BM21" s="227"/>
      <c r="BN21" s="227"/>
      <c r="BO21" s="227"/>
      <c r="BP21" s="227"/>
      <c r="BQ21" s="232">
        <v>15</v>
      </c>
      <c r="BR21" s="233"/>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8"/>
    </row>
    <row r="22" spans="1:131" s="229" customFormat="1" ht="26.25" customHeight="1" x14ac:dyDescent="0.15">
      <c r="A22" s="232">
        <v>16</v>
      </c>
      <c r="B22" s="1019"/>
      <c r="C22" s="1020"/>
      <c r="D22" s="1020"/>
      <c r="E22" s="1020"/>
      <c r="F22" s="1020"/>
      <c r="G22" s="1020"/>
      <c r="H22" s="1020"/>
      <c r="I22" s="1020"/>
      <c r="J22" s="1020"/>
      <c r="K22" s="1020"/>
      <c r="L22" s="1020"/>
      <c r="M22" s="1020"/>
      <c r="N22" s="1020"/>
      <c r="O22" s="1020"/>
      <c r="P22" s="1021"/>
      <c r="Q22" s="1062"/>
      <c r="R22" s="1063"/>
      <c r="S22" s="1063"/>
      <c r="T22" s="1063"/>
      <c r="U22" s="1063"/>
      <c r="V22" s="1063"/>
      <c r="W22" s="1063"/>
      <c r="X22" s="1063"/>
      <c r="Y22" s="1063"/>
      <c r="Z22" s="1063"/>
      <c r="AA22" s="1063"/>
      <c r="AB22" s="1063"/>
      <c r="AC22" s="1063"/>
      <c r="AD22" s="1063"/>
      <c r="AE22" s="1064"/>
      <c r="AF22" s="1024"/>
      <c r="AG22" s="1025"/>
      <c r="AH22" s="1025"/>
      <c r="AI22" s="1025"/>
      <c r="AJ22" s="1026"/>
      <c r="AK22" s="1065"/>
      <c r="AL22" s="1066"/>
      <c r="AM22" s="1066"/>
      <c r="AN22" s="1066"/>
      <c r="AO22" s="1066"/>
      <c r="AP22" s="1066"/>
      <c r="AQ22" s="1066"/>
      <c r="AR22" s="1066"/>
      <c r="AS22" s="1066"/>
      <c r="AT22" s="1066"/>
      <c r="AU22" s="1067"/>
      <c r="AV22" s="1067"/>
      <c r="AW22" s="1067"/>
      <c r="AX22" s="1067"/>
      <c r="AY22" s="1068"/>
      <c r="AZ22" s="1017" t="s">
        <v>375</v>
      </c>
      <c r="BA22" s="1017"/>
      <c r="BB22" s="1017"/>
      <c r="BC22" s="1017"/>
      <c r="BD22" s="1018"/>
      <c r="BE22" s="227"/>
      <c r="BF22" s="227"/>
      <c r="BG22" s="227"/>
      <c r="BH22" s="227"/>
      <c r="BI22" s="227"/>
      <c r="BJ22" s="227"/>
      <c r="BK22" s="227"/>
      <c r="BL22" s="227"/>
      <c r="BM22" s="227"/>
      <c r="BN22" s="227"/>
      <c r="BO22" s="227"/>
      <c r="BP22" s="227"/>
      <c r="BQ22" s="232">
        <v>16</v>
      </c>
      <c r="BR22" s="233"/>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8"/>
    </row>
    <row r="23" spans="1:131" s="229" customFormat="1" ht="26.25" customHeight="1" thickBot="1" x14ac:dyDescent="0.2">
      <c r="A23" s="234" t="s">
        <v>376</v>
      </c>
      <c r="B23" s="924" t="s">
        <v>377</v>
      </c>
      <c r="C23" s="925"/>
      <c r="D23" s="925"/>
      <c r="E23" s="925"/>
      <c r="F23" s="925"/>
      <c r="G23" s="925"/>
      <c r="H23" s="925"/>
      <c r="I23" s="925"/>
      <c r="J23" s="925"/>
      <c r="K23" s="925"/>
      <c r="L23" s="925"/>
      <c r="M23" s="925"/>
      <c r="N23" s="925"/>
      <c r="O23" s="925"/>
      <c r="P23" s="935"/>
      <c r="Q23" s="1056">
        <v>89733</v>
      </c>
      <c r="R23" s="1050"/>
      <c r="S23" s="1050"/>
      <c r="T23" s="1050"/>
      <c r="U23" s="1050"/>
      <c r="V23" s="1050">
        <v>85622</v>
      </c>
      <c r="W23" s="1050"/>
      <c r="X23" s="1050"/>
      <c r="Y23" s="1050"/>
      <c r="Z23" s="1050"/>
      <c r="AA23" s="1050">
        <v>4071</v>
      </c>
      <c r="AB23" s="1050"/>
      <c r="AC23" s="1050"/>
      <c r="AD23" s="1050"/>
      <c r="AE23" s="1057"/>
      <c r="AF23" s="1058">
        <v>3701</v>
      </c>
      <c r="AG23" s="1050"/>
      <c r="AH23" s="1050"/>
      <c r="AI23" s="1050"/>
      <c r="AJ23" s="1059"/>
      <c r="AK23" s="1060"/>
      <c r="AL23" s="1061"/>
      <c r="AM23" s="1061"/>
      <c r="AN23" s="1061"/>
      <c r="AO23" s="1061"/>
      <c r="AP23" s="1050">
        <v>25132</v>
      </c>
      <c r="AQ23" s="1050"/>
      <c r="AR23" s="1050"/>
      <c r="AS23" s="1050"/>
      <c r="AT23" s="1050"/>
      <c r="AU23" s="1051"/>
      <c r="AV23" s="1051"/>
      <c r="AW23" s="1051"/>
      <c r="AX23" s="1051"/>
      <c r="AY23" s="1052"/>
      <c r="AZ23" s="1053" t="s">
        <v>122</v>
      </c>
      <c r="BA23" s="1054"/>
      <c r="BB23" s="1054"/>
      <c r="BC23" s="1054"/>
      <c r="BD23" s="1055"/>
      <c r="BE23" s="227"/>
      <c r="BF23" s="227"/>
      <c r="BG23" s="227"/>
      <c r="BH23" s="227"/>
      <c r="BI23" s="227"/>
      <c r="BJ23" s="227"/>
      <c r="BK23" s="227"/>
      <c r="BL23" s="227"/>
      <c r="BM23" s="227"/>
      <c r="BN23" s="227"/>
      <c r="BO23" s="227"/>
      <c r="BP23" s="227"/>
      <c r="BQ23" s="232">
        <v>17</v>
      </c>
      <c r="BR23" s="233"/>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8"/>
    </row>
    <row r="24" spans="1:131" s="229" customFormat="1" ht="26.25" customHeight="1" x14ac:dyDescent="0.15">
      <c r="A24" s="1049" t="s">
        <v>378</v>
      </c>
      <c r="B24" s="1049"/>
      <c r="C24" s="1049"/>
      <c r="D24" s="1049"/>
      <c r="E24" s="1049"/>
      <c r="F24" s="1049"/>
      <c r="G24" s="1049"/>
      <c r="H24" s="1049"/>
      <c r="I24" s="1049"/>
      <c r="J24" s="1049"/>
      <c r="K24" s="1049"/>
      <c r="L24" s="1049"/>
      <c r="M24" s="1049"/>
      <c r="N24" s="1049"/>
      <c r="O24" s="1049"/>
      <c r="P24" s="1049"/>
      <c r="Q24" s="1049"/>
      <c r="R24" s="1049"/>
      <c r="S24" s="1049"/>
      <c r="T24" s="1049"/>
      <c r="U24" s="1049"/>
      <c r="V24" s="1049"/>
      <c r="W24" s="1049"/>
      <c r="X24" s="1049"/>
      <c r="Y24" s="1049"/>
      <c r="Z24" s="1049"/>
      <c r="AA24" s="1049"/>
      <c r="AB24" s="1049"/>
      <c r="AC24" s="1049"/>
      <c r="AD24" s="1049"/>
      <c r="AE24" s="1049"/>
      <c r="AF24" s="1049"/>
      <c r="AG24" s="1049"/>
      <c r="AH24" s="1049"/>
      <c r="AI24" s="1049"/>
      <c r="AJ24" s="1049"/>
      <c r="AK24" s="1049"/>
      <c r="AL24" s="1049"/>
      <c r="AM24" s="1049"/>
      <c r="AN24" s="1049"/>
      <c r="AO24" s="1049"/>
      <c r="AP24" s="1049"/>
      <c r="AQ24" s="1049"/>
      <c r="AR24" s="1049"/>
      <c r="AS24" s="1049"/>
      <c r="AT24" s="1049"/>
      <c r="AU24" s="1049"/>
      <c r="AV24" s="1049"/>
      <c r="AW24" s="1049"/>
      <c r="AX24" s="1049"/>
      <c r="AY24" s="1049"/>
      <c r="AZ24" s="226"/>
      <c r="BA24" s="226"/>
      <c r="BB24" s="226"/>
      <c r="BC24" s="226"/>
      <c r="BD24" s="226"/>
      <c r="BE24" s="227"/>
      <c r="BF24" s="227"/>
      <c r="BG24" s="227"/>
      <c r="BH24" s="227"/>
      <c r="BI24" s="227"/>
      <c r="BJ24" s="227"/>
      <c r="BK24" s="227"/>
      <c r="BL24" s="227"/>
      <c r="BM24" s="227"/>
      <c r="BN24" s="227"/>
      <c r="BO24" s="227"/>
      <c r="BP24" s="227"/>
      <c r="BQ24" s="232">
        <v>18</v>
      </c>
      <c r="BR24" s="233"/>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8"/>
    </row>
    <row r="25" spans="1:131" ht="26.25" customHeight="1" thickBot="1" x14ac:dyDescent="0.2">
      <c r="A25" s="1048" t="s">
        <v>379</v>
      </c>
      <c r="B25" s="1048"/>
      <c r="C25" s="1048"/>
      <c r="D25" s="1048"/>
      <c r="E25" s="1048"/>
      <c r="F25" s="1048"/>
      <c r="G25" s="1048"/>
      <c r="H25" s="1048"/>
      <c r="I25" s="1048"/>
      <c r="J25" s="1048"/>
      <c r="K25" s="1048"/>
      <c r="L25" s="1048"/>
      <c r="M25" s="1048"/>
      <c r="N25" s="1048"/>
      <c r="O25" s="1048"/>
      <c r="P25" s="1048"/>
      <c r="Q25" s="1048"/>
      <c r="R25" s="1048"/>
      <c r="S25" s="1048"/>
      <c r="T25" s="1048"/>
      <c r="U25" s="1048"/>
      <c r="V25" s="1048"/>
      <c r="W25" s="1048"/>
      <c r="X25" s="1048"/>
      <c r="Y25" s="1048"/>
      <c r="Z25" s="1048"/>
      <c r="AA25" s="1048"/>
      <c r="AB25" s="1048"/>
      <c r="AC25" s="1048"/>
      <c r="AD25" s="1048"/>
      <c r="AE25" s="1048"/>
      <c r="AF25" s="1048"/>
      <c r="AG25" s="1048"/>
      <c r="AH25" s="1048"/>
      <c r="AI25" s="1048"/>
      <c r="AJ25" s="1048"/>
      <c r="AK25" s="1048"/>
      <c r="AL25" s="1048"/>
      <c r="AM25" s="1048"/>
      <c r="AN25" s="1048"/>
      <c r="AO25" s="1048"/>
      <c r="AP25" s="1048"/>
      <c r="AQ25" s="1048"/>
      <c r="AR25" s="1048"/>
      <c r="AS25" s="1048"/>
      <c r="AT25" s="1048"/>
      <c r="AU25" s="1048"/>
      <c r="AV25" s="1048"/>
      <c r="AW25" s="1048"/>
      <c r="AX25" s="1048"/>
      <c r="AY25" s="1048"/>
      <c r="AZ25" s="1048"/>
      <c r="BA25" s="1048"/>
      <c r="BB25" s="1048"/>
      <c r="BC25" s="1048"/>
      <c r="BD25" s="1048"/>
      <c r="BE25" s="1048"/>
      <c r="BF25" s="1048"/>
      <c r="BG25" s="1048"/>
      <c r="BH25" s="1048"/>
      <c r="BI25" s="1048"/>
      <c r="BJ25" s="226"/>
      <c r="BK25" s="226"/>
      <c r="BL25" s="226"/>
      <c r="BM25" s="226"/>
      <c r="BN25" s="226"/>
      <c r="BO25" s="235"/>
      <c r="BP25" s="235"/>
      <c r="BQ25" s="232">
        <v>19</v>
      </c>
      <c r="BR25" s="233"/>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357</v>
      </c>
      <c r="B26" s="983"/>
      <c r="C26" s="983"/>
      <c r="D26" s="983"/>
      <c r="E26" s="983"/>
      <c r="F26" s="983"/>
      <c r="G26" s="983"/>
      <c r="H26" s="983"/>
      <c r="I26" s="983"/>
      <c r="J26" s="983"/>
      <c r="K26" s="983"/>
      <c r="L26" s="983"/>
      <c r="M26" s="983"/>
      <c r="N26" s="983"/>
      <c r="O26" s="983"/>
      <c r="P26" s="984"/>
      <c r="Q26" s="988" t="s">
        <v>380</v>
      </c>
      <c r="R26" s="989"/>
      <c r="S26" s="989"/>
      <c r="T26" s="989"/>
      <c r="U26" s="990"/>
      <c r="V26" s="988" t="s">
        <v>381</v>
      </c>
      <c r="W26" s="989"/>
      <c r="X26" s="989"/>
      <c r="Y26" s="989"/>
      <c r="Z26" s="990"/>
      <c r="AA26" s="988" t="s">
        <v>382</v>
      </c>
      <c r="AB26" s="989"/>
      <c r="AC26" s="989"/>
      <c r="AD26" s="989"/>
      <c r="AE26" s="989"/>
      <c r="AF26" s="1044" t="s">
        <v>383</v>
      </c>
      <c r="AG26" s="995"/>
      <c r="AH26" s="995"/>
      <c r="AI26" s="995"/>
      <c r="AJ26" s="1045"/>
      <c r="AK26" s="989" t="s">
        <v>384</v>
      </c>
      <c r="AL26" s="989"/>
      <c r="AM26" s="989"/>
      <c r="AN26" s="989"/>
      <c r="AO26" s="990"/>
      <c r="AP26" s="988" t="s">
        <v>385</v>
      </c>
      <c r="AQ26" s="989"/>
      <c r="AR26" s="989"/>
      <c r="AS26" s="989"/>
      <c r="AT26" s="990"/>
      <c r="AU26" s="988" t="s">
        <v>386</v>
      </c>
      <c r="AV26" s="989"/>
      <c r="AW26" s="989"/>
      <c r="AX26" s="989"/>
      <c r="AY26" s="990"/>
      <c r="AZ26" s="988" t="s">
        <v>387</v>
      </c>
      <c r="BA26" s="989"/>
      <c r="BB26" s="989"/>
      <c r="BC26" s="989"/>
      <c r="BD26" s="990"/>
      <c r="BE26" s="988" t="s">
        <v>364</v>
      </c>
      <c r="BF26" s="989"/>
      <c r="BG26" s="989"/>
      <c r="BH26" s="989"/>
      <c r="BI26" s="1002"/>
      <c r="BJ26" s="226"/>
      <c r="BK26" s="226"/>
      <c r="BL26" s="226"/>
      <c r="BM26" s="226"/>
      <c r="BN26" s="226"/>
      <c r="BO26" s="235"/>
      <c r="BP26" s="235"/>
      <c r="BQ26" s="232">
        <v>20</v>
      </c>
      <c r="BR26" s="233"/>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6"/>
      <c r="AG27" s="998"/>
      <c r="AH27" s="998"/>
      <c r="AI27" s="998"/>
      <c r="AJ27" s="1047"/>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5"/>
      <c r="BP27" s="235"/>
      <c r="BQ27" s="232">
        <v>21</v>
      </c>
      <c r="BR27" s="233"/>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6">
        <v>1</v>
      </c>
      <c r="B28" s="1036" t="s">
        <v>388</v>
      </c>
      <c r="C28" s="1037"/>
      <c r="D28" s="1037"/>
      <c r="E28" s="1037"/>
      <c r="F28" s="1037"/>
      <c r="G28" s="1037"/>
      <c r="H28" s="1037"/>
      <c r="I28" s="1037"/>
      <c r="J28" s="1037"/>
      <c r="K28" s="1037"/>
      <c r="L28" s="1037"/>
      <c r="M28" s="1037"/>
      <c r="N28" s="1037"/>
      <c r="O28" s="1037"/>
      <c r="P28" s="1038"/>
      <c r="Q28" s="1039">
        <v>18086</v>
      </c>
      <c r="R28" s="1040"/>
      <c r="S28" s="1040"/>
      <c r="T28" s="1040"/>
      <c r="U28" s="1040"/>
      <c r="V28" s="1040">
        <v>17931</v>
      </c>
      <c r="W28" s="1040"/>
      <c r="X28" s="1040"/>
      <c r="Y28" s="1040"/>
      <c r="Z28" s="1040"/>
      <c r="AA28" s="1040">
        <v>155</v>
      </c>
      <c r="AB28" s="1040"/>
      <c r="AC28" s="1040"/>
      <c r="AD28" s="1040"/>
      <c r="AE28" s="1041"/>
      <c r="AF28" s="1042">
        <v>155</v>
      </c>
      <c r="AG28" s="1040"/>
      <c r="AH28" s="1040"/>
      <c r="AI28" s="1040"/>
      <c r="AJ28" s="1043"/>
      <c r="AK28" s="1031">
        <v>2686</v>
      </c>
      <c r="AL28" s="1032"/>
      <c r="AM28" s="1032"/>
      <c r="AN28" s="1032"/>
      <c r="AO28" s="1032"/>
      <c r="AP28" s="1032" t="s">
        <v>560</v>
      </c>
      <c r="AQ28" s="1032"/>
      <c r="AR28" s="1032"/>
      <c r="AS28" s="1032"/>
      <c r="AT28" s="1032"/>
      <c r="AU28" s="1032" t="s">
        <v>560</v>
      </c>
      <c r="AV28" s="1032"/>
      <c r="AW28" s="1032"/>
      <c r="AX28" s="1032"/>
      <c r="AY28" s="1032"/>
      <c r="AZ28" s="1033" t="s">
        <v>560</v>
      </c>
      <c r="BA28" s="1033"/>
      <c r="BB28" s="1033"/>
      <c r="BC28" s="1033"/>
      <c r="BD28" s="1033"/>
      <c r="BE28" s="1034"/>
      <c r="BF28" s="1034"/>
      <c r="BG28" s="1034"/>
      <c r="BH28" s="1034"/>
      <c r="BI28" s="1035"/>
      <c r="BJ28" s="226"/>
      <c r="BK28" s="226"/>
      <c r="BL28" s="226"/>
      <c r="BM28" s="226"/>
      <c r="BN28" s="226"/>
      <c r="BO28" s="235"/>
      <c r="BP28" s="235"/>
      <c r="BQ28" s="232">
        <v>22</v>
      </c>
      <c r="BR28" s="233"/>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6">
        <v>2</v>
      </c>
      <c r="B29" s="1019" t="s">
        <v>389</v>
      </c>
      <c r="C29" s="1020"/>
      <c r="D29" s="1020"/>
      <c r="E29" s="1020"/>
      <c r="F29" s="1020"/>
      <c r="G29" s="1020"/>
      <c r="H29" s="1020"/>
      <c r="I29" s="1020"/>
      <c r="J29" s="1020"/>
      <c r="K29" s="1020"/>
      <c r="L29" s="1020"/>
      <c r="M29" s="1020"/>
      <c r="N29" s="1020"/>
      <c r="O29" s="1020"/>
      <c r="P29" s="1021"/>
      <c r="Q29" s="1027">
        <v>16364</v>
      </c>
      <c r="R29" s="1028"/>
      <c r="S29" s="1028"/>
      <c r="T29" s="1028"/>
      <c r="U29" s="1028"/>
      <c r="V29" s="1028">
        <v>15844</v>
      </c>
      <c r="W29" s="1028"/>
      <c r="X29" s="1028"/>
      <c r="Y29" s="1028"/>
      <c r="Z29" s="1028"/>
      <c r="AA29" s="1028">
        <v>520</v>
      </c>
      <c r="AB29" s="1028"/>
      <c r="AC29" s="1028"/>
      <c r="AD29" s="1028"/>
      <c r="AE29" s="1029"/>
      <c r="AF29" s="1024">
        <v>520</v>
      </c>
      <c r="AG29" s="1025"/>
      <c r="AH29" s="1025"/>
      <c r="AI29" s="1025"/>
      <c r="AJ29" s="1026"/>
      <c r="AK29" s="967">
        <v>2758</v>
      </c>
      <c r="AL29" s="958"/>
      <c r="AM29" s="958"/>
      <c r="AN29" s="958"/>
      <c r="AO29" s="958"/>
      <c r="AP29" s="958" t="s">
        <v>560</v>
      </c>
      <c r="AQ29" s="958"/>
      <c r="AR29" s="958"/>
      <c r="AS29" s="958"/>
      <c r="AT29" s="958"/>
      <c r="AU29" s="958" t="s">
        <v>560</v>
      </c>
      <c r="AV29" s="958"/>
      <c r="AW29" s="958"/>
      <c r="AX29" s="958"/>
      <c r="AY29" s="958"/>
      <c r="AZ29" s="1030" t="s">
        <v>560</v>
      </c>
      <c r="BA29" s="1030"/>
      <c r="BB29" s="1030"/>
      <c r="BC29" s="1030"/>
      <c r="BD29" s="1030"/>
      <c r="BE29" s="959"/>
      <c r="BF29" s="959"/>
      <c r="BG29" s="959"/>
      <c r="BH29" s="959"/>
      <c r="BI29" s="960"/>
      <c r="BJ29" s="226"/>
      <c r="BK29" s="226"/>
      <c r="BL29" s="226"/>
      <c r="BM29" s="226"/>
      <c r="BN29" s="226"/>
      <c r="BO29" s="235"/>
      <c r="BP29" s="235"/>
      <c r="BQ29" s="232">
        <v>23</v>
      </c>
      <c r="BR29" s="233"/>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6">
        <v>3</v>
      </c>
      <c r="B30" s="1019" t="s">
        <v>390</v>
      </c>
      <c r="C30" s="1020"/>
      <c r="D30" s="1020"/>
      <c r="E30" s="1020"/>
      <c r="F30" s="1020"/>
      <c r="G30" s="1020"/>
      <c r="H30" s="1020"/>
      <c r="I30" s="1020"/>
      <c r="J30" s="1020"/>
      <c r="K30" s="1020"/>
      <c r="L30" s="1020"/>
      <c r="M30" s="1020"/>
      <c r="N30" s="1020"/>
      <c r="O30" s="1020"/>
      <c r="P30" s="1021"/>
      <c r="Q30" s="1027">
        <v>3304</v>
      </c>
      <c r="R30" s="1028"/>
      <c r="S30" s="1028"/>
      <c r="T30" s="1028"/>
      <c r="U30" s="1028"/>
      <c r="V30" s="1028">
        <v>3261</v>
      </c>
      <c r="W30" s="1028"/>
      <c r="X30" s="1028"/>
      <c r="Y30" s="1028"/>
      <c r="Z30" s="1028"/>
      <c r="AA30" s="1028">
        <v>43</v>
      </c>
      <c r="AB30" s="1028"/>
      <c r="AC30" s="1028"/>
      <c r="AD30" s="1028"/>
      <c r="AE30" s="1029"/>
      <c r="AF30" s="1024">
        <v>43</v>
      </c>
      <c r="AG30" s="1025"/>
      <c r="AH30" s="1025"/>
      <c r="AI30" s="1025"/>
      <c r="AJ30" s="1026"/>
      <c r="AK30" s="967">
        <v>2296</v>
      </c>
      <c r="AL30" s="958"/>
      <c r="AM30" s="958"/>
      <c r="AN30" s="958"/>
      <c r="AO30" s="958"/>
      <c r="AP30" s="958" t="s">
        <v>560</v>
      </c>
      <c r="AQ30" s="958"/>
      <c r="AR30" s="958"/>
      <c r="AS30" s="958"/>
      <c r="AT30" s="958"/>
      <c r="AU30" s="958" t="s">
        <v>560</v>
      </c>
      <c r="AV30" s="958"/>
      <c r="AW30" s="958"/>
      <c r="AX30" s="958"/>
      <c r="AY30" s="958"/>
      <c r="AZ30" s="1030" t="s">
        <v>560</v>
      </c>
      <c r="BA30" s="1030"/>
      <c r="BB30" s="1030"/>
      <c r="BC30" s="1030"/>
      <c r="BD30" s="1030"/>
      <c r="BE30" s="959"/>
      <c r="BF30" s="959"/>
      <c r="BG30" s="959"/>
      <c r="BH30" s="959"/>
      <c r="BI30" s="960"/>
      <c r="BJ30" s="226"/>
      <c r="BK30" s="226"/>
      <c r="BL30" s="226"/>
      <c r="BM30" s="226"/>
      <c r="BN30" s="226"/>
      <c r="BO30" s="235"/>
      <c r="BP30" s="235"/>
      <c r="BQ30" s="232">
        <v>24</v>
      </c>
      <c r="BR30" s="233"/>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6">
        <v>4</v>
      </c>
      <c r="B31" s="1019" t="s">
        <v>391</v>
      </c>
      <c r="C31" s="1020"/>
      <c r="D31" s="1020"/>
      <c r="E31" s="1020"/>
      <c r="F31" s="1020"/>
      <c r="G31" s="1020"/>
      <c r="H31" s="1020"/>
      <c r="I31" s="1020"/>
      <c r="J31" s="1020"/>
      <c r="K31" s="1020"/>
      <c r="L31" s="1020"/>
      <c r="M31" s="1020"/>
      <c r="N31" s="1020"/>
      <c r="O31" s="1020"/>
      <c r="P31" s="1021"/>
      <c r="Q31" s="1027">
        <v>3958</v>
      </c>
      <c r="R31" s="1028"/>
      <c r="S31" s="1028"/>
      <c r="T31" s="1028"/>
      <c r="U31" s="1028"/>
      <c r="V31" s="1028">
        <v>3604</v>
      </c>
      <c r="W31" s="1028"/>
      <c r="X31" s="1028"/>
      <c r="Y31" s="1028"/>
      <c r="Z31" s="1028"/>
      <c r="AA31" s="1028">
        <v>354</v>
      </c>
      <c r="AB31" s="1028"/>
      <c r="AC31" s="1028"/>
      <c r="AD31" s="1028"/>
      <c r="AE31" s="1029"/>
      <c r="AF31" s="1024">
        <v>1902</v>
      </c>
      <c r="AG31" s="1025"/>
      <c r="AH31" s="1025"/>
      <c r="AI31" s="1025"/>
      <c r="AJ31" s="1026"/>
      <c r="AK31" s="967">
        <v>935</v>
      </c>
      <c r="AL31" s="958"/>
      <c r="AM31" s="958"/>
      <c r="AN31" s="958"/>
      <c r="AO31" s="958"/>
      <c r="AP31" s="958">
        <v>7777</v>
      </c>
      <c r="AQ31" s="958"/>
      <c r="AR31" s="958"/>
      <c r="AS31" s="958"/>
      <c r="AT31" s="958"/>
      <c r="AU31" s="958">
        <v>7777</v>
      </c>
      <c r="AV31" s="958"/>
      <c r="AW31" s="958"/>
      <c r="AX31" s="958"/>
      <c r="AY31" s="958"/>
      <c r="AZ31" s="1030" t="s">
        <v>560</v>
      </c>
      <c r="BA31" s="1030"/>
      <c r="BB31" s="1030"/>
      <c r="BC31" s="1030"/>
      <c r="BD31" s="1030"/>
      <c r="BE31" s="959" t="s">
        <v>392</v>
      </c>
      <c r="BF31" s="959"/>
      <c r="BG31" s="959"/>
      <c r="BH31" s="959"/>
      <c r="BI31" s="960"/>
      <c r="BJ31" s="226"/>
      <c r="BK31" s="226"/>
      <c r="BL31" s="226"/>
      <c r="BM31" s="226"/>
      <c r="BN31" s="226"/>
      <c r="BO31" s="235"/>
      <c r="BP31" s="235"/>
      <c r="BQ31" s="232">
        <v>25</v>
      </c>
      <c r="BR31" s="233"/>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6">
        <v>5</v>
      </c>
      <c r="B32" s="1019"/>
      <c r="C32" s="1020"/>
      <c r="D32" s="1020"/>
      <c r="E32" s="1020"/>
      <c r="F32" s="1020"/>
      <c r="G32" s="1020"/>
      <c r="H32" s="1020"/>
      <c r="I32" s="1020"/>
      <c r="J32" s="1020"/>
      <c r="K32" s="1020"/>
      <c r="L32" s="1020"/>
      <c r="M32" s="1020"/>
      <c r="N32" s="1020"/>
      <c r="O32" s="1020"/>
      <c r="P32" s="1021"/>
      <c r="Q32" s="1027"/>
      <c r="R32" s="1028"/>
      <c r="S32" s="1028"/>
      <c r="T32" s="1028"/>
      <c r="U32" s="1028"/>
      <c r="V32" s="1028"/>
      <c r="W32" s="1028"/>
      <c r="X32" s="1028"/>
      <c r="Y32" s="1028"/>
      <c r="Z32" s="1028"/>
      <c r="AA32" s="1028"/>
      <c r="AB32" s="1028"/>
      <c r="AC32" s="1028"/>
      <c r="AD32" s="1028"/>
      <c r="AE32" s="1029"/>
      <c r="AF32" s="1024"/>
      <c r="AG32" s="1025"/>
      <c r="AH32" s="1025"/>
      <c r="AI32" s="1025"/>
      <c r="AJ32" s="1026"/>
      <c r="AK32" s="967"/>
      <c r="AL32" s="958"/>
      <c r="AM32" s="958"/>
      <c r="AN32" s="958"/>
      <c r="AO32" s="958"/>
      <c r="AP32" s="958"/>
      <c r="AQ32" s="958"/>
      <c r="AR32" s="958"/>
      <c r="AS32" s="958"/>
      <c r="AT32" s="958"/>
      <c r="AU32" s="958"/>
      <c r="AV32" s="958"/>
      <c r="AW32" s="958"/>
      <c r="AX32" s="958"/>
      <c r="AY32" s="958"/>
      <c r="AZ32" s="1030"/>
      <c r="BA32" s="1030"/>
      <c r="BB32" s="1030"/>
      <c r="BC32" s="1030"/>
      <c r="BD32" s="1030"/>
      <c r="BE32" s="959"/>
      <c r="BF32" s="959"/>
      <c r="BG32" s="959"/>
      <c r="BH32" s="959"/>
      <c r="BI32" s="960"/>
      <c r="BJ32" s="226"/>
      <c r="BK32" s="226"/>
      <c r="BL32" s="226"/>
      <c r="BM32" s="226"/>
      <c r="BN32" s="226"/>
      <c r="BO32" s="235"/>
      <c r="BP32" s="235"/>
      <c r="BQ32" s="232">
        <v>26</v>
      </c>
      <c r="BR32" s="233"/>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6">
        <v>6</v>
      </c>
      <c r="B33" s="1019"/>
      <c r="C33" s="1020"/>
      <c r="D33" s="1020"/>
      <c r="E33" s="1020"/>
      <c r="F33" s="1020"/>
      <c r="G33" s="1020"/>
      <c r="H33" s="1020"/>
      <c r="I33" s="1020"/>
      <c r="J33" s="1020"/>
      <c r="K33" s="1020"/>
      <c r="L33" s="1020"/>
      <c r="M33" s="1020"/>
      <c r="N33" s="1020"/>
      <c r="O33" s="1020"/>
      <c r="P33" s="1021"/>
      <c r="Q33" s="1027"/>
      <c r="R33" s="1028"/>
      <c r="S33" s="1028"/>
      <c r="T33" s="1028"/>
      <c r="U33" s="1028"/>
      <c r="V33" s="1028"/>
      <c r="W33" s="1028"/>
      <c r="X33" s="1028"/>
      <c r="Y33" s="1028"/>
      <c r="Z33" s="1028"/>
      <c r="AA33" s="1028"/>
      <c r="AB33" s="1028"/>
      <c r="AC33" s="1028"/>
      <c r="AD33" s="1028"/>
      <c r="AE33" s="1029"/>
      <c r="AF33" s="1024"/>
      <c r="AG33" s="1025"/>
      <c r="AH33" s="1025"/>
      <c r="AI33" s="1025"/>
      <c r="AJ33" s="1026"/>
      <c r="AK33" s="967"/>
      <c r="AL33" s="958"/>
      <c r="AM33" s="958"/>
      <c r="AN33" s="958"/>
      <c r="AO33" s="958"/>
      <c r="AP33" s="958"/>
      <c r="AQ33" s="958"/>
      <c r="AR33" s="958"/>
      <c r="AS33" s="958"/>
      <c r="AT33" s="958"/>
      <c r="AU33" s="958"/>
      <c r="AV33" s="958"/>
      <c r="AW33" s="958"/>
      <c r="AX33" s="958"/>
      <c r="AY33" s="958"/>
      <c r="AZ33" s="1030"/>
      <c r="BA33" s="1030"/>
      <c r="BB33" s="1030"/>
      <c r="BC33" s="1030"/>
      <c r="BD33" s="1030"/>
      <c r="BE33" s="959"/>
      <c r="BF33" s="959"/>
      <c r="BG33" s="959"/>
      <c r="BH33" s="959"/>
      <c r="BI33" s="960"/>
      <c r="BJ33" s="226"/>
      <c r="BK33" s="226"/>
      <c r="BL33" s="226"/>
      <c r="BM33" s="226"/>
      <c r="BN33" s="226"/>
      <c r="BO33" s="235"/>
      <c r="BP33" s="235"/>
      <c r="BQ33" s="232">
        <v>27</v>
      </c>
      <c r="BR33" s="233"/>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6">
        <v>7</v>
      </c>
      <c r="B34" s="1019"/>
      <c r="C34" s="1020"/>
      <c r="D34" s="1020"/>
      <c r="E34" s="1020"/>
      <c r="F34" s="1020"/>
      <c r="G34" s="1020"/>
      <c r="H34" s="1020"/>
      <c r="I34" s="1020"/>
      <c r="J34" s="1020"/>
      <c r="K34" s="1020"/>
      <c r="L34" s="1020"/>
      <c r="M34" s="1020"/>
      <c r="N34" s="1020"/>
      <c r="O34" s="1020"/>
      <c r="P34" s="1021"/>
      <c r="Q34" s="1027"/>
      <c r="R34" s="1028"/>
      <c r="S34" s="1028"/>
      <c r="T34" s="1028"/>
      <c r="U34" s="1028"/>
      <c r="V34" s="1028"/>
      <c r="W34" s="1028"/>
      <c r="X34" s="1028"/>
      <c r="Y34" s="1028"/>
      <c r="Z34" s="1028"/>
      <c r="AA34" s="1028"/>
      <c r="AB34" s="1028"/>
      <c r="AC34" s="1028"/>
      <c r="AD34" s="1028"/>
      <c r="AE34" s="1029"/>
      <c r="AF34" s="1024"/>
      <c r="AG34" s="1025"/>
      <c r="AH34" s="1025"/>
      <c r="AI34" s="1025"/>
      <c r="AJ34" s="1026"/>
      <c r="AK34" s="967"/>
      <c r="AL34" s="958"/>
      <c r="AM34" s="958"/>
      <c r="AN34" s="958"/>
      <c r="AO34" s="958"/>
      <c r="AP34" s="958"/>
      <c r="AQ34" s="958"/>
      <c r="AR34" s="958"/>
      <c r="AS34" s="958"/>
      <c r="AT34" s="958"/>
      <c r="AU34" s="958"/>
      <c r="AV34" s="958"/>
      <c r="AW34" s="958"/>
      <c r="AX34" s="958"/>
      <c r="AY34" s="958"/>
      <c r="AZ34" s="1030"/>
      <c r="BA34" s="1030"/>
      <c r="BB34" s="1030"/>
      <c r="BC34" s="1030"/>
      <c r="BD34" s="1030"/>
      <c r="BE34" s="959"/>
      <c r="BF34" s="959"/>
      <c r="BG34" s="959"/>
      <c r="BH34" s="959"/>
      <c r="BI34" s="960"/>
      <c r="BJ34" s="226"/>
      <c r="BK34" s="226"/>
      <c r="BL34" s="226"/>
      <c r="BM34" s="226"/>
      <c r="BN34" s="226"/>
      <c r="BO34" s="235"/>
      <c r="BP34" s="235"/>
      <c r="BQ34" s="232">
        <v>28</v>
      </c>
      <c r="BR34" s="233"/>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6">
        <v>8</v>
      </c>
      <c r="B35" s="1019"/>
      <c r="C35" s="1020"/>
      <c r="D35" s="1020"/>
      <c r="E35" s="1020"/>
      <c r="F35" s="1020"/>
      <c r="G35" s="1020"/>
      <c r="H35" s="1020"/>
      <c r="I35" s="1020"/>
      <c r="J35" s="1020"/>
      <c r="K35" s="1020"/>
      <c r="L35" s="1020"/>
      <c r="M35" s="1020"/>
      <c r="N35" s="1020"/>
      <c r="O35" s="1020"/>
      <c r="P35" s="1021"/>
      <c r="Q35" s="1027"/>
      <c r="R35" s="1028"/>
      <c r="S35" s="1028"/>
      <c r="T35" s="1028"/>
      <c r="U35" s="1028"/>
      <c r="V35" s="1028"/>
      <c r="W35" s="1028"/>
      <c r="X35" s="1028"/>
      <c r="Y35" s="1028"/>
      <c r="Z35" s="1028"/>
      <c r="AA35" s="1028"/>
      <c r="AB35" s="1028"/>
      <c r="AC35" s="1028"/>
      <c r="AD35" s="1028"/>
      <c r="AE35" s="1029"/>
      <c r="AF35" s="1024"/>
      <c r="AG35" s="1025"/>
      <c r="AH35" s="1025"/>
      <c r="AI35" s="1025"/>
      <c r="AJ35" s="1026"/>
      <c r="AK35" s="967"/>
      <c r="AL35" s="958"/>
      <c r="AM35" s="958"/>
      <c r="AN35" s="958"/>
      <c r="AO35" s="958"/>
      <c r="AP35" s="958"/>
      <c r="AQ35" s="958"/>
      <c r="AR35" s="958"/>
      <c r="AS35" s="958"/>
      <c r="AT35" s="958"/>
      <c r="AU35" s="958"/>
      <c r="AV35" s="958"/>
      <c r="AW35" s="958"/>
      <c r="AX35" s="958"/>
      <c r="AY35" s="958"/>
      <c r="AZ35" s="1030"/>
      <c r="BA35" s="1030"/>
      <c r="BB35" s="1030"/>
      <c r="BC35" s="1030"/>
      <c r="BD35" s="1030"/>
      <c r="BE35" s="959"/>
      <c r="BF35" s="959"/>
      <c r="BG35" s="959"/>
      <c r="BH35" s="959"/>
      <c r="BI35" s="960"/>
      <c r="BJ35" s="226"/>
      <c r="BK35" s="226"/>
      <c r="BL35" s="226"/>
      <c r="BM35" s="226"/>
      <c r="BN35" s="226"/>
      <c r="BO35" s="235"/>
      <c r="BP35" s="235"/>
      <c r="BQ35" s="232">
        <v>29</v>
      </c>
      <c r="BR35" s="233"/>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6">
        <v>9</v>
      </c>
      <c r="B36" s="1019"/>
      <c r="C36" s="1020"/>
      <c r="D36" s="1020"/>
      <c r="E36" s="1020"/>
      <c r="F36" s="1020"/>
      <c r="G36" s="1020"/>
      <c r="H36" s="1020"/>
      <c r="I36" s="1020"/>
      <c r="J36" s="1020"/>
      <c r="K36" s="1020"/>
      <c r="L36" s="1020"/>
      <c r="M36" s="1020"/>
      <c r="N36" s="1020"/>
      <c r="O36" s="1020"/>
      <c r="P36" s="1021"/>
      <c r="Q36" s="1027"/>
      <c r="R36" s="1028"/>
      <c r="S36" s="1028"/>
      <c r="T36" s="1028"/>
      <c r="U36" s="1028"/>
      <c r="V36" s="1028"/>
      <c r="W36" s="1028"/>
      <c r="X36" s="1028"/>
      <c r="Y36" s="1028"/>
      <c r="Z36" s="1028"/>
      <c r="AA36" s="1028"/>
      <c r="AB36" s="1028"/>
      <c r="AC36" s="1028"/>
      <c r="AD36" s="1028"/>
      <c r="AE36" s="1029"/>
      <c r="AF36" s="1024"/>
      <c r="AG36" s="1025"/>
      <c r="AH36" s="1025"/>
      <c r="AI36" s="1025"/>
      <c r="AJ36" s="1026"/>
      <c r="AK36" s="967"/>
      <c r="AL36" s="958"/>
      <c r="AM36" s="958"/>
      <c r="AN36" s="958"/>
      <c r="AO36" s="958"/>
      <c r="AP36" s="958"/>
      <c r="AQ36" s="958"/>
      <c r="AR36" s="958"/>
      <c r="AS36" s="958"/>
      <c r="AT36" s="958"/>
      <c r="AU36" s="958"/>
      <c r="AV36" s="958"/>
      <c r="AW36" s="958"/>
      <c r="AX36" s="958"/>
      <c r="AY36" s="958"/>
      <c r="AZ36" s="1030"/>
      <c r="BA36" s="1030"/>
      <c r="BB36" s="1030"/>
      <c r="BC36" s="1030"/>
      <c r="BD36" s="1030"/>
      <c r="BE36" s="959"/>
      <c r="BF36" s="959"/>
      <c r="BG36" s="959"/>
      <c r="BH36" s="959"/>
      <c r="BI36" s="960"/>
      <c r="BJ36" s="226"/>
      <c r="BK36" s="226"/>
      <c r="BL36" s="226"/>
      <c r="BM36" s="226"/>
      <c r="BN36" s="226"/>
      <c r="BO36" s="235"/>
      <c r="BP36" s="235"/>
      <c r="BQ36" s="232">
        <v>30</v>
      </c>
      <c r="BR36" s="233"/>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6">
        <v>10</v>
      </c>
      <c r="B37" s="1019"/>
      <c r="C37" s="1020"/>
      <c r="D37" s="1020"/>
      <c r="E37" s="1020"/>
      <c r="F37" s="1020"/>
      <c r="G37" s="1020"/>
      <c r="H37" s="1020"/>
      <c r="I37" s="1020"/>
      <c r="J37" s="1020"/>
      <c r="K37" s="1020"/>
      <c r="L37" s="1020"/>
      <c r="M37" s="1020"/>
      <c r="N37" s="1020"/>
      <c r="O37" s="1020"/>
      <c r="P37" s="1021"/>
      <c r="Q37" s="1027"/>
      <c r="R37" s="1028"/>
      <c r="S37" s="1028"/>
      <c r="T37" s="1028"/>
      <c r="U37" s="1028"/>
      <c r="V37" s="1028"/>
      <c r="W37" s="1028"/>
      <c r="X37" s="1028"/>
      <c r="Y37" s="1028"/>
      <c r="Z37" s="1028"/>
      <c r="AA37" s="1028"/>
      <c r="AB37" s="1028"/>
      <c r="AC37" s="1028"/>
      <c r="AD37" s="1028"/>
      <c r="AE37" s="1029"/>
      <c r="AF37" s="1024"/>
      <c r="AG37" s="1025"/>
      <c r="AH37" s="1025"/>
      <c r="AI37" s="1025"/>
      <c r="AJ37" s="1026"/>
      <c r="AK37" s="967"/>
      <c r="AL37" s="958"/>
      <c r="AM37" s="958"/>
      <c r="AN37" s="958"/>
      <c r="AO37" s="958"/>
      <c r="AP37" s="958"/>
      <c r="AQ37" s="958"/>
      <c r="AR37" s="958"/>
      <c r="AS37" s="958"/>
      <c r="AT37" s="958"/>
      <c r="AU37" s="958"/>
      <c r="AV37" s="958"/>
      <c r="AW37" s="958"/>
      <c r="AX37" s="958"/>
      <c r="AY37" s="958"/>
      <c r="AZ37" s="1030"/>
      <c r="BA37" s="1030"/>
      <c r="BB37" s="1030"/>
      <c r="BC37" s="1030"/>
      <c r="BD37" s="1030"/>
      <c r="BE37" s="959"/>
      <c r="BF37" s="959"/>
      <c r="BG37" s="959"/>
      <c r="BH37" s="959"/>
      <c r="BI37" s="960"/>
      <c r="BJ37" s="226"/>
      <c r="BK37" s="226"/>
      <c r="BL37" s="226"/>
      <c r="BM37" s="226"/>
      <c r="BN37" s="226"/>
      <c r="BO37" s="235"/>
      <c r="BP37" s="235"/>
      <c r="BQ37" s="232">
        <v>31</v>
      </c>
      <c r="BR37" s="233"/>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6">
        <v>11</v>
      </c>
      <c r="B38" s="1019"/>
      <c r="C38" s="1020"/>
      <c r="D38" s="1020"/>
      <c r="E38" s="1020"/>
      <c r="F38" s="1020"/>
      <c r="G38" s="1020"/>
      <c r="H38" s="1020"/>
      <c r="I38" s="1020"/>
      <c r="J38" s="1020"/>
      <c r="K38" s="1020"/>
      <c r="L38" s="1020"/>
      <c r="M38" s="1020"/>
      <c r="N38" s="1020"/>
      <c r="O38" s="1020"/>
      <c r="P38" s="1021"/>
      <c r="Q38" s="1027"/>
      <c r="R38" s="1028"/>
      <c r="S38" s="1028"/>
      <c r="T38" s="1028"/>
      <c r="U38" s="1028"/>
      <c r="V38" s="1028"/>
      <c r="W38" s="1028"/>
      <c r="X38" s="1028"/>
      <c r="Y38" s="1028"/>
      <c r="Z38" s="1028"/>
      <c r="AA38" s="1028"/>
      <c r="AB38" s="1028"/>
      <c r="AC38" s="1028"/>
      <c r="AD38" s="1028"/>
      <c r="AE38" s="1029"/>
      <c r="AF38" s="1024"/>
      <c r="AG38" s="1025"/>
      <c r="AH38" s="1025"/>
      <c r="AI38" s="1025"/>
      <c r="AJ38" s="1026"/>
      <c r="AK38" s="967"/>
      <c r="AL38" s="958"/>
      <c r="AM38" s="958"/>
      <c r="AN38" s="958"/>
      <c r="AO38" s="958"/>
      <c r="AP38" s="958"/>
      <c r="AQ38" s="958"/>
      <c r="AR38" s="958"/>
      <c r="AS38" s="958"/>
      <c r="AT38" s="958"/>
      <c r="AU38" s="958"/>
      <c r="AV38" s="958"/>
      <c r="AW38" s="958"/>
      <c r="AX38" s="958"/>
      <c r="AY38" s="958"/>
      <c r="AZ38" s="1030"/>
      <c r="BA38" s="1030"/>
      <c r="BB38" s="1030"/>
      <c r="BC38" s="1030"/>
      <c r="BD38" s="1030"/>
      <c r="BE38" s="959"/>
      <c r="BF38" s="959"/>
      <c r="BG38" s="959"/>
      <c r="BH38" s="959"/>
      <c r="BI38" s="960"/>
      <c r="BJ38" s="226"/>
      <c r="BK38" s="226"/>
      <c r="BL38" s="226"/>
      <c r="BM38" s="226"/>
      <c r="BN38" s="226"/>
      <c r="BO38" s="235"/>
      <c r="BP38" s="235"/>
      <c r="BQ38" s="232">
        <v>32</v>
      </c>
      <c r="BR38" s="233"/>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6">
        <v>12</v>
      </c>
      <c r="B39" s="1019"/>
      <c r="C39" s="1020"/>
      <c r="D39" s="1020"/>
      <c r="E39" s="1020"/>
      <c r="F39" s="1020"/>
      <c r="G39" s="1020"/>
      <c r="H39" s="1020"/>
      <c r="I39" s="1020"/>
      <c r="J39" s="1020"/>
      <c r="K39" s="1020"/>
      <c r="L39" s="1020"/>
      <c r="M39" s="1020"/>
      <c r="N39" s="1020"/>
      <c r="O39" s="1020"/>
      <c r="P39" s="1021"/>
      <c r="Q39" s="1027"/>
      <c r="R39" s="1028"/>
      <c r="S39" s="1028"/>
      <c r="T39" s="1028"/>
      <c r="U39" s="1028"/>
      <c r="V39" s="1028"/>
      <c r="W39" s="1028"/>
      <c r="X39" s="1028"/>
      <c r="Y39" s="1028"/>
      <c r="Z39" s="1028"/>
      <c r="AA39" s="1028"/>
      <c r="AB39" s="1028"/>
      <c r="AC39" s="1028"/>
      <c r="AD39" s="1028"/>
      <c r="AE39" s="1029"/>
      <c r="AF39" s="1024"/>
      <c r="AG39" s="1025"/>
      <c r="AH39" s="1025"/>
      <c r="AI39" s="1025"/>
      <c r="AJ39" s="1026"/>
      <c r="AK39" s="967"/>
      <c r="AL39" s="958"/>
      <c r="AM39" s="958"/>
      <c r="AN39" s="958"/>
      <c r="AO39" s="958"/>
      <c r="AP39" s="958"/>
      <c r="AQ39" s="958"/>
      <c r="AR39" s="958"/>
      <c r="AS39" s="958"/>
      <c r="AT39" s="958"/>
      <c r="AU39" s="958"/>
      <c r="AV39" s="958"/>
      <c r="AW39" s="958"/>
      <c r="AX39" s="958"/>
      <c r="AY39" s="958"/>
      <c r="AZ39" s="1030"/>
      <c r="BA39" s="1030"/>
      <c r="BB39" s="1030"/>
      <c r="BC39" s="1030"/>
      <c r="BD39" s="1030"/>
      <c r="BE39" s="959"/>
      <c r="BF39" s="959"/>
      <c r="BG39" s="959"/>
      <c r="BH39" s="959"/>
      <c r="BI39" s="960"/>
      <c r="BJ39" s="226"/>
      <c r="BK39" s="226"/>
      <c r="BL39" s="226"/>
      <c r="BM39" s="226"/>
      <c r="BN39" s="226"/>
      <c r="BO39" s="235"/>
      <c r="BP39" s="235"/>
      <c r="BQ39" s="232">
        <v>33</v>
      </c>
      <c r="BR39" s="233"/>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2">
        <v>13</v>
      </c>
      <c r="B40" s="1019"/>
      <c r="C40" s="1020"/>
      <c r="D40" s="1020"/>
      <c r="E40" s="1020"/>
      <c r="F40" s="1020"/>
      <c r="G40" s="1020"/>
      <c r="H40" s="1020"/>
      <c r="I40" s="1020"/>
      <c r="J40" s="1020"/>
      <c r="K40" s="1020"/>
      <c r="L40" s="1020"/>
      <c r="M40" s="1020"/>
      <c r="N40" s="1020"/>
      <c r="O40" s="1020"/>
      <c r="P40" s="1021"/>
      <c r="Q40" s="1027"/>
      <c r="R40" s="1028"/>
      <c r="S40" s="1028"/>
      <c r="T40" s="1028"/>
      <c r="U40" s="1028"/>
      <c r="V40" s="1028"/>
      <c r="W40" s="1028"/>
      <c r="X40" s="1028"/>
      <c r="Y40" s="1028"/>
      <c r="Z40" s="1028"/>
      <c r="AA40" s="1028"/>
      <c r="AB40" s="1028"/>
      <c r="AC40" s="1028"/>
      <c r="AD40" s="1028"/>
      <c r="AE40" s="1029"/>
      <c r="AF40" s="1024"/>
      <c r="AG40" s="1025"/>
      <c r="AH40" s="1025"/>
      <c r="AI40" s="1025"/>
      <c r="AJ40" s="1026"/>
      <c r="AK40" s="967"/>
      <c r="AL40" s="958"/>
      <c r="AM40" s="958"/>
      <c r="AN40" s="958"/>
      <c r="AO40" s="958"/>
      <c r="AP40" s="958"/>
      <c r="AQ40" s="958"/>
      <c r="AR40" s="958"/>
      <c r="AS40" s="958"/>
      <c r="AT40" s="958"/>
      <c r="AU40" s="958"/>
      <c r="AV40" s="958"/>
      <c r="AW40" s="958"/>
      <c r="AX40" s="958"/>
      <c r="AY40" s="958"/>
      <c r="AZ40" s="1030"/>
      <c r="BA40" s="1030"/>
      <c r="BB40" s="1030"/>
      <c r="BC40" s="1030"/>
      <c r="BD40" s="1030"/>
      <c r="BE40" s="959"/>
      <c r="BF40" s="959"/>
      <c r="BG40" s="959"/>
      <c r="BH40" s="959"/>
      <c r="BI40" s="960"/>
      <c r="BJ40" s="226"/>
      <c r="BK40" s="226"/>
      <c r="BL40" s="226"/>
      <c r="BM40" s="226"/>
      <c r="BN40" s="226"/>
      <c r="BO40" s="235"/>
      <c r="BP40" s="235"/>
      <c r="BQ40" s="232">
        <v>34</v>
      </c>
      <c r="BR40" s="233"/>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2">
        <v>14</v>
      </c>
      <c r="B41" s="1019"/>
      <c r="C41" s="1020"/>
      <c r="D41" s="1020"/>
      <c r="E41" s="1020"/>
      <c r="F41" s="1020"/>
      <c r="G41" s="1020"/>
      <c r="H41" s="1020"/>
      <c r="I41" s="1020"/>
      <c r="J41" s="1020"/>
      <c r="K41" s="1020"/>
      <c r="L41" s="1020"/>
      <c r="M41" s="1020"/>
      <c r="N41" s="1020"/>
      <c r="O41" s="1020"/>
      <c r="P41" s="1021"/>
      <c r="Q41" s="1027"/>
      <c r="R41" s="1028"/>
      <c r="S41" s="1028"/>
      <c r="T41" s="1028"/>
      <c r="U41" s="1028"/>
      <c r="V41" s="1028"/>
      <c r="W41" s="1028"/>
      <c r="X41" s="1028"/>
      <c r="Y41" s="1028"/>
      <c r="Z41" s="1028"/>
      <c r="AA41" s="1028"/>
      <c r="AB41" s="1028"/>
      <c r="AC41" s="1028"/>
      <c r="AD41" s="1028"/>
      <c r="AE41" s="1029"/>
      <c r="AF41" s="1024"/>
      <c r="AG41" s="1025"/>
      <c r="AH41" s="1025"/>
      <c r="AI41" s="1025"/>
      <c r="AJ41" s="1026"/>
      <c r="AK41" s="967"/>
      <c r="AL41" s="958"/>
      <c r="AM41" s="958"/>
      <c r="AN41" s="958"/>
      <c r="AO41" s="958"/>
      <c r="AP41" s="958"/>
      <c r="AQ41" s="958"/>
      <c r="AR41" s="958"/>
      <c r="AS41" s="958"/>
      <c r="AT41" s="958"/>
      <c r="AU41" s="958"/>
      <c r="AV41" s="958"/>
      <c r="AW41" s="958"/>
      <c r="AX41" s="958"/>
      <c r="AY41" s="958"/>
      <c r="AZ41" s="1030"/>
      <c r="BA41" s="1030"/>
      <c r="BB41" s="1030"/>
      <c r="BC41" s="1030"/>
      <c r="BD41" s="1030"/>
      <c r="BE41" s="959"/>
      <c r="BF41" s="959"/>
      <c r="BG41" s="959"/>
      <c r="BH41" s="959"/>
      <c r="BI41" s="960"/>
      <c r="BJ41" s="226"/>
      <c r="BK41" s="226"/>
      <c r="BL41" s="226"/>
      <c r="BM41" s="226"/>
      <c r="BN41" s="226"/>
      <c r="BO41" s="235"/>
      <c r="BP41" s="235"/>
      <c r="BQ41" s="232">
        <v>35</v>
      </c>
      <c r="BR41" s="233"/>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2">
        <v>15</v>
      </c>
      <c r="B42" s="1019"/>
      <c r="C42" s="1020"/>
      <c r="D42" s="1020"/>
      <c r="E42" s="1020"/>
      <c r="F42" s="1020"/>
      <c r="G42" s="1020"/>
      <c r="H42" s="1020"/>
      <c r="I42" s="1020"/>
      <c r="J42" s="1020"/>
      <c r="K42" s="1020"/>
      <c r="L42" s="1020"/>
      <c r="M42" s="1020"/>
      <c r="N42" s="1020"/>
      <c r="O42" s="1020"/>
      <c r="P42" s="1021"/>
      <c r="Q42" s="1027"/>
      <c r="R42" s="1028"/>
      <c r="S42" s="1028"/>
      <c r="T42" s="1028"/>
      <c r="U42" s="1028"/>
      <c r="V42" s="1028"/>
      <c r="W42" s="1028"/>
      <c r="X42" s="1028"/>
      <c r="Y42" s="1028"/>
      <c r="Z42" s="1028"/>
      <c r="AA42" s="1028"/>
      <c r="AB42" s="1028"/>
      <c r="AC42" s="1028"/>
      <c r="AD42" s="1028"/>
      <c r="AE42" s="1029"/>
      <c r="AF42" s="1024"/>
      <c r="AG42" s="1025"/>
      <c r="AH42" s="1025"/>
      <c r="AI42" s="1025"/>
      <c r="AJ42" s="1026"/>
      <c r="AK42" s="967"/>
      <c r="AL42" s="958"/>
      <c r="AM42" s="958"/>
      <c r="AN42" s="958"/>
      <c r="AO42" s="958"/>
      <c r="AP42" s="958"/>
      <c r="AQ42" s="958"/>
      <c r="AR42" s="958"/>
      <c r="AS42" s="958"/>
      <c r="AT42" s="958"/>
      <c r="AU42" s="958"/>
      <c r="AV42" s="958"/>
      <c r="AW42" s="958"/>
      <c r="AX42" s="958"/>
      <c r="AY42" s="958"/>
      <c r="AZ42" s="1030"/>
      <c r="BA42" s="1030"/>
      <c r="BB42" s="1030"/>
      <c r="BC42" s="1030"/>
      <c r="BD42" s="1030"/>
      <c r="BE42" s="959"/>
      <c r="BF42" s="959"/>
      <c r="BG42" s="959"/>
      <c r="BH42" s="959"/>
      <c r="BI42" s="960"/>
      <c r="BJ42" s="226"/>
      <c r="BK42" s="226"/>
      <c r="BL42" s="226"/>
      <c r="BM42" s="226"/>
      <c r="BN42" s="226"/>
      <c r="BO42" s="235"/>
      <c r="BP42" s="235"/>
      <c r="BQ42" s="232">
        <v>36</v>
      </c>
      <c r="BR42" s="233"/>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2">
        <v>16</v>
      </c>
      <c r="B43" s="1019"/>
      <c r="C43" s="1020"/>
      <c r="D43" s="1020"/>
      <c r="E43" s="1020"/>
      <c r="F43" s="1020"/>
      <c r="G43" s="1020"/>
      <c r="H43" s="1020"/>
      <c r="I43" s="1020"/>
      <c r="J43" s="1020"/>
      <c r="K43" s="1020"/>
      <c r="L43" s="1020"/>
      <c r="M43" s="1020"/>
      <c r="N43" s="1020"/>
      <c r="O43" s="1020"/>
      <c r="P43" s="1021"/>
      <c r="Q43" s="1027"/>
      <c r="R43" s="1028"/>
      <c r="S43" s="1028"/>
      <c r="T43" s="1028"/>
      <c r="U43" s="1028"/>
      <c r="V43" s="1028"/>
      <c r="W43" s="1028"/>
      <c r="X43" s="1028"/>
      <c r="Y43" s="1028"/>
      <c r="Z43" s="1028"/>
      <c r="AA43" s="1028"/>
      <c r="AB43" s="1028"/>
      <c r="AC43" s="1028"/>
      <c r="AD43" s="1028"/>
      <c r="AE43" s="1029"/>
      <c r="AF43" s="1024"/>
      <c r="AG43" s="1025"/>
      <c r="AH43" s="1025"/>
      <c r="AI43" s="1025"/>
      <c r="AJ43" s="1026"/>
      <c r="AK43" s="967"/>
      <c r="AL43" s="958"/>
      <c r="AM43" s="958"/>
      <c r="AN43" s="958"/>
      <c r="AO43" s="958"/>
      <c r="AP43" s="958"/>
      <c r="AQ43" s="958"/>
      <c r="AR43" s="958"/>
      <c r="AS43" s="958"/>
      <c r="AT43" s="958"/>
      <c r="AU43" s="958"/>
      <c r="AV43" s="958"/>
      <c r="AW43" s="958"/>
      <c r="AX43" s="958"/>
      <c r="AY43" s="958"/>
      <c r="AZ43" s="1030"/>
      <c r="BA43" s="1030"/>
      <c r="BB43" s="1030"/>
      <c r="BC43" s="1030"/>
      <c r="BD43" s="1030"/>
      <c r="BE43" s="959"/>
      <c r="BF43" s="959"/>
      <c r="BG43" s="959"/>
      <c r="BH43" s="959"/>
      <c r="BI43" s="960"/>
      <c r="BJ43" s="226"/>
      <c r="BK43" s="226"/>
      <c r="BL43" s="226"/>
      <c r="BM43" s="226"/>
      <c r="BN43" s="226"/>
      <c r="BO43" s="235"/>
      <c r="BP43" s="235"/>
      <c r="BQ43" s="232">
        <v>37</v>
      </c>
      <c r="BR43" s="233"/>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2">
        <v>17</v>
      </c>
      <c r="B44" s="1019"/>
      <c r="C44" s="1020"/>
      <c r="D44" s="1020"/>
      <c r="E44" s="1020"/>
      <c r="F44" s="1020"/>
      <c r="G44" s="1020"/>
      <c r="H44" s="1020"/>
      <c r="I44" s="1020"/>
      <c r="J44" s="1020"/>
      <c r="K44" s="1020"/>
      <c r="L44" s="1020"/>
      <c r="M44" s="1020"/>
      <c r="N44" s="1020"/>
      <c r="O44" s="1020"/>
      <c r="P44" s="1021"/>
      <c r="Q44" s="1027"/>
      <c r="R44" s="1028"/>
      <c r="S44" s="1028"/>
      <c r="T44" s="1028"/>
      <c r="U44" s="1028"/>
      <c r="V44" s="1028"/>
      <c r="W44" s="1028"/>
      <c r="X44" s="1028"/>
      <c r="Y44" s="1028"/>
      <c r="Z44" s="1028"/>
      <c r="AA44" s="1028"/>
      <c r="AB44" s="1028"/>
      <c r="AC44" s="1028"/>
      <c r="AD44" s="1028"/>
      <c r="AE44" s="1029"/>
      <c r="AF44" s="1024"/>
      <c r="AG44" s="1025"/>
      <c r="AH44" s="1025"/>
      <c r="AI44" s="1025"/>
      <c r="AJ44" s="1026"/>
      <c r="AK44" s="967"/>
      <c r="AL44" s="958"/>
      <c r="AM44" s="958"/>
      <c r="AN44" s="958"/>
      <c r="AO44" s="958"/>
      <c r="AP44" s="958"/>
      <c r="AQ44" s="958"/>
      <c r="AR44" s="958"/>
      <c r="AS44" s="958"/>
      <c r="AT44" s="958"/>
      <c r="AU44" s="958"/>
      <c r="AV44" s="958"/>
      <c r="AW44" s="958"/>
      <c r="AX44" s="958"/>
      <c r="AY44" s="958"/>
      <c r="AZ44" s="1030"/>
      <c r="BA44" s="1030"/>
      <c r="BB44" s="1030"/>
      <c r="BC44" s="1030"/>
      <c r="BD44" s="1030"/>
      <c r="BE44" s="959"/>
      <c r="BF44" s="959"/>
      <c r="BG44" s="959"/>
      <c r="BH44" s="959"/>
      <c r="BI44" s="960"/>
      <c r="BJ44" s="226"/>
      <c r="BK44" s="226"/>
      <c r="BL44" s="226"/>
      <c r="BM44" s="226"/>
      <c r="BN44" s="226"/>
      <c r="BO44" s="235"/>
      <c r="BP44" s="235"/>
      <c r="BQ44" s="232">
        <v>38</v>
      </c>
      <c r="BR44" s="233"/>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2">
        <v>18</v>
      </c>
      <c r="B45" s="1019"/>
      <c r="C45" s="1020"/>
      <c r="D45" s="1020"/>
      <c r="E45" s="1020"/>
      <c r="F45" s="1020"/>
      <c r="G45" s="1020"/>
      <c r="H45" s="1020"/>
      <c r="I45" s="1020"/>
      <c r="J45" s="1020"/>
      <c r="K45" s="1020"/>
      <c r="L45" s="1020"/>
      <c r="M45" s="1020"/>
      <c r="N45" s="1020"/>
      <c r="O45" s="1020"/>
      <c r="P45" s="1021"/>
      <c r="Q45" s="1027"/>
      <c r="R45" s="1028"/>
      <c r="S45" s="1028"/>
      <c r="T45" s="1028"/>
      <c r="U45" s="1028"/>
      <c r="V45" s="1028"/>
      <c r="W45" s="1028"/>
      <c r="X45" s="1028"/>
      <c r="Y45" s="1028"/>
      <c r="Z45" s="1028"/>
      <c r="AA45" s="1028"/>
      <c r="AB45" s="1028"/>
      <c r="AC45" s="1028"/>
      <c r="AD45" s="1028"/>
      <c r="AE45" s="1029"/>
      <c r="AF45" s="1024"/>
      <c r="AG45" s="1025"/>
      <c r="AH45" s="1025"/>
      <c r="AI45" s="1025"/>
      <c r="AJ45" s="1026"/>
      <c r="AK45" s="967"/>
      <c r="AL45" s="958"/>
      <c r="AM45" s="958"/>
      <c r="AN45" s="958"/>
      <c r="AO45" s="958"/>
      <c r="AP45" s="958"/>
      <c r="AQ45" s="958"/>
      <c r="AR45" s="958"/>
      <c r="AS45" s="958"/>
      <c r="AT45" s="958"/>
      <c r="AU45" s="958"/>
      <c r="AV45" s="958"/>
      <c r="AW45" s="958"/>
      <c r="AX45" s="958"/>
      <c r="AY45" s="958"/>
      <c r="AZ45" s="1030"/>
      <c r="BA45" s="1030"/>
      <c r="BB45" s="1030"/>
      <c r="BC45" s="1030"/>
      <c r="BD45" s="1030"/>
      <c r="BE45" s="959"/>
      <c r="BF45" s="959"/>
      <c r="BG45" s="959"/>
      <c r="BH45" s="959"/>
      <c r="BI45" s="960"/>
      <c r="BJ45" s="226"/>
      <c r="BK45" s="226"/>
      <c r="BL45" s="226"/>
      <c r="BM45" s="226"/>
      <c r="BN45" s="226"/>
      <c r="BO45" s="235"/>
      <c r="BP45" s="235"/>
      <c r="BQ45" s="232">
        <v>39</v>
      </c>
      <c r="BR45" s="233"/>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2">
        <v>19</v>
      </c>
      <c r="B46" s="1019"/>
      <c r="C46" s="1020"/>
      <c r="D46" s="1020"/>
      <c r="E46" s="1020"/>
      <c r="F46" s="1020"/>
      <c r="G46" s="1020"/>
      <c r="H46" s="1020"/>
      <c r="I46" s="1020"/>
      <c r="J46" s="1020"/>
      <c r="K46" s="1020"/>
      <c r="L46" s="1020"/>
      <c r="M46" s="1020"/>
      <c r="N46" s="1020"/>
      <c r="O46" s="1020"/>
      <c r="P46" s="1021"/>
      <c r="Q46" s="1027"/>
      <c r="R46" s="1028"/>
      <c r="S46" s="1028"/>
      <c r="T46" s="1028"/>
      <c r="U46" s="1028"/>
      <c r="V46" s="1028"/>
      <c r="W46" s="1028"/>
      <c r="X46" s="1028"/>
      <c r="Y46" s="1028"/>
      <c r="Z46" s="1028"/>
      <c r="AA46" s="1028"/>
      <c r="AB46" s="1028"/>
      <c r="AC46" s="1028"/>
      <c r="AD46" s="1028"/>
      <c r="AE46" s="1029"/>
      <c r="AF46" s="1024"/>
      <c r="AG46" s="1025"/>
      <c r="AH46" s="1025"/>
      <c r="AI46" s="1025"/>
      <c r="AJ46" s="1026"/>
      <c r="AK46" s="967"/>
      <c r="AL46" s="958"/>
      <c r="AM46" s="958"/>
      <c r="AN46" s="958"/>
      <c r="AO46" s="958"/>
      <c r="AP46" s="958"/>
      <c r="AQ46" s="958"/>
      <c r="AR46" s="958"/>
      <c r="AS46" s="958"/>
      <c r="AT46" s="958"/>
      <c r="AU46" s="958"/>
      <c r="AV46" s="958"/>
      <c r="AW46" s="958"/>
      <c r="AX46" s="958"/>
      <c r="AY46" s="958"/>
      <c r="AZ46" s="1030"/>
      <c r="BA46" s="1030"/>
      <c r="BB46" s="1030"/>
      <c r="BC46" s="1030"/>
      <c r="BD46" s="1030"/>
      <c r="BE46" s="959"/>
      <c r="BF46" s="959"/>
      <c r="BG46" s="959"/>
      <c r="BH46" s="959"/>
      <c r="BI46" s="960"/>
      <c r="BJ46" s="226"/>
      <c r="BK46" s="226"/>
      <c r="BL46" s="226"/>
      <c r="BM46" s="226"/>
      <c r="BN46" s="226"/>
      <c r="BO46" s="235"/>
      <c r="BP46" s="235"/>
      <c r="BQ46" s="232">
        <v>40</v>
      </c>
      <c r="BR46" s="233"/>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2">
        <v>20</v>
      </c>
      <c r="B47" s="1019"/>
      <c r="C47" s="1020"/>
      <c r="D47" s="1020"/>
      <c r="E47" s="1020"/>
      <c r="F47" s="1020"/>
      <c r="G47" s="1020"/>
      <c r="H47" s="1020"/>
      <c r="I47" s="1020"/>
      <c r="J47" s="1020"/>
      <c r="K47" s="1020"/>
      <c r="L47" s="1020"/>
      <c r="M47" s="1020"/>
      <c r="N47" s="1020"/>
      <c r="O47" s="1020"/>
      <c r="P47" s="1021"/>
      <c r="Q47" s="1027"/>
      <c r="R47" s="1028"/>
      <c r="S47" s="1028"/>
      <c r="T47" s="1028"/>
      <c r="U47" s="1028"/>
      <c r="V47" s="1028"/>
      <c r="W47" s="1028"/>
      <c r="X47" s="1028"/>
      <c r="Y47" s="1028"/>
      <c r="Z47" s="1028"/>
      <c r="AA47" s="1028"/>
      <c r="AB47" s="1028"/>
      <c r="AC47" s="1028"/>
      <c r="AD47" s="1028"/>
      <c r="AE47" s="1029"/>
      <c r="AF47" s="1024"/>
      <c r="AG47" s="1025"/>
      <c r="AH47" s="1025"/>
      <c r="AI47" s="1025"/>
      <c r="AJ47" s="1026"/>
      <c r="AK47" s="967"/>
      <c r="AL47" s="958"/>
      <c r="AM47" s="958"/>
      <c r="AN47" s="958"/>
      <c r="AO47" s="958"/>
      <c r="AP47" s="958"/>
      <c r="AQ47" s="958"/>
      <c r="AR47" s="958"/>
      <c r="AS47" s="958"/>
      <c r="AT47" s="958"/>
      <c r="AU47" s="958"/>
      <c r="AV47" s="958"/>
      <c r="AW47" s="958"/>
      <c r="AX47" s="958"/>
      <c r="AY47" s="958"/>
      <c r="AZ47" s="1030"/>
      <c r="BA47" s="1030"/>
      <c r="BB47" s="1030"/>
      <c r="BC47" s="1030"/>
      <c r="BD47" s="1030"/>
      <c r="BE47" s="959"/>
      <c r="BF47" s="959"/>
      <c r="BG47" s="959"/>
      <c r="BH47" s="959"/>
      <c r="BI47" s="960"/>
      <c r="BJ47" s="226"/>
      <c r="BK47" s="226"/>
      <c r="BL47" s="226"/>
      <c r="BM47" s="226"/>
      <c r="BN47" s="226"/>
      <c r="BO47" s="235"/>
      <c r="BP47" s="235"/>
      <c r="BQ47" s="232">
        <v>41</v>
      </c>
      <c r="BR47" s="233"/>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2">
        <v>21</v>
      </c>
      <c r="B48" s="1019"/>
      <c r="C48" s="1020"/>
      <c r="D48" s="1020"/>
      <c r="E48" s="1020"/>
      <c r="F48" s="1020"/>
      <c r="G48" s="1020"/>
      <c r="H48" s="1020"/>
      <c r="I48" s="1020"/>
      <c r="J48" s="1020"/>
      <c r="K48" s="1020"/>
      <c r="L48" s="1020"/>
      <c r="M48" s="1020"/>
      <c r="N48" s="1020"/>
      <c r="O48" s="1020"/>
      <c r="P48" s="1021"/>
      <c r="Q48" s="1027"/>
      <c r="R48" s="1028"/>
      <c r="S48" s="1028"/>
      <c r="T48" s="1028"/>
      <c r="U48" s="1028"/>
      <c r="V48" s="1028"/>
      <c r="W48" s="1028"/>
      <c r="X48" s="1028"/>
      <c r="Y48" s="1028"/>
      <c r="Z48" s="1028"/>
      <c r="AA48" s="1028"/>
      <c r="AB48" s="1028"/>
      <c r="AC48" s="1028"/>
      <c r="AD48" s="1028"/>
      <c r="AE48" s="1029"/>
      <c r="AF48" s="1024"/>
      <c r="AG48" s="1025"/>
      <c r="AH48" s="1025"/>
      <c r="AI48" s="1025"/>
      <c r="AJ48" s="1026"/>
      <c r="AK48" s="967"/>
      <c r="AL48" s="958"/>
      <c r="AM48" s="958"/>
      <c r="AN48" s="958"/>
      <c r="AO48" s="958"/>
      <c r="AP48" s="958"/>
      <c r="AQ48" s="958"/>
      <c r="AR48" s="958"/>
      <c r="AS48" s="958"/>
      <c r="AT48" s="958"/>
      <c r="AU48" s="958"/>
      <c r="AV48" s="958"/>
      <c r="AW48" s="958"/>
      <c r="AX48" s="958"/>
      <c r="AY48" s="958"/>
      <c r="AZ48" s="1030"/>
      <c r="BA48" s="1030"/>
      <c r="BB48" s="1030"/>
      <c r="BC48" s="1030"/>
      <c r="BD48" s="1030"/>
      <c r="BE48" s="959"/>
      <c r="BF48" s="959"/>
      <c r="BG48" s="959"/>
      <c r="BH48" s="959"/>
      <c r="BI48" s="960"/>
      <c r="BJ48" s="226"/>
      <c r="BK48" s="226"/>
      <c r="BL48" s="226"/>
      <c r="BM48" s="226"/>
      <c r="BN48" s="226"/>
      <c r="BO48" s="235"/>
      <c r="BP48" s="235"/>
      <c r="BQ48" s="232">
        <v>42</v>
      </c>
      <c r="BR48" s="233"/>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2">
        <v>22</v>
      </c>
      <c r="B49" s="1019"/>
      <c r="C49" s="1020"/>
      <c r="D49" s="1020"/>
      <c r="E49" s="1020"/>
      <c r="F49" s="1020"/>
      <c r="G49" s="1020"/>
      <c r="H49" s="1020"/>
      <c r="I49" s="1020"/>
      <c r="J49" s="1020"/>
      <c r="K49" s="1020"/>
      <c r="L49" s="1020"/>
      <c r="M49" s="1020"/>
      <c r="N49" s="1020"/>
      <c r="O49" s="1020"/>
      <c r="P49" s="1021"/>
      <c r="Q49" s="1027"/>
      <c r="R49" s="1028"/>
      <c r="S49" s="1028"/>
      <c r="T49" s="1028"/>
      <c r="U49" s="1028"/>
      <c r="V49" s="1028"/>
      <c r="W49" s="1028"/>
      <c r="X49" s="1028"/>
      <c r="Y49" s="1028"/>
      <c r="Z49" s="1028"/>
      <c r="AA49" s="1028"/>
      <c r="AB49" s="1028"/>
      <c r="AC49" s="1028"/>
      <c r="AD49" s="1028"/>
      <c r="AE49" s="1029"/>
      <c r="AF49" s="1024"/>
      <c r="AG49" s="1025"/>
      <c r="AH49" s="1025"/>
      <c r="AI49" s="1025"/>
      <c r="AJ49" s="1026"/>
      <c r="AK49" s="967"/>
      <c r="AL49" s="958"/>
      <c r="AM49" s="958"/>
      <c r="AN49" s="958"/>
      <c r="AO49" s="958"/>
      <c r="AP49" s="958"/>
      <c r="AQ49" s="958"/>
      <c r="AR49" s="958"/>
      <c r="AS49" s="958"/>
      <c r="AT49" s="958"/>
      <c r="AU49" s="958"/>
      <c r="AV49" s="958"/>
      <c r="AW49" s="958"/>
      <c r="AX49" s="958"/>
      <c r="AY49" s="958"/>
      <c r="AZ49" s="1030"/>
      <c r="BA49" s="1030"/>
      <c r="BB49" s="1030"/>
      <c r="BC49" s="1030"/>
      <c r="BD49" s="1030"/>
      <c r="BE49" s="959"/>
      <c r="BF49" s="959"/>
      <c r="BG49" s="959"/>
      <c r="BH49" s="959"/>
      <c r="BI49" s="960"/>
      <c r="BJ49" s="226"/>
      <c r="BK49" s="226"/>
      <c r="BL49" s="226"/>
      <c r="BM49" s="226"/>
      <c r="BN49" s="226"/>
      <c r="BO49" s="235"/>
      <c r="BP49" s="235"/>
      <c r="BQ49" s="232">
        <v>43</v>
      </c>
      <c r="BR49" s="233"/>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2">
        <v>23</v>
      </c>
      <c r="B50" s="1019"/>
      <c r="C50" s="1020"/>
      <c r="D50" s="1020"/>
      <c r="E50" s="1020"/>
      <c r="F50" s="1020"/>
      <c r="G50" s="1020"/>
      <c r="H50" s="1020"/>
      <c r="I50" s="1020"/>
      <c r="J50" s="1020"/>
      <c r="K50" s="1020"/>
      <c r="L50" s="1020"/>
      <c r="M50" s="1020"/>
      <c r="N50" s="1020"/>
      <c r="O50" s="1020"/>
      <c r="P50" s="1021"/>
      <c r="Q50" s="1022"/>
      <c r="R50" s="1014"/>
      <c r="S50" s="1014"/>
      <c r="T50" s="1014"/>
      <c r="U50" s="1014"/>
      <c r="V50" s="1014"/>
      <c r="W50" s="1014"/>
      <c r="X50" s="1014"/>
      <c r="Y50" s="1014"/>
      <c r="Z50" s="1014"/>
      <c r="AA50" s="1014"/>
      <c r="AB50" s="1014"/>
      <c r="AC50" s="1014"/>
      <c r="AD50" s="1014"/>
      <c r="AE50" s="1023"/>
      <c r="AF50" s="1024"/>
      <c r="AG50" s="1025"/>
      <c r="AH50" s="1025"/>
      <c r="AI50" s="1025"/>
      <c r="AJ50" s="1026"/>
      <c r="AK50" s="1013"/>
      <c r="AL50" s="1014"/>
      <c r="AM50" s="1014"/>
      <c r="AN50" s="1014"/>
      <c r="AO50" s="1014"/>
      <c r="AP50" s="1014"/>
      <c r="AQ50" s="1014"/>
      <c r="AR50" s="1014"/>
      <c r="AS50" s="1014"/>
      <c r="AT50" s="1014"/>
      <c r="AU50" s="1014"/>
      <c r="AV50" s="1014"/>
      <c r="AW50" s="1014"/>
      <c r="AX50" s="1014"/>
      <c r="AY50" s="1014"/>
      <c r="AZ50" s="1015"/>
      <c r="BA50" s="1015"/>
      <c r="BB50" s="1015"/>
      <c r="BC50" s="1015"/>
      <c r="BD50" s="1015"/>
      <c r="BE50" s="959"/>
      <c r="BF50" s="959"/>
      <c r="BG50" s="959"/>
      <c r="BH50" s="959"/>
      <c r="BI50" s="960"/>
      <c r="BJ50" s="226"/>
      <c r="BK50" s="226"/>
      <c r="BL50" s="226"/>
      <c r="BM50" s="226"/>
      <c r="BN50" s="226"/>
      <c r="BO50" s="235"/>
      <c r="BP50" s="235"/>
      <c r="BQ50" s="232">
        <v>44</v>
      </c>
      <c r="BR50" s="233"/>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2">
        <v>24</v>
      </c>
      <c r="B51" s="1019"/>
      <c r="C51" s="1020"/>
      <c r="D51" s="1020"/>
      <c r="E51" s="1020"/>
      <c r="F51" s="1020"/>
      <c r="G51" s="1020"/>
      <c r="H51" s="1020"/>
      <c r="I51" s="1020"/>
      <c r="J51" s="1020"/>
      <c r="K51" s="1020"/>
      <c r="L51" s="1020"/>
      <c r="M51" s="1020"/>
      <c r="N51" s="1020"/>
      <c r="O51" s="1020"/>
      <c r="P51" s="1021"/>
      <c r="Q51" s="1022"/>
      <c r="R51" s="1014"/>
      <c r="S51" s="1014"/>
      <c r="T51" s="1014"/>
      <c r="U51" s="1014"/>
      <c r="V51" s="1014"/>
      <c r="W51" s="1014"/>
      <c r="X51" s="1014"/>
      <c r="Y51" s="1014"/>
      <c r="Z51" s="1014"/>
      <c r="AA51" s="1014"/>
      <c r="AB51" s="1014"/>
      <c r="AC51" s="1014"/>
      <c r="AD51" s="1014"/>
      <c r="AE51" s="1023"/>
      <c r="AF51" s="1024"/>
      <c r="AG51" s="1025"/>
      <c r="AH51" s="1025"/>
      <c r="AI51" s="1025"/>
      <c r="AJ51" s="1026"/>
      <c r="AK51" s="1013"/>
      <c r="AL51" s="1014"/>
      <c r="AM51" s="1014"/>
      <c r="AN51" s="1014"/>
      <c r="AO51" s="1014"/>
      <c r="AP51" s="1014"/>
      <c r="AQ51" s="1014"/>
      <c r="AR51" s="1014"/>
      <c r="AS51" s="1014"/>
      <c r="AT51" s="1014"/>
      <c r="AU51" s="1014"/>
      <c r="AV51" s="1014"/>
      <c r="AW51" s="1014"/>
      <c r="AX51" s="1014"/>
      <c r="AY51" s="1014"/>
      <c r="AZ51" s="1015"/>
      <c r="BA51" s="1015"/>
      <c r="BB51" s="1015"/>
      <c r="BC51" s="1015"/>
      <c r="BD51" s="1015"/>
      <c r="BE51" s="959"/>
      <c r="BF51" s="959"/>
      <c r="BG51" s="959"/>
      <c r="BH51" s="959"/>
      <c r="BI51" s="960"/>
      <c r="BJ51" s="226"/>
      <c r="BK51" s="226"/>
      <c r="BL51" s="226"/>
      <c r="BM51" s="226"/>
      <c r="BN51" s="226"/>
      <c r="BO51" s="235"/>
      <c r="BP51" s="235"/>
      <c r="BQ51" s="232">
        <v>45</v>
      </c>
      <c r="BR51" s="233"/>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2">
        <v>25</v>
      </c>
      <c r="B52" s="1019"/>
      <c r="C52" s="1020"/>
      <c r="D52" s="1020"/>
      <c r="E52" s="1020"/>
      <c r="F52" s="1020"/>
      <c r="G52" s="1020"/>
      <c r="H52" s="1020"/>
      <c r="I52" s="1020"/>
      <c r="J52" s="1020"/>
      <c r="K52" s="1020"/>
      <c r="L52" s="1020"/>
      <c r="M52" s="1020"/>
      <c r="N52" s="1020"/>
      <c r="O52" s="1020"/>
      <c r="P52" s="1021"/>
      <c r="Q52" s="1022"/>
      <c r="R52" s="1014"/>
      <c r="S52" s="1014"/>
      <c r="T52" s="1014"/>
      <c r="U52" s="1014"/>
      <c r="V52" s="1014"/>
      <c r="W52" s="1014"/>
      <c r="X52" s="1014"/>
      <c r="Y52" s="1014"/>
      <c r="Z52" s="1014"/>
      <c r="AA52" s="1014"/>
      <c r="AB52" s="1014"/>
      <c r="AC52" s="1014"/>
      <c r="AD52" s="1014"/>
      <c r="AE52" s="1023"/>
      <c r="AF52" s="1024"/>
      <c r="AG52" s="1025"/>
      <c r="AH52" s="1025"/>
      <c r="AI52" s="1025"/>
      <c r="AJ52" s="1026"/>
      <c r="AK52" s="1013"/>
      <c r="AL52" s="1014"/>
      <c r="AM52" s="1014"/>
      <c r="AN52" s="1014"/>
      <c r="AO52" s="1014"/>
      <c r="AP52" s="1014"/>
      <c r="AQ52" s="1014"/>
      <c r="AR52" s="1014"/>
      <c r="AS52" s="1014"/>
      <c r="AT52" s="1014"/>
      <c r="AU52" s="1014"/>
      <c r="AV52" s="1014"/>
      <c r="AW52" s="1014"/>
      <c r="AX52" s="1014"/>
      <c r="AY52" s="1014"/>
      <c r="AZ52" s="1015"/>
      <c r="BA52" s="1015"/>
      <c r="BB52" s="1015"/>
      <c r="BC52" s="1015"/>
      <c r="BD52" s="1015"/>
      <c r="BE52" s="959"/>
      <c r="BF52" s="959"/>
      <c r="BG52" s="959"/>
      <c r="BH52" s="959"/>
      <c r="BI52" s="960"/>
      <c r="BJ52" s="226"/>
      <c r="BK52" s="226"/>
      <c r="BL52" s="226"/>
      <c r="BM52" s="226"/>
      <c r="BN52" s="226"/>
      <c r="BO52" s="235"/>
      <c r="BP52" s="235"/>
      <c r="BQ52" s="232">
        <v>46</v>
      </c>
      <c r="BR52" s="233"/>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2">
        <v>26</v>
      </c>
      <c r="B53" s="1019"/>
      <c r="C53" s="1020"/>
      <c r="D53" s="1020"/>
      <c r="E53" s="1020"/>
      <c r="F53" s="1020"/>
      <c r="G53" s="1020"/>
      <c r="H53" s="1020"/>
      <c r="I53" s="1020"/>
      <c r="J53" s="1020"/>
      <c r="K53" s="1020"/>
      <c r="L53" s="1020"/>
      <c r="M53" s="1020"/>
      <c r="N53" s="1020"/>
      <c r="O53" s="1020"/>
      <c r="P53" s="1021"/>
      <c r="Q53" s="1022"/>
      <c r="R53" s="1014"/>
      <c r="S53" s="1014"/>
      <c r="T53" s="1014"/>
      <c r="U53" s="1014"/>
      <c r="V53" s="1014"/>
      <c r="W53" s="1014"/>
      <c r="X53" s="1014"/>
      <c r="Y53" s="1014"/>
      <c r="Z53" s="1014"/>
      <c r="AA53" s="1014"/>
      <c r="AB53" s="1014"/>
      <c r="AC53" s="1014"/>
      <c r="AD53" s="1014"/>
      <c r="AE53" s="1023"/>
      <c r="AF53" s="1024"/>
      <c r="AG53" s="1025"/>
      <c r="AH53" s="1025"/>
      <c r="AI53" s="1025"/>
      <c r="AJ53" s="1026"/>
      <c r="AK53" s="1013"/>
      <c r="AL53" s="1014"/>
      <c r="AM53" s="1014"/>
      <c r="AN53" s="1014"/>
      <c r="AO53" s="1014"/>
      <c r="AP53" s="1014"/>
      <c r="AQ53" s="1014"/>
      <c r="AR53" s="1014"/>
      <c r="AS53" s="1014"/>
      <c r="AT53" s="1014"/>
      <c r="AU53" s="1014"/>
      <c r="AV53" s="1014"/>
      <c r="AW53" s="1014"/>
      <c r="AX53" s="1014"/>
      <c r="AY53" s="1014"/>
      <c r="AZ53" s="1015"/>
      <c r="BA53" s="1015"/>
      <c r="BB53" s="1015"/>
      <c r="BC53" s="1015"/>
      <c r="BD53" s="1015"/>
      <c r="BE53" s="959"/>
      <c r="BF53" s="959"/>
      <c r="BG53" s="959"/>
      <c r="BH53" s="959"/>
      <c r="BI53" s="960"/>
      <c r="BJ53" s="226"/>
      <c r="BK53" s="226"/>
      <c r="BL53" s="226"/>
      <c r="BM53" s="226"/>
      <c r="BN53" s="226"/>
      <c r="BO53" s="235"/>
      <c r="BP53" s="235"/>
      <c r="BQ53" s="232">
        <v>47</v>
      </c>
      <c r="BR53" s="233"/>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2">
        <v>27</v>
      </c>
      <c r="B54" s="1019"/>
      <c r="C54" s="1020"/>
      <c r="D54" s="1020"/>
      <c r="E54" s="1020"/>
      <c r="F54" s="1020"/>
      <c r="G54" s="1020"/>
      <c r="H54" s="1020"/>
      <c r="I54" s="1020"/>
      <c r="J54" s="1020"/>
      <c r="K54" s="1020"/>
      <c r="L54" s="1020"/>
      <c r="M54" s="1020"/>
      <c r="N54" s="1020"/>
      <c r="O54" s="1020"/>
      <c r="P54" s="1021"/>
      <c r="Q54" s="1022"/>
      <c r="R54" s="1014"/>
      <c r="S54" s="1014"/>
      <c r="T54" s="1014"/>
      <c r="U54" s="1014"/>
      <c r="V54" s="1014"/>
      <c r="W54" s="1014"/>
      <c r="X54" s="1014"/>
      <c r="Y54" s="1014"/>
      <c r="Z54" s="1014"/>
      <c r="AA54" s="1014"/>
      <c r="AB54" s="1014"/>
      <c r="AC54" s="1014"/>
      <c r="AD54" s="1014"/>
      <c r="AE54" s="1023"/>
      <c r="AF54" s="1024"/>
      <c r="AG54" s="1025"/>
      <c r="AH54" s="1025"/>
      <c r="AI54" s="1025"/>
      <c r="AJ54" s="1026"/>
      <c r="AK54" s="1013"/>
      <c r="AL54" s="1014"/>
      <c r="AM54" s="1014"/>
      <c r="AN54" s="1014"/>
      <c r="AO54" s="1014"/>
      <c r="AP54" s="1014"/>
      <c r="AQ54" s="1014"/>
      <c r="AR54" s="1014"/>
      <c r="AS54" s="1014"/>
      <c r="AT54" s="1014"/>
      <c r="AU54" s="1014"/>
      <c r="AV54" s="1014"/>
      <c r="AW54" s="1014"/>
      <c r="AX54" s="1014"/>
      <c r="AY54" s="1014"/>
      <c r="AZ54" s="1015"/>
      <c r="BA54" s="1015"/>
      <c r="BB54" s="1015"/>
      <c r="BC54" s="1015"/>
      <c r="BD54" s="1015"/>
      <c r="BE54" s="959"/>
      <c r="BF54" s="959"/>
      <c r="BG54" s="959"/>
      <c r="BH54" s="959"/>
      <c r="BI54" s="960"/>
      <c r="BJ54" s="226"/>
      <c r="BK54" s="226"/>
      <c r="BL54" s="226"/>
      <c r="BM54" s="226"/>
      <c r="BN54" s="226"/>
      <c r="BO54" s="235"/>
      <c r="BP54" s="235"/>
      <c r="BQ54" s="232">
        <v>48</v>
      </c>
      <c r="BR54" s="233"/>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2">
        <v>28</v>
      </c>
      <c r="B55" s="1019"/>
      <c r="C55" s="1020"/>
      <c r="D55" s="1020"/>
      <c r="E55" s="1020"/>
      <c r="F55" s="1020"/>
      <c r="G55" s="1020"/>
      <c r="H55" s="1020"/>
      <c r="I55" s="1020"/>
      <c r="J55" s="1020"/>
      <c r="K55" s="1020"/>
      <c r="L55" s="1020"/>
      <c r="M55" s="1020"/>
      <c r="N55" s="1020"/>
      <c r="O55" s="1020"/>
      <c r="P55" s="1021"/>
      <c r="Q55" s="1022"/>
      <c r="R55" s="1014"/>
      <c r="S55" s="1014"/>
      <c r="T55" s="1014"/>
      <c r="U55" s="1014"/>
      <c r="V55" s="1014"/>
      <c r="W55" s="1014"/>
      <c r="X55" s="1014"/>
      <c r="Y55" s="1014"/>
      <c r="Z55" s="1014"/>
      <c r="AA55" s="1014"/>
      <c r="AB55" s="1014"/>
      <c r="AC55" s="1014"/>
      <c r="AD55" s="1014"/>
      <c r="AE55" s="1023"/>
      <c r="AF55" s="1024"/>
      <c r="AG55" s="1025"/>
      <c r="AH55" s="1025"/>
      <c r="AI55" s="1025"/>
      <c r="AJ55" s="1026"/>
      <c r="AK55" s="1013"/>
      <c r="AL55" s="1014"/>
      <c r="AM55" s="1014"/>
      <c r="AN55" s="1014"/>
      <c r="AO55" s="1014"/>
      <c r="AP55" s="1014"/>
      <c r="AQ55" s="1014"/>
      <c r="AR55" s="1014"/>
      <c r="AS55" s="1014"/>
      <c r="AT55" s="1014"/>
      <c r="AU55" s="1014"/>
      <c r="AV55" s="1014"/>
      <c r="AW55" s="1014"/>
      <c r="AX55" s="1014"/>
      <c r="AY55" s="1014"/>
      <c r="AZ55" s="1015"/>
      <c r="BA55" s="1015"/>
      <c r="BB55" s="1015"/>
      <c r="BC55" s="1015"/>
      <c r="BD55" s="1015"/>
      <c r="BE55" s="959"/>
      <c r="BF55" s="959"/>
      <c r="BG55" s="959"/>
      <c r="BH55" s="959"/>
      <c r="BI55" s="960"/>
      <c r="BJ55" s="226"/>
      <c r="BK55" s="226"/>
      <c r="BL55" s="226"/>
      <c r="BM55" s="226"/>
      <c r="BN55" s="226"/>
      <c r="BO55" s="235"/>
      <c r="BP55" s="235"/>
      <c r="BQ55" s="232">
        <v>49</v>
      </c>
      <c r="BR55" s="233"/>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2">
        <v>29</v>
      </c>
      <c r="B56" s="1019"/>
      <c r="C56" s="1020"/>
      <c r="D56" s="1020"/>
      <c r="E56" s="1020"/>
      <c r="F56" s="1020"/>
      <c r="G56" s="1020"/>
      <c r="H56" s="1020"/>
      <c r="I56" s="1020"/>
      <c r="J56" s="1020"/>
      <c r="K56" s="1020"/>
      <c r="L56" s="1020"/>
      <c r="M56" s="1020"/>
      <c r="N56" s="1020"/>
      <c r="O56" s="1020"/>
      <c r="P56" s="1021"/>
      <c r="Q56" s="1022"/>
      <c r="R56" s="1014"/>
      <c r="S56" s="1014"/>
      <c r="T56" s="1014"/>
      <c r="U56" s="1014"/>
      <c r="V56" s="1014"/>
      <c r="W56" s="1014"/>
      <c r="X56" s="1014"/>
      <c r="Y56" s="1014"/>
      <c r="Z56" s="1014"/>
      <c r="AA56" s="1014"/>
      <c r="AB56" s="1014"/>
      <c r="AC56" s="1014"/>
      <c r="AD56" s="1014"/>
      <c r="AE56" s="1023"/>
      <c r="AF56" s="1024"/>
      <c r="AG56" s="1025"/>
      <c r="AH56" s="1025"/>
      <c r="AI56" s="1025"/>
      <c r="AJ56" s="1026"/>
      <c r="AK56" s="1013"/>
      <c r="AL56" s="1014"/>
      <c r="AM56" s="1014"/>
      <c r="AN56" s="1014"/>
      <c r="AO56" s="1014"/>
      <c r="AP56" s="1014"/>
      <c r="AQ56" s="1014"/>
      <c r="AR56" s="1014"/>
      <c r="AS56" s="1014"/>
      <c r="AT56" s="1014"/>
      <c r="AU56" s="1014"/>
      <c r="AV56" s="1014"/>
      <c r="AW56" s="1014"/>
      <c r="AX56" s="1014"/>
      <c r="AY56" s="1014"/>
      <c r="AZ56" s="1015"/>
      <c r="BA56" s="1015"/>
      <c r="BB56" s="1015"/>
      <c r="BC56" s="1015"/>
      <c r="BD56" s="1015"/>
      <c r="BE56" s="959"/>
      <c r="BF56" s="959"/>
      <c r="BG56" s="959"/>
      <c r="BH56" s="959"/>
      <c r="BI56" s="960"/>
      <c r="BJ56" s="226"/>
      <c r="BK56" s="226"/>
      <c r="BL56" s="226"/>
      <c r="BM56" s="226"/>
      <c r="BN56" s="226"/>
      <c r="BO56" s="235"/>
      <c r="BP56" s="235"/>
      <c r="BQ56" s="232">
        <v>50</v>
      </c>
      <c r="BR56" s="233"/>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2">
        <v>30</v>
      </c>
      <c r="B57" s="1019"/>
      <c r="C57" s="1020"/>
      <c r="D57" s="1020"/>
      <c r="E57" s="1020"/>
      <c r="F57" s="1020"/>
      <c r="G57" s="1020"/>
      <c r="H57" s="1020"/>
      <c r="I57" s="1020"/>
      <c r="J57" s="1020"/>
      <c r="K57" s="1020"/>
      <c r="L57" s="1020"/>
      <c r="M57" s="1020"/>
      <c r="N57" s="1020"/>
      <c r="O57" s="1020"/>
      <c r="P57" s="1021"/>
      <c r="Q57" s="1022"/>
      <c r="R57" s="1014"/>
      <c r="S57" s="1014"/>
      <c r="T57" s="1014"/>
      <c r="U57" s="1014"/>
      <c r="V57" s="1014"/>
      <c r="W57" s="1014"/>
      <c r="X57" s="1014"/>
      <c r="Y57" s="1014"/>
      <c r="Z57" s="1014"/>
      <c r="AA57" s="1014"/>
      <c r="AB57" s="1014"/>
      <c r="AC57" s="1014"/>
      <c r="AD57" s="1014"/>
      <c r="AE57" s="1023"/>
      <c r="AF57" s="1024"/>
      <c r="AG57" s="1025"/>
      <c r="AH57" s="1025"/>
      <c r="AI57" s="1025"/>
      <c r="AJ57" s="1026"/>
      <c r="AK57" s="1013"/>
      <c r="AL57" s="1014"/>
      <c r="AM57" s="1014"/>
      <c r="AN57" s="1014"/>
      <c r="AO57" s="1014"/>
      <c r="AP57" s="1014"/>
      <c r="AQ57" s="1014"/>
      <c r="AR57" s="1014"/>
      <c r="AS57" s="1014"/>
      <c r="AT57" s="1014"/>
      <c r="AU57" s="1014"/>
      <c r="AV57" s="1014"/>
      <c r="AW57" s="1014"/>
      <c r="AX57" s="1014"/>
      <c r="AY57" s="1014"/>
      <c r="AZ57" s="1015"/>
      <c r="BA57" s="1015"/>
      <c r="BB57" s="1015"/>
      <c r="BC57" s="1015"/>
      <c r="BD57" s="1015"/>
      <c r="BE57" s="959"/>
      <c r="BF57" s="959"/>
      <c r="BG57" s="959"/>
      <c r="BH57" s="959"/>
      <c r="BI57" s="960"/>
      <c r="BJ57" s="226"/>
      <c r="BK57" s="226"/>
      <c r="BL57" s="226"/>
      <c r="BM57" s="226"/>
      <c r="BN57" s="226"/>
      <c r="BO57" s="235"/>
      <c r="BP57" s="235"/>
      <c r="BQ57" s="232">
        <v>51</v>
      </c>
      <c r="BR57" s="233"/>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2">
        <v>31</v>
      </c>
      <c r="B58" s="1019"/>
      <c r="C58" s="1020"/>
      <c r="D58" s="1020"/>
      <c r="E58" s="1020"/>
      <c r="F58" s="1020"/>
      <c r="G58" s="1020"/>
      <c r="H58" s="1020"/>
      <c r="I58" s="1020"/>
      <c r="J58" s="1020"/>
      <c r="K58" s="1020"/>
      <c r="L58" s="1020"/>
      <c r="M58" s="1020"/>
      <c r="N58" s="1020"/>
      <c r="O58" s="1020"/>
      <c r="P58" s="1021"/>
      <c r="Q58" s="1022"/>
      <c r="R58" s="1014"/>
      <c r="S58" s="1014"/>
      <c r="T58" s="1014"/>
      <c r="U58" s="1014"/>
      <c r="V58" s="1014"/>
      <c r="W58" s="1014"/>
      <c r="X58" s="1014"/>
      <c r="Y58" s="1014"/>
      <c r="Z58" s="1014"/>
      <c r="AA58" s="1014"/>
      <c r="AB58" s="1014"/>
      <c r="AC58" s="1014"/>
      <c r="AD58" s="1014"/>
      <c r="AE58" s="1023"/>
      <c r="AF58" s="1024"/>
      <c r="AG58" s="1025"/>
      <c r="AH58" s="1025"/>
      <c r="AI58" s="1025"/>
      <c r="AJ58" s="1026"/>
      <c r="AK58" s="1013"/>
      <c r="AL58" s="1014"/>
      <c r="AM58" s="1014"/>
      <c r="AN58" s="1014"/>
      <c r="AO58" s="1014"/>
      <c r="AP58" s="1014"/>
      <c r="AQ58" s="1014"/>
      <c r="AR58" s="1014"/>
      <c r="AS58" s="1014"/>
      <c r="AT58" s="1014"/>
      <c r="AU58" s="1014"/>
      <c r="AV58" s="1014"/>
      <c r="AW58" s="1014"/>
      <c r="AX58" s="1014"/>
      <c r="AY58" s="1014"/>
      <c r="AZ58" s="1015"/>
      <c r="BA58" s="1015"/>
      <c r="BB58" s="1015"/>
      <c r="BC58" s="1015"/>
      <c r="BD58" s="1015"/>
      <c r="BE58" s="959"/>
      <c r="BF58" s="959"/>
      <c r="BG58" s="959"/>
      <c r="BH58" s="959"/>
      <c r="BI58" s="960"/>
      <c r="BJ58" s="226"/>
      <c r="BK58" s="226"/>
      <c r="BL58" s="226"/>
      <c r="BM58" s="226"/>
      <c r="BN58" s="226"/>
      <c r="BO58" s="235"/>
      <c r="BP58" s="235"/>
      <c r="BQ58" s="232">
        <v>52</v>
      </c>
      <c r="BR58" s="233"/>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2">
        <v>32</v>
      </c>
      <c r="B59" s="1019"/>
      <c r="C59" s="1020"/>
      <c r="D59" s="1020"/>
      <c r="E59" s="1020"/>
      <c r="F59" s="1020"/>
      <c r="G59" s="1020"/>
      <c r="H59" s="1020"/>
      <c r="I59" s="1020"/>
      <c r="J59" s="1020"/>
      <c r="K59" s="1020"/>
      <c r="L59" s="1020"/>
      <c r="M59" s="1020"/>
      <c r="N59" s="1020"/>
      <c r="O59" s="1020"/>
      <c r="P59" s="1021"/>
      <c r="Q59" s="1022"/>
      <c r="R59" s="1014"/>
      <c r="S59" s="1014"/>
      <c r="T59" s="1014"/>
      <c r="U59" s="1014"/>
      <c r="V59" s="1014"/>
      <c r="W59" s="1014"/>
      <c r="X59" s="1014"/>
      <c r="Y59" s="1014"/>
      <c r="Z59" s="1014"/>
      <c r="AA59" s="1014"/>
      <c r="AB59" s="1014"/>
      <c r="AC59" s="1014"/>
      <c r="AD59" s="1014"/>
      <c r="AE59" s="1023"/>
      <c r="AF59" s="1024"/>
      <c r="AG59" s="1025"/>
      <c r="AH59" s="1025"/>
      <c r="AI59" s="1025"/>
      <c r="AJ59" s="1026"/>
      <c r="AK59" s="1013"/>
      <c r="AL59" s="1014"/>
      <c r="AM59" s="1014"/>
      <c r="AN59" s="1014"/>
      <c r="AO59" s="1014"/>
      <c r="AP59" s="1014"/>
      <c r="AQ59" s="1014"/>
      <c r="AR59" s="1014"/>
      <c r="AS59" s="1014"/>
      <c r="AT59" s="1014"/>
      <c r="AU59" s="1014"/>
      <c r="AV59" s="1014"/>
      <c r="AW59" s="1014"/>
      <c r="AX59" s="1014"/>
      <c r="AY59" s="1014"/>
      <c r="AZ59" s="1015"/>
      <c r="BA59" s="1015"/>
      <c r="BB59" s="1015"/>
      <c r="BC59" s="1015"/>
      <c r="BD59" s="1015"/>
      <c r="BE59" s="959"/>
      <c r="BF59" s="959"/>
      <c r="BG59" s="959"/>
      <c r="BH59" s="959"/>
      <c r="BI59" s="960"/>
      <c r="BJ59" s="226"/>
      <c r="BK59" s="226"/>
      <c r="BL59" s="226"/>
      <c r="BM59" s="226"/>
      <c r="BN59" s="226"/>
      <c r="BO59" s="235"/>
      <c r="BP59" s="235"/>
      <c r="BQ59" s="232">
        <v>53</v>
      </c>
      <c r="BR59" s="233"/>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2">
        <v>33</v>
      </c>
      <c r="B60" s="1019"/>
      <c r="C60" s="1020"/>
      <c r="D60" s="1020"/>
      <c r="E60" s="1020"/>
      <c r="F60" s="1020"/>
      <c r="G60" s="1020"/>
      <c r="H60" s="1020"/>
      <c r="I60" s="1020"/>
      <c r="J60" s="1020"/>
      <c r="K60" s="1020"/>
      <c r="L60" s="1020"/>
      <c r="M60" s="1020"/>
      <c r="N60" s="1020"/>
      <c r="O60" s="1020"/>
      <c r="P60" s="1021"/>
      <c r="Q60" s="1022"/>
      <c r="R60" s="1014"/>
      <c r="S60" s="1014"/>
      <c r="T60" s="1014"/>
      <c r="U60" s="1014"/>
      <c r="V60" s="1014"/>
      <c r="W60" s="1014"/>
      <c r="X60" s="1014"/>
      <c r="Y60" s="1014"/>
      <c r="Z60" s="1014"/>
      <c r="AA60" s="1014"/>
      <c r="AB60" s="1014"/>
      <c r="AC60" s="1014"/>
      <c r="AD60" s="1014"/>
      <c r="AE60" s="1023"/>
      <c r="AF60" s="1024"/>
      <c r="AG60" s="1025"/>
      <c r="AH60" s="1025"/>
      <c r="AI60" s="1025"/>
      <c r="AJ60" s="1026"/>
      <c r="AK60" s="1013"/>
      <c r="AL60" s="1014"/>
      <c r="AM60" s="1014"/>
      <c r="AN60" s="1014"/>
      <c r="AO60" s="1014"/>
      <c r="AP60" s="1014"/>
      <c r="AQ60" s="1014"/>
      <c r="AR60" s="1014"/>
      <c r="AS60" s="1014"/>
      <c r="AT60" s="1014"/>
      <c r="AU60" s="1014"/>
      <c r="AV60" s="1014"/>
      <c r="AW60" s="1014"/>
      <c r="AX60" s="1014"/>
      <c r="AY60" s="1014"/>
      <c r="AZ60" s="1015"/>
      <c r="BA60" s="1015"/>
      <c r="BB60" s="1015"/>
      <c r="BC60" s="1015"/>
      <c r="BD60" s="1015"/>
      <c r="BE60" s="959"/>
      <c r="BF60" s="959"/>
      <c r="BG60" s="959"/>
      <c r="BH60" s="959"/>
      <c r="BI60" s="960"/>
      <c r="BJ60" s="226"/>
      <c r="BK60" s="226"/>
      <c r="BL60" s="226"/>
      <c r="BM60" s="226"/>
      <c r="BN60" s="226"/>
      <c r="BO60" s="235"/>
      <c r="BP60" s="235"/>
      <c r="BQ60" s="232">
        <v>54</v>
      </c>
      <c r="BR60" s="233"/>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2">
        <v>34</v>
      </c>
      <c r="B61" s="1019"/>
      <c r="C61" s="1020"/>
      <c r="D61" s="1020"/>
      <c r="E61" s="1020"/>
      <c r="F61" s="1020"/>
      <c r="G61" s="1020"/>
      <c r="H61" s="1020"/>
      <c r="I61" s="1020"/>
      <c r="J61" s="1020"/>
      <c r="K61" s="1020"/>
      <c r="L61" s="1020"/>
      <c r="M61" s="1020"/>
      <c r="N61" s="1020"/>
      <c r="O61" s="1020"/>
      <c r="P61" s="1021"/>
      <c r="Q61" s="1022"/>
      <c r="R61" s="1014"/>
      <c r="S61" s="1014"/>
      <c r="T61" s="1014"/>
      <c r="U61" s="1014"/>
      <c r="V61" s="1014"/>
      <c r="W61" s="1014"/>
      <c r="X61" s="1014"/>
      <c r="Y61" s="1014"/>
      <c r="Z61" s="1014"/>
      <c r="AA61" s="1014"/>
      <c r="AB61" s="1014"/>
      <c r="AC61" s="1014"/>
      <c r="AD61" s="1014"/>
      <c r="AE61" s="1023"/>
      <c r="AF61" s="1024"/>
      <c r="AG61" s="1025"/>
      <c r="AH61" s="1025"/>
      <c r="AI61" s="1025"/>
      <c r="AJ61" s="1026"/>
      <c r="AK61" s="1013"/>
      <c r="AL61" s="1014"/>
      <c r="AM61" s="1014"/>
      <c r="AN61" s="1014"/>
      <c r="AO61" s="1014"/>
      <c r="AP61" s="1014"/>
      <c r="AQ61" s="1014"/>
      <c r="AR61" s="1014"/>
      <c r="AS61" s="1014"/>
      <c r="AT61" s="1014"/>
      <c r="AU61" s="1014"/>
      <c r="AV61" s="1014"/>
      <c r="AW61" s="1014"/>
      <c r="AX61" s="1014"/>
      <c r="AY61" s="1014"/>
      <c r="AZ61" s="1015"/>
      <c r="BA61" s="1015"/>
      <c r="BB61" s="1015"/>
      <c r="BC61" s="1015"/>
      <c r="BD61" s="1015"/>
      <c r="BE61" s="959"/>
      <c r="BF61" s="959"/>
      <c r="BG61" s="959"/>
      <c r="BH61" s="959"/>
      <c r="BI61" s="960"/>
      <c r="BJ61" s="226"/>
      <c r="BK61" s="226"/>
      <c r="BL61" s="226"/>
      <c r="BM61" s="226"/>
      <c r="BN61" s="226"/>
      <c r="BO61" s="235"/>
      <c r="BP61" s="235"/>
      <c r="BQ61" s="232">
        <v>55</v>
      </c>
      <c r="BR61" s="233"/>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2">
        <v>35</v>
      </c>
      <c r="B62" s="1019"/>
      <c r="C62" s="1020"/>
      <c r="D62" s="1020"/>
      <c r="E62" s="1020"/>
      <c r="F62" s="1020"/>
      <c r="G62" s="1020"/>
      <c r="H62" s="1020"/>
      <c r="I62" s="1020"/>
      <c r="J62" s="1020"/>
      <c r="K62" s="1020"/>
      <c r="L62" s="1020"/>
      <c r="M62" s="1020"/>
      <c r="N62" s="1020"/>
      <c r="O62" s="1020"/>
      <c r="P62" s="1021"/>
      <c r="Q62" s="1022"/>
      <c r="R62" s="1014"/>
      <c r="S62" s="1014"/>
      <c r="T62" s="1014"/>
      <c r="U62" s="1014"/>
      <c r="V62" s="1014"/>
      <c r="W62" s="1014"/>
      <c r="X62" s="1014"/>
      <c r="Y62" s="1014"/>
      <c r="Z62" s="1014"/>
      <c r="AA62" s="1014"/>
      <c r="AB62" s="1014"/>
      <c r="AC62" s="1014"/>
      <c r="AD62" s="1014"/>
      <c r="AE62" s="1023"/>
      <c r="AF62" s="1024"/>
      <c r="AG62" s="1025"/>
      <c r="AH62" s="1025"/>
      <c r="AI62" s="1025"/>
      <c r="AJ62" s="1026"/>
      <c r="AK62" s="1013"/>
      <c r="AL62" s="1014"/>
      <c r="AM62" s="1014"/>
      <c r="AN62" s="1014"/>
      <c r="AO62" s="1014"/>
      <c r="AP62" s="1014"/>
      <c r="AQ62" s="1014"/>
      <c r="AR62" s="1014"/>
      <c r="AS62" s="1014"/>
      <c r="AT62" s="1014"/>
      <c r="AU62" s="1014"/>
      <c r="AV62" s="1014"/>
      <c r="AW62" s="1014"/>
      <c r="AX62" s="1014"/>
      <c r="AY62" s="1014"/>
      <c r="AZ62" s="1015"/>
      <c r="BA62" s="1015"/>
      <c r="BB62" s="1015"/>
      <c r="BC62" s="1015"/>
      <c r="BD62" s="1015"/>
      <c r="BE62" s="959"/>
      <c r="BF62" s="959"/>
      <c r="BG62" s="959"/>
      <c r="BH62" s="959"/>
      <c r="BI62" s="960"/>
      <c r="BJ62" s="1016" t="s">
        <v>393</v>
      </c>
      <c r="BK62" s="1017"/>
      <c r="BL62" s="1017"/>
      <c r="BM62" s="1017"/>
      <c r="BN62" s="1018"/>
      <c r="BO62" s="235"/>
      <c r="BP62" s="235"/>
      <c r="BQ62" s="232">
        <v>56</v>
      </c>
      <c r="BR62" s="233"/>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4" t="s">
        <v>376</v>
      </c>
      <c r="B63" s="924" t="s">
        <v>394</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9"/>
      <c r="AF63" s="1010">
        <v>2619</v>
      </c>
      <c r="AG63" s="946"/>
      <c r="AH63" s="946"/>
      <c r="AI63" s="946"/>
      <c r="AJ63" s="1011"/>
      <c r="AK63" s="1012"/>
      <c r="AL63" s="950"/>
      <c r="AM63" s="950"/>
      <c r="AN63" s="950"/>
      <c r="AO63" s="950"/>
      <c r="AP63" s="1004">
        <f>SUM(AP28:AT31)</f>
        <v>7777</v>
      </c>
      <c r="AQ63" s="940"/>
      <c r="AR63" s="940"/>
      <c r="AS63" s="940"/>
      <c r="AT63" s="1005"/>
      <c r="AU63" s="1004">
        <f>SUM(AU28:AY31)</f>
        <v>7777</v>
      </c>
      <c r="AV63" s="940"/>
      <c r="AW63" s="940"/>
      <c r="AX63" s="940"/>
      <c r="AY63" s="1005"/>
      <c r="AZ63" s="1006"/>
      <c r="BA63" s="1006"/>
      <c r="BB63" s="1006"/>
      <c r="BC63" s="1006"/>
      <c r="BD63" s="1006"/>
      <c r="BE63" s="947"/>
      <c r="BF63" s="947"/>
      <c r="BG63" s="947"/>
      <c r="BH63" s="947"/>
      <c r="BI63" s="948"/>
      <c r="BJ63" s="1007" t="s">
        <v>122</v>
      </c>
      <c r="BK63" s="940"/>
      <c r="BL63" s="940"/>
      <c r="BM63" s="940"/>
      <c r="BN63" s="1008"/>
      <c r="BO63" s="235"/>
      <c r="BP63" s="235"/>
      <c r="BQ63" s="232">
        <v>57</v>
      </c>
      <c r="BR63" s="233"/>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395</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396</v>
      </c>
      <c r="B66" s="983"/>
      <c r="C66" s="983"/>
      <c r="D66" s="983"/>
      <c r="E66" s="983"/>
      <c r="F66" s="983"/>
      <c r="G66" s="983"/>
      <c r="H66" s="983"/>
      <c r="I66" s="983"/>
      <c r="J66" s="983"/>
      <c r="K66" s="983"/>
      <c r="L66" s="983"/>
      <c r="M66" s="983"/>
      <c r="N66" s="983"/>
      <c r="O66" s="983"/>
      <c r="P66" s="984"/>
      <c r="Q66" s="988" t="s">
        <v>380</v>
      </c>
      <c r="R66" s="989"/>
      <c r="S66" s="989"/>
      <c r="T66" s="989"/>
      <c r="U66" s="990"/>
      <c r="V66" s="988" t="s">
        <v>381</v>
      </c>
      <c r="W66" s="989"/>
      <c r="X66" s="989"/>
      <c r="Y66" s="989"/>
      <c r="Z66" s="990"/>
      <c r="AA66" s="988" t="s">
        <v>382</v>
      </c>
      <c r="AB66" s="989"/>
      <c r="AC66" s="989"/>
      <c r="AD66" s="989"/>
      <c r="AE66" s="990"/>
      <c r="AF66" s="994" t="s">
        <v>383</v>
      </c>
      <c r="AG66" s="995"/>
      <c r="AH66" s="995"/>
      <c r="AI66" s="995"/>
      <c r="AJ66" s="996"/>
      <c r="AK66" s="988" t="s">
        <v>384</v>
      </c>
      <c r="AL66" s="983"/>
      <c r="AM66" s="983"/>
      <c r="AN66" s="983"/>
      <c r="AO66" s="984"/>
      <c r="AP66" s="988" t="s">
        <v>385</v>
      </c>
      <c r="AQ66" s="989"/>
      <c r="AR66" s="989"/>
      <c r="AS66" s="989"/>
      <c r="AT66" s="990"/>
      <c r="AU66" s="988" t="s">
        <v>397</v>
      </c>
      <c r="AV66" s="989"/>
      <c r="AW66" s="989"/>
      <c r="AX66" s="989"/>
      <c r="AY66" s="990"/>
      <c r="AZ66" s="988" t="s">
        <v>364</v>
      </c>
      <c r="BA66" s="989"/>
      <c r="BB66" s="989"/>
      <c r="BC66" s="989"/>
      <c r="BD66" s="1002"/>
      <c r="BE66" s="235"/>
      <c r="BF66" s="235"/>
      <c r="BG66" s="235"/>
      <c r="BH66" s="235"/>
      <c r="BI66" s="235"/>
      <c r="BJ66" s="235"/>
      <c r="BK66" s="235"/>
      <c r="BL66" s="235"/>
      <c r="BM66" s="235"/>
      <c r="BN66" s="235"/>
      <c r="BO66" s="235"/>
      <c r="BP66" s="235"/>
      <c r="BQ66" s="232">
        <v>60</v>
      </c>
      <c r="BR66" s="237"/>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5"/>
      <c r="BF67" s="235"/>
      <c r="BG67" s="235"/>
      <c r="BH67" s="235"/>
      <c r="BI67" s="235"/>
      <c r="BJ67" s="235"/>
      <c r="BK67" s="235"/>
      <c r="BL67" s="235"/>
      <c r="BM67" s="235"/>
      <c r="BN67" s="235"/>
      <c r="BO67" s="235"/>
      <c r="BP67" s="235"/>
      <c r="BQ67" s="232">
        <v>61</v>
      </c>
      <c r="BR67" s="237"/>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0">
        <v>1</v>
      </c>
      <c r="B68" s="972" t="s">
        <v>546</v>
      </c>
      <c r="C68" s="973"/>
      <c r="D68" s="973"/>
      <c r="E68" s="973"/>
      <c r="F68" s="973"/>
      <c r="G68" s="973"/>
      <c r="H68" s="973"/>
      <c r="I68" s="973"/>
      <c r="J68" s="973"/>
      <c r="K68" s="973"/>
      <c r="L68" s="973"/>
      <c r="M68" s="973"/>
      <c r="N68" s="973"/>
      <c r="O68" s="973"/>
      <c r="P68" s="974"/>
      <c r="Q68" s="975">
        <v>9022</v>
      </c>
      <c r="R68" s="969"/>
      <c r="S68" s="969"/>
      <c r="T68" s="969"/>
      <c r="U68" s="969"/>
      <c r="V68" s="969">
        <v>8620</v>
      </c>
      <c r="W68" s="969"/>
      <c r="X68" s="969"/>
      <c r="Y68" s="969"/>
      <c r="Z68" s="969"/>
      <c r="AA68" s="969">
        <v>402</v>
      </c>
      <c r="AB68" s="969"/>
      <c r="AC68" s="969"/>
      <c r="AD68" s="969"/>
      <c r="AE68" s="969"/>
      <c r="AF68" s="969">
        <v>402</v>
      </c>
      <c r="AG68" s="969"/>
      <c r="AH68" s="969"/>
      <c r="AI68" s="969"/>
      <c r="AJ68" s="969"/>
      <c r="AK68" s="969" t="s">
        <v>560</v>
      </c>
      <c r="AL68" s="969"/>
      <c r="AM68" s="969"/>
      <c r="AN68" s="969"/>
      <c r="AO68" s="969"/>
      <c r="AP68" s="969">
        <v>158</v>
      </c>
      <c r="AQ68" s="969"/>
      <c r="AR68" s="969"/>
      <c r="AS68" s="969"/>
      <c r="AT68" s="969"/>
      <c r="AU68" s="969">
        <v>7</v>
      </c>
      <c r="AV68" s="969"/>
      <c r="AW68" s="969"/>
      <c r="AX68" s="969"/>
      <c r="AY68" s="969"/>
      <c r="AZ68" s="970"/>
      <c r="BA68" s="970"/>
      <c r="BB68" s="970"/>
      <c r="BC68" s="970"/>
      <c r="BD68" s="971"/>
      <c r="BE68" s="235"/>
      <c r="BF68" s="235"/>
      <c r="BG68" s="235"/>
      <c r="BH68" s="235"/>
      <c r="BI68" s="235"/>
      <c r="BJ68" s="235"/>
      <c r="BK68" s="235"/>
      <c r="BL68" s="235"/>
      <c r="BM68" s="235"/>
      <c r="BN68" s="235"/>
      <c r="BO68" s="235"/>
      <c r="BP68" s="235"/>
      <c r="BQ68" s="232">
        <v>62</v>
      </c>
      <c r="BR68" s="237"/>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2">
        <v>2</v>
      </c>
      <c r="B69" s="961" t="s">
        <v>547</v>
      </c>
      <c r="C69" s="962"/>
      <c r="D69" s="962"/>
      <c r="E69" s="962"/>
      <c r="F69" s="962"/>
      <c r="G69" s="962"/>
      <c r="H69" s="962"/>
      <c r="I69" s="962"/>
      <c r="J69" s="962"/>
      <c r="K69" s="962"/>
      <c r="L69" s="962"/>
      <c r="M69" s="962"/>
      <c r="N69" s="962"/>
      <c r="O69" s="962"/>
      <c r="P69" s="963"/>
      <c r="Q69" s="964">
        <v>7392</v>
      </c>
      <c r="R69" s="958"/>
      <c r="S69" s="958"/>
      <c r="T69" s="958"/>
      <c r="U69" s="958"/>
      <c r="V69" s="958">
        <v>6620</v>
      </c>
      <c r="W69" s="958"/>
      <c r="X69" s="958"/>
      <c r="Y69" s="958"/>
      <c r="Z69" s="958"/>
      <c r="AA69" s="958">
        <v>772</v>
      </c>
      <c r="AB69" s="958"/>
      <c r="AC69" s="958"/>
      <c r="AD69" s="958"/>
      <c r="AE69" s="958"/>
      <c r="AF69" s="958">
        <v>188</v>
      </c>
      <c r="AG69" s="958"/>
      <c r="AH69" s="958"/>
      <c r="AI69" s="958"/>
      <c r="AJ69" s="958"/>
      <c r="AK69" s="958">
        <v>781</v>
      </c>
      <c r="AL69" s="958"/>
      <c r="AM69" s="958"/>
      <c r="AN69" s="958"/>
      <c r="AO69" s="958"/>
      <c r="AP69" s="958">
        <v>7660</v>
      </c>
      <c r="AQ69" s="958"/>
      <c r="AR69" s="958"/>
      <c r="AS69" s="958"/>
      <c r="AT69" s="958"/>
      <c r="AU69" s="958">
        <v>3960</v>
      </c>
      <c r="AV69" s="958"/>
      <c r="AW69" s="958"/>
      <c r="AX69" s="958"/>
      <c r="AY69" s="958"/>
      <c r="AZ69" s="959"/>
      <c r="BA69" s="959"/>
      <c r="BB69" s="959"/>
      <c r="BC69" s="959"/>
      <c r="BD69" s="960"/>
      <c r="BE69" s="235"/>
      <c r="BF69" s="235"/>
      <c r="BG69" s="235"/>
      <c r="BH69" s="235"/>
      <c r="BI69" s="235"/>
      <c r="BJ69" s="235"/>
      <c r="BK69" s="235"/>
      <c r="BL69" s="235"/>
      <c r="BM69" s="235"/>
      <c r="BN69" s="235"/>
      <c r="BO69" s="235"/>
      <c r="BP69" s="235"/>
      <c r="BQ69" s="232">
        <v>63</v>
      </c>
      <c r="BR69" s="237"/>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2">
        <v>3</v>
      </c>
      <c r="B70" s="961" t="s">
        <v>548</v>
      </c>
      <c r="C70" s="962"/>
      <c r="D70" s="962"/>
      <c r="E70" s="962"/>
      <c r="F70" s="962"/>
      <c r="G70" s="962"/>
      <c r="H70" s="962"/>
      <c r="I70" s="962"/>
      <c r="J70" s="962"/>
      <c r="K70" s="962"/>
      <c r="L70" s="962"/>
      <c r="M70" s="962"/>
      <c r="N70" s="962"/>
      <c r="O70" s="962"/>
      <c r="P70" s="963"/>
      <c r="Q70" s="964">
        <v>470</v>
      </c>
      <c r="R70" s="958"/>
      <c r="S70" s="958"/>
      <c r="T70" s="958"/>
      <c r="U70" s="958"/>
      <c r="V70" s="958">
        <v>456</v>
      </c>
      <c r="W70" s="958"/>
      <c r="X70" s="958"/>
      <c r="Y70" s="958"/>
      <c r="Z70" s="958"/>
      <c r="AA70" s="958">
        <v>14</v>
      </c>
      <c r="AB70" s="958"/>
      <c r="AC70" s="958"/>
      <c r="AD70" s="958"/>
      <c r="AE70" s="958"/>
      <c r="AF70" s="958">
        <v>14</v>
      </c>
      <c r="AG70" s="958"/>
      <c r="AH70" s="958"/>
      <c r="AI70" s="958"/>
      <c r="AJ70" s="958"/>
      <c r="AK70" s="958">
        <v>27</v>
      </c>
      <c r="AL70" s="958"/>
      <c r="AM70" s="958"/>
      <c r="AN70" s="958"/>
      <c r="AO70" s="958"/>
      <c r="AP70" s="958">
        <v>306</v>
      </c>
      <c r="AQ70" s="958"/>
      <c r="AR70" s="958"/>
      <c r="AS70" s="958"/>
      <c r="AT70" s="958"/>
      <c r="AU70" s="958">
        <v>72</v>
      </c>
      <c r="AV70" s="958"/>
      <c r="AW70" s="958"/>
      <c r="AX70" s="958"/>
      <c r="AY70" s="958"/>
      <c r="AZ70" s="959"/>
      <c r="BA70" s="959"/>
      <c r="BB70" s="959"/>
      <c r="BC70" s="959"/>
      <c r="BD70" s="960"/>
      <c r="BE70" s="235"/>
      <c r="BF70" s="235"/>
      <c r="BG70" s="235"/>
      <c r="BH70" s="235"/>
      <c r="BI70" s="235"/>
      <c r="BJ70" s="235"/>
      <c r="BK70" s="235"/>
      <c r="BL70" s="235"/>
      <c r="BM70" s="235"/>
      <c r="BN70" s="235"/>
      <c r="BO70" s="235"/>
      <c r="BP70" s="235"/>
      <c r="BQ70" s="232">
        <v>64</v>
      </c>
      <c r="BR70" s="237"/>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2">
        <v>4</v>
      </c>
      <c r="B71" s="961" t="s">
        <v>549</v>
      </c>
      <c r="C71" s="962"/>
      <c r="D71" s="962"/>
      <c r="E71" s="962"/>
      <c r="F71" s="962"/>
      <c r="G71" s="962"/>
      <c r="H71" s="962"/>
      <c r="I71" s="962"/>
      <c r="J71" s="962"/>
      <c r="K71" s="962"/>
      <c r="L71" s="962"/>
      <c r="M71" s="962"/>
      <c r="N71" s="962"/>
      <c r="O71" s="962"/>
      <c r="P71" s="963"/>
      <c r="Q71" s="964">
        <v>21044</v>
      </c>
      <c r="R71" s="958"/>
      <c r="S71" s="958"/>
      <c r="T71" s="958"/>
      <c r="U71" s="958"/>
      <c r="V71" s="958">
        <v>21292</v>
      </c>
      <c r="W71" s="958"/>
      <c r="X71" s="958"/>
      <c r="Y71" s="958"/>
      <c r="Z71" s="958"/>
      <c r="AA71" s="958">
        <v>-248</v>
      </c>
      <c r="AB71" s="958"/>
      <c r="AC71" s="958"/>
      <c r="AD71" s="958"/>
      <c r="AE71" s="958"/>
      <c r="AF71" s="958">
        <v>10300</v>
      </c>
      <c r="AG71" s="958"/>
      <c r="AH71" s="958"/>
      <c r="AI71" s="958"/>
      <c r="AJ71" s="958"/>
      <c r="AK71" s="958" t="s">
        <v>560</v>
      </c>
      <c r="AL71" s="958"/>
      <c r="AM71" s="958"/>
      <c r="AN71" s="958"/>
      <c r="AO71" s="958"/>
      <c r="AP71" s="958">
        <v>5975</v>
      </c>
      <c r="AQ71" s="958"/>
      <c r="AR71" s="958"/>
      <c r="AS71" s="958"/>
      <c r="AT71" s="958"/>
      <c r="AU71" s="958">
        <v>311</v>
      </c>
      <c r="AV71" s="958"/>
      <c r="AW71" s="958"/>
      <c r="AX71" s="958"/>
      <c r="AY71" s="958"/>
      <c r="AZ71" s="959"/>
      <c r="BA71" s="959"/>
      <c r="BB71" s="959"/>
      <c r="BC71" s="959"/>
      <c r="BD71" s="960"/>
      <c r="BE71" s="235"/>
      <c r="BF71" s="235"/>
      <c r="BG71" s="235"/>
      <c r="BH71" s="235"/>
      <c r="BI71" s="235"/>
      <c r="BJ71" s="235"/>
      <c r="BK71" s="235"/>
      <c r="BL71" s="235"/>
      <c r="BM71" s="235"/>
      <c r="BN71" s="235"/>
      <c r="BO71" s="235"/>
      <c r="BP71" s="235"/>
      <c r="BQ71" s="232">
        <v>65</v>
      </c>
      <c r="BR71" s="237"/>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2">
        <v>5</v>
      </c>
      <c r="B72" s="961" t="s">
        <v>550</v>
      </c>
      <c r="C72" s="962"/>
      <c r="D72" s="962"/>
      <c r="E72" s="962"/>
      <c r="F72" s="962"/>
      <c r="G72" s="962"/>
      <c r="H72" s="962"/>
      <c r="I72" s="962"/>
      <c r="J72" s="962"/>
      <c r="K72" s="962"/>
      <c r="L72" s="962"/>
      <c r="M72" s="962"/>
      <c r="N72" s="962"/>
      <c r="O72" s="962"/>
      <c r="P72" s="963"/>
      <c r="Q72" s="964">
        <v>10518</v>
      </c>
      <c r="R72" s="958"/>
      <c r="S72" s="958"/>
      <c r="T72" s="958"/>
      <c r="U72" s="958"/>
      <c r="V72" s="958">
        <v>10392</v>
      </c>
      <c r="W72" s="958"/>
      <c r="X72" s="958"/>
      <c r="Y72" s="958"/>
      <c r="Z72" s="958"/>
      <c r="AA72" s="958">
        <v>126</v>
      </c>
      <c r="AB72" s="958"/>
      <c r="AC72" s="958"/>
      <c r="AD72" s="958"/>
      <c r="AE72" s="958"/>
      <c r="AF72" s="958">
        <v>2457</v>
      </c>
      <c r="AG72" s="958"/>
      <c r="AH72" s="958"/>
      <c r="AI72" s="958"/>
      <c r="AJ72" s="958"/>
      <c r="AK72" s="958" t="s">
        <v>560</v>
      </c>
      <c r="AL72" s="958"/>
      <c r="AM72" s="958"/>
      <c r="AN72" s="958"/>
      <c r="AO72" s="958"/>
      <c r="AP72" s="958" t="s">
        <v>560</v>
      </c>
      <c r="AQ72" s="958"/>
      <c r="AR72" s="958"/>
      <c r="AS72" s="958"/>
      <c r="AT72" s="958"/>
      <c r="AU72" s="958" t="s">
        <v>560</v>
      </c>
      <c r="AV72" s="958"/>
      <c r="AW72" s="958"/>
      <c r="AX72" s="958"/>
      <c r="AY72" s="958"/>
      <c r="AZ72" s="959"/>
      <c r="BA72" s="959"/>
      <c r="BB72" s="959"/>
      <c r="BC72" s="959"/>
      <c r="BD72" s="960"/>
      <c r="BE72" s="235"/>
      <c r="BF72" s="235"/>
      <c r="BG72" s="235"/>
      <c r="BH72" s="235"/>
      <c r="BI72" s="235"/>
      <c r="BJ72" s="235"/>
      <c r="BK72" s="235"/>
      <c r="BL72" s="235"/>
      <c r="BM72" s="235"/>
      <c r="BN72" s="235"/>
      <c r="BO72" s="235"/>
      <c r="BP72" s="235"/>
      <c r="BQ72" s="232">
        <v>66</v>
      </c>
      <c r="BR72" s="237"/>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2">
        <v>6</v>
      </c>
      <c r="B73" s="961" t="s">
        <v>551</v>
      </c>
      <c r="C73" s="962"/>
      <c r="D73" s="962"/>
      <c r="E73" s="962"/>
      <c r="F73" s="962"/>
      <c r="G73" s="962"/>
      <c r="H73" s="962"/>
      <c r="I73" s="962"/>
      <c r="J73" s="962"/>
      <c r="K73" s="962"/>
      <c r="L73" s="962"/>
      <c r="M73" s="962"/>
      <c r="N73" s="962"/>
      <c r="O73" s="962"/>
      <c r="P73" s="963"/>
      <c r="Q73" s="964">
        <v>34420</v>
      </c>
      <c r="R73" s="958"/>
      <c r="S73" s="958"/>
      <c r="T73" s="958"/>
      <c r="U73" s="958"/>
      <c r="V73" s="958">
        <v>32253</v>
      </c>
      <c r="W73" s="958"/>
      <c r="X73" s="958"/>
      <c r="Y73" s="958"/>
      <c r="Z73" s="958"/>
      <c r="AA73" s="958">
        <v>168</v>
      </c>
      <c r="AB73" s="958"/>
      <c r="AC73" s="958"/>
      <c r="AD73" s="958"/>
      <c r="AE73" s="958"/>
      <c r="AF73" s="958">
        <v>168</v>
      </c>
      <c r="AG73" s="958"/>
      <c r="AH73" s="958"/>
      <c r="AI73" s="958"/>
      <c r="AJ73" s="958"/>
      <c r="AK73" s="958">
        <v>385</v>
      </c>
      <c r="AL73" s="958"/>
      <c r="AM73" s="958"/>
      <c r="AN73" s="958"/>
      <c r="AO73" s="958"/>
      <c r="AP73" s="958" t="s">
        <v>560</v>
      </c>
      <c r="AQ73" s="958"/>
      <c r="AR73" s="958"/>
      <c r="AS73" s="958"/>
      <c r="AT73" s="958"/>
      <c r="AU73" s="958" t="s">
        <v>560</v>
      </c>
      <c r="AV73" s="958"/>
      <c r="AW73" s="958"/>
      <c r="AX73" s="958"/>
      <c r="AY73" s="958"/>
      <c r="AZ73" s="959"/>
      <c r="BA73" s="959"/>
      <c r="BB73" s="959"/>
      <c r="BC73" s="959"/>
      <c r="BD73" s="960"/>
      <c r="BE73" s="235"/>
      <c r="BF73" s="235"/>
      <c r="BG73" s="235"/>
      <c r="BH73" s="235"/>
      <c r="BI73" s="235"/>
      <c r="BJ73" s="235"/>
      <c r="BK73" s="235"/>
      <c r="BL73" s="235"/>
      <c r="BM73" s="235"/>
      <c r="BN73" s="235"/>
      <c r="BO73" s="235"/>
      <c r="BP73" s="235"/>
      <c r="BQ73" s="232">
        <v>67</v>
      </c>
      <c r="BR73" s="237"/>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2">
        <v>7</v>
      </c>
      <c r="B74" s="961" t="s">
        <v>552</v>
      </c>
      <c r="C74" s="962"/>
      <c r="D74" s="962"/>
      <c r="E74" s="962"/>
      <c r="F74" s="962"/>
      <c r="G74" s="962"/>
      <c r="H74" s="962"/>
      <c r="I74" s="962"/>
      <c r="J74" s="962"/>
      <c r="K74" s="962"/>
      <c r="L74" s="962"/>
      <c r="M74" s="962"/>
      <c r="N74" s="962"/>
      <c r="O74" s="962"/>
      <c r="P74" s="963"/>
      <c r="Q74" s="964">
        <v>992</v>
      </c>
      <c r="R74" s="958"/>
      <c r="S74" s="958"/>
      <c r="T74" s="958"/>
      <c r="U74" s="958"/>
      <c r="V74" s="958">
        <v>963</v>
      </c>
      <c r="W74" s="958"/>
      <c r="X74" s="958"/>
      <c r="Y74" s="958"/>
      <c r="Z74" s="958"/>
      <c r="AA74" s="958">
        <v>29</v>
      </c>
      <c r="AB74" s="958"/>
      <c r="AC74" s="958"/>
      <c r="AD74" s="958"/>
      <c r="AE74" s="958"/>
      <c r="AF74" s="958">
        <v>29</v>
      </c>
      <c r="AG74" s="958"/>
      <c r="AH74" s="958"/>
      <c r="AI74" s="958"/>
      <c r="AJ74" s="958"/>
      <c r="AK74" s="958">
        <v>50</v>
      </c>
      <c r="AL74" s="958"/>
      <c r="AM74" s="958"/>
      <c r="AN74" s="958"/>
      <c r="AO74" s="958"/>
      <c r="AP74" s="958" t="s">
        <v>560</v>
      </c>
      <c r="AQ74" s="958"/>
      <c r="AR74" s="958"/>
      <c r="AS74" s="958"/>
      <c r="AT74" s="958"/>
      <c r="AU74" s="958" t="s">
        <v>560</v>
      </c>
      <c r="AV74" s="958"/>
      <c r="AW74" s="958"/>
      <c r="AX74" s="958"/>
      <c r="AY74" s="958"/>
      <c r="AZ74" s="959"/>
      <c r="BA74" s="959"/>
      <c r="BB74" s="959"/>
      <c r="BC74" s="959"/>
      <c r="BD74" s="960"/>
      <c r="BE74" s="235"/>
      <c r="BF74" s="235"/>
      <c r="BG74" s="235"/>
      <c r="BH74" s="235"/>
      <c r="BI74" s="235"/>
      <c r="BJ74" s="235"/>
      <c r="BK74" s="235"/>
      <c r="BL74" s="235"/>
      <c r="BM74" s="235"/>
      <c r="BN74" s="235"/>
      <c r="BO74" s="235"/>
      <c r="BP74" s="235"/>
      <c r="BQ74" s="232">
        <v>68</v>
      </c>
      <c r="BR74" s="237"/>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2">
        <v>8</v>
      </c>
      <c r="B75" s="961" t="s">
        <v>553</v>
      </c>
      <c r="C75" s="962"/>
      <c r="D75" s="962"/>
      <c r="E75" s="962"/>
      <c r="F75" s="962"/>
      <c r="G75" s="962"/>
      <c r="H75" s="962"/>
      <c r="I75" s="962"/>
      <c r="J75" s="962"/>
      <c r="K75" s="962"/>
      <c r="L75" s="962"/>
      <c r="M75" s="962"/>
      <c r="N75" s="962"/>
      <c r="O75" s="962"/>
      <c r="P75" s="963"/>
      <c r="Q75" s="968">
        <v>249</v>
      </c>
      <c r="R75" s="966"/>
      <c r="S75" s="966"/>
      <c r="T75" s="966"/>
      <c r="U75" s="967"/>
      <c r="V75" s="965">
        <v>194</v>
      </c>
      <c r="W75" s="966"/>
      <c r="X75" s="966"/>
      <c r="Y75" s="966"/>
      <c r="Z75" s="967"/>
      <c r="AA75" s="965">
        <v>55</v>
      </c>
      <c r="AB75" s="966"/>
      <c r="AC75" s="966"/>
      <c r="AD75" s="966"/>
      <c r="AE75" s="967"/>
      <c r="AF75" s="965">
        <v>55</v>
      </c>
      <c r="AG75" s="966"/>
      <c r="AH75" s="966"/>
      <c r="AI75" s="966"/>
      <c r="AJ75" s="967"/>
      <c r="AK75" s="965">
        <v>17</v>
      </c>
      <c r="AL75" s="966"/>
      <c r="AM75" s="966"/>
      <c r="AN75" s="966"/>
      <c r="AO75" s="967"/>
      <c r="AP75" s="965" t="s">
        <v>560</v>
      </c>
      <c r="AQ75" s="966"/>
      <c r="AR75" s="966"/>
      <c r="AS75" s="966"/>
      <c r="AT75" s="967"/>
      <c r="AU75" s="965" t="s">
        <v>560</v>
      </c>
      <c r="AV75" s="966"/>
      <c r="AW75" s="966"/>
      <c r="AX75" s="966"/>
      <c r="AY75" s="967"/>
      <c r="AZ75" s="959"/>
      <c r="BA75" s="959"/>
      <c r="BB75" s="959"/>
      <c r="BC75" s="959"/>
      <c r="BD75" s="960"/>
      <c r="BE75" s="235"/>
      <c r="BF75" s="235"/>
      <c r="BG75" s="235"/>
      <c r="BH75" s="235"/>
      <c r="BI75" s="235"/>
      <c r="BJ75" s="235"/>
      <c r="BK75" s="235"/>
      <c r="BL75" s="235"/>
      <c r="BM75" s="235"/>
      <c r="BN75" s="235"/>
      <c r="BO75" s="235"/>
      <c r="BP75" s="235"/>
      <c r="BQ75" s="232">
        <v>69</v>
      </c>
      <c r="BR75" s="237"/>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2">
        <v>9</v>
      </c>
      <c r="B76" s="961" t="s">
        <v>554</v>
      </c>
      <c r="C76" s="962"/>
      <c r="D76" s="962"/>
      <c r="E76" s="962"/>
      <c r="F76" s="962"/>
      <c r="G76" s="962"/>
      <c r="H76" s="962"/>
      <c r="I76" s="962"/>
      <c r="J76" s="962"/>
      <c r="K76" s="962"/>
      <c r="L76" s="962"/>
      <c r="M76" s="962"/>
      <c r="N76" s="962"/>
      <c r="O76" s="962"/>
      <c r="P76" s="963"/>
      <c r="Q76" s="968">
        <v>445</v>
      </c>
      <c r="R76" s="966"/>
      <c r="S76" s="966"/>
      <c r="T76" s="966"/>
      <c r="U76" s="967"/>
      <c r="V76" s="965">
        <v>425</v>
      </c>
      <c r="W76" s="966"/>
      <c r="X76" s="966"/>
      <c r="Y76" s="966"/>
      <c r="Z76" s="967"/>
      <c r="AA76" s="965">
        <v>21</v>
      </c>
      <c r="AB76" s="966"/>
      <c r="AC76" s="966"/>
      <c r="AD76" s="966"/>
      <c r="AE76" s="967"/>
      <c r="AF76" s="965">
        <v>21</v>
      </c>
      <c r="AG76" s="966"/>
      <c r="AH76" s="966"/>
      <c r="AI76" s="966"/>
      <c r="AJ76" s="967"/>
      <c r="AK76" s="965">
        <v>24</v>
      </c>
      <c r="AL76" s="966"/>
      <c r="AM76" s="966"/>
      <c r="AN76" s="966"/>
      <c r="AO76" s="967"/>
      <c r="AP76" s="965" t="s">
        <v>560</v>
      </c>
      <c r="AQ76" s="966"/>
      <c r="AR76" s="966"/>
      <c r="AS76" s="966"/>
      <c r="AT76" s="967"/>
      <c r="AU76" s="965" t="s">
        <v>560</v>
      </c>
      <c r="AV76" s="966"/>
      <c r="AW76" s="966"/>
      <c r="AX76" s="966"/>
      <c r="AY76" s="967"/>
      <c r="AZ76" s="959"/>
      <c r="BA76" s="959"/>
      <c r="BB76" s="959"/>
      <c r="BC76" s="959"/>
      <c r="BD76" s="960"/>
      <c r="BE76" s="235"/>
      <c r="BF76" s="235"/>
      <c r="BG76" s="235"/>
      <c r="BH76" s="235"/>
      <c r="BI76" s="235"/>
      <c r="BJ76" s="235"/>
      <c r="BK76" s="235"/>
      <c r="BL76" s="235"/>
      <c r="BM76" s="235"/>
      <c r="BN76" s="235"/>
      <c r="BO76" s="235"/>
      <c r="BP76" s="235"/>
      <c r="BQ76" s="232">
        <v>70</v>
      </c>
      <c r="BR76" s="237"/>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2">
        <v>10</v>
      </c>
      <c r="B77" s="961" t="s">
        <v>555</v>
      </c>
      <c r="C77" s="962"/>
      <c r="D77" s="962"/>
      <c r="E77" s="962"/>
      <c r="F77" s="962"/>
      <c r="G77" s="962"/>
      <c r="H77" s="962"/>
      <c r="I77" s="962"/>
      <c r="J77" s="962"/>
      <c r="K77" s="962"/>
      <c r="L77" s="962"/>
      <c r="M77" s="962"/>
      <c r="N77" s="962"/>
      <c r="O77" s="962"/>
      <c r="P77" s="963"/>
      <c r="Q77" s="968">
        <v>9878</v>
      </c>
      <c r="R77" s="966"/>
      <c r="S77" s="966"/>
      <c r="T77" s="966"/>
      <c r="U77" s="967"/>
      <c r="V77" s="965">
        <v>9787</v>
      </c>
      <c r="W77" s="966"/>
      <c r="X77" s="966"/>
      <c r="Y77" s="966"/>
      <c r="Z77" s="967"/>
      <c r="AA77" s="965">
        <v>92</v>
      </c>
      <c r="AB77" s="966"/>
      <c r="AC77" s="966"/>
      <c r="AD77" s="966"/>
      <c r="AE77" s="967"/>
      <c r="AF77" s="965">
        <v>92</v>
      </c>
      <c r="AG77" s="966"/>
      <c r="AH77" s="966"/>
      <c r="AI77" s="966"/>
      <c r="AJ77" s="967"/>
      <c r="AK77" s="965">
        <v>5083</v>
      </c>
      <c r="AL77" s="966"/>
      <c r="AM77" s="966"/>
      <c r="AN77" s="966"/>
      <c r="AO77" s="967"/>
      <c r="AP77" s="965" t="s">
        <v>560</v>
      </c>
      <c r="AQ77" s="966"/>
      <c r="AR77" s="966"/>
      <c r="AS77" s="966"/>
      <c r="AT77" s="967"/>
      <c r="AU77" s="965" t="s">
        <v>560</v>
      </c>
      <c r="AV77" s="966"/>
      <c r="AW77" s="966"/>
      <c r="AX77" s="966"/>
      <c r="AY77" s="967"/>
      <c r="AZ77" s="959"/>
      <c r="BA77" s="959"/>
      <c r="BB77" s="959"/>
      <c r="BC77" s="959"/>
      <c r="BD77" s="960"/>
      <c r="BE77" s="235"/>
      <c r="BF77" s="235"/>
      <c r="BG77" s="235"/>
      <c r="BH77" s="235"/>
      <c r="BI77" s="235"/>
      <c r="BJ77" s="235"/>
      <c r="BK77" s="235"/>
      <c r="BL77" s="235"/>
      <c r="BM77" s="235"/>
      <c r="BN77" s="235"/>
      <c r="BO77" s="235"/>
      <c r="BP77" s="235"/>
      <c r="BQ77" s="232">
        <v>71</v>
      </c>
      <c r="BR77" s="237"/>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2">
        <v>11</v>
      </c>
      <c r="B78" s="961" t="s">
        <v>556</v>
      </c>
      <c r="C78" s="962"/>
      <c r="D78" s="962"/>
      <c r="E78" s="962"/>
      <c r="F78" s="962"/>
      <c r="G78" s="962"/>
      <c r="H78" s="962"/>
      <c r="I78" s="962"/>
      <c r="J78" s="962"/>
      <c r="K78" s="962"/>
      <c r="L78" s="962"/>
      <c r="M78" s="962"/>
      <c r="N78" s="962"/>
      <c r="O78" s="962"/>
      <c r="P78" s="963"/>
      <c r="Q78" s="964">
        <v>1600855</v>
      </c>
      <c r="R78" s="958"/>
      <c r="S78" s="958"/>
      <c r="T78" s="958"/>
      <c r="U78" s="958"/>
      <c r="V78" s="958">
        <v>1567252</v>
      </c>
      <c r="W78" s="958"/>
      <c r="X78" s="958"/>
      <c r="Y78" s="958"/>
      <c r="Z78" s="958"/>
      <c r="AA78" s="958">
        <v>33603</v>
      </c>
      <c r="AB78" s="958"/>
      <c r="AC78" s="958"/>
      <c r="AD78" s="958"/>
      <c r="AE78" s="958"/>
      <c r="AF78" s="958">
        <v>33603</v>
      </c>
      <c r="AG78" s="958"/>
      <c r="AH78" s="958"/>
      <c r="AI78" s="958"/>
      <c r="AJ78" s="958"/>
      <c r="AK78" s="958">
        <v>22693</v>
      </c>
      <c r="AL78" s="958"/>
      <c r="AM78" s="958"/>
      <c r="AN78" s="958"/>
      <c r="AO78" s="958"/>
      <c r="AP78" s="965" t="s">
        <v>560</v>
      </c>
      <c r="AQ78" s="966"/>
      <c r="AR78" s="966"/>
      <c r="AS78" s="966"/>
      <c r="AT78" s="967"/>
      <c r="AU78" s="965" t="s">
        <v>560</v>
      </c>
      <c r="AV78" s="966"/>
      <c r="AW78" s="966"/>
      <c r="AX78" s="966"/>
      <c r="AY78" s="967"/>
      <c r="AZ78" s="959"/>
      <c r="BA78" s="959"/>
      <c r="BB78" s="959"/>
      <c r="BC78" s="959"/>
      <c r="BD78" s="960"/>
      <c r="BE78" s="235"/>
      <c r="BF78" s="235"/>
      <c r="BG78" s="235"/>
      <c r="BH78" s="235"/>
      <c r="BI78" s="235"/>
      <c r="BJ78" s="224"/>
      <c r="BK78" s="224"/>
      <c r="BL78" s="224"/>
      <c r="BM78" s="224"/>
      <c r="BN78" s="224"/>
      <c r="BO78" s="235"/>
      <c r="BP78" s="235"/>
      <c r="BQ78" s="232">
        <v>72</v>
      </c>
      <c r="BR78" s="237"/>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2">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5"/>
      <c r="BF79" s="235"/>
      <c r="BG79" s="235"/>
      <c r="BH79" s="235"/>
      <c r="BI79" s="235"/>
      <c r="BJ79" s="224"/>
      <c r="BK79" s="224"/>
      <c r="BL79" s="224"/>
      <c r="BM79" s="224"/>
      <c r="BN79" s="224"/>
      <c r="BO79" s="235"/>
      <c r="BP79" s="235"/>
      <c r="BQ79" s="232">
        <v>73</v>
      </c>
      <c r="BR79" s="237"/>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2">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5"/>
      <c r="BF80" s="235"/>
      <c r="BG80" s="235"/>
      <c r="BH80" s="235"/>
      <c r="BI80" s="235"/>
      <c r="BJ80" s="235"/>
      <c r="BK80" s="235"/>
      <c r="BL80" s="235"/>
      <c r="BM80" s="235"/>
      <c r="BN80" s="235"/>
      <c r="BO80" s="235"/>
      <c r="BP80" s="235"/>
      <c r="BQ80" s="232">
        <v>74</v>
      </c>
      <c r="BR80" s="237"/>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2">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5"/>
      <c r="BF81" s="235"/>
      <c r="BG81" s="235"/>
      <c r="BH81" s="235"/>
      <c r="BI81" s="235"/>
      <c r="BJ81" s="235"/>
      <c r="BK81" s="235"/>
      <c r="BL81" s="235"/>
      <c r="BM81" s="235"/>
      <c r="BN81" s="235"/>
      <c r="BO81" s="235"/>
      <c r="BP81" s="235"/>
      <c r="BQ81" s="232">
        <v>75</v>
      </c>
      <c r="BR81" s="237"/>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2">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5"/>
      <c r="BF82" s="235"/>
      <c r="BG82" s="235"/>
      <c r="BH82" s="235"/>
      <c r="BI82" s="235"/>
      <c r="BJ82" s="235"/>
      <c r="BK82" s="235"/>
      <c r="BL82" s="235"/>
      <c r="BM82" s="235"/>
      <c r="BN82" s="235"/>
      <c r="BO82" s="235"/>
      <c r="BP82" s="235"/>
      <c r="BQ82" s="232">
        <v>76</v>
      </c>
      <c r="BR82" s="237"/>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2">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5"/>
      <c r="BF83" s="235"/>
      <c r="BG83" s="235"/>
      <c r="BH83" s="235"/>
      <c r="BI83" s="235"/>
      <c r="BJ83" s="235"/>
      <c r="BK83" s="235"/>
      <c r="BL83" s="235"/>
      <c r="BM83" s="235"/>
      <c r="BN83" s="235"/>
      <c r="BO83" s="235"/>
      <c r="BP83" s="235"/>
      <c r="BQ83" s="232">
        <v>77</v>
      </c>
      <c r="BR83" s="237"/>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2">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5"/>
      <c r="BF84" s="235"/>
      <c r="BG84" s="235"/>
      <c r="BH84" s="235"/>
      <c r="BI84" s="235"/>
      <c r="BJ84" s="235"/>
      <c r="BK84" s="235"/>
      <c r="BL84" s="235"/>
      <c r="BM84" s="235"/>
      <c r="BN84" s="235"/>
      <c r="BO84" s="235"/>
      <c r="BP84" s="235"/>
      <c r="BQ84" s="232">
        <v>78</v>
      </c>
      <c r="BR84" s="237"/>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2">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5"/>
      <c r="BF85" s="235"/>
      <c r="BG85" s="235"/>
      <c r="BH85" s="235"/>
      <c r="BI85" s="235"/>
      <c r="BJ85" s="235"/>
      <c r="BK85" s="235"/>
      <c r="BL85" s="235"/>
      <c r="BM85" s="235"/>
      <c r="BN85" s="235"/>
      <c r="BO85" s="235"/>
      <c r="BP85" s="235"/>
      <c r="BQ85" s="232">
        <v>79</v>
      </c>
      <c r="BR85" s="237"/>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2">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5"/>
      <c r="BF86" s="235"/>
      <c r="BG86" s="235"/>
      <c r="BH86" s="235"/>
      <c r="BI86" s="235"/>
      <c r="BJ86" s="235"/>
      <c r="BK86" s="235"/>
      <c r="BL86" s="235"/>
      <c r="BM86" s="235"/>
      <c r="BN86" s="235"/>
      <c r="BO86" s="235"/>
      <c r="BP86" s="235"/>
      <c r="BQ86" s="232">
        <v>80</v>
      </c>
      <c r="BR86" s="237"/>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8">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5"/>
      <c r="BF87" s="235"/>
      <c r="BG87" s="235"/>
      <c r="BH87" s="235"/>
      <c r="BI87" s="235"/>
      <c r="BJ87" s="235"/>
      <c r="BK87" s="235"/>
      <c r="BL87" s="235"/>
      <c r="BM87" s="235"/>
      <c r="BN87" s="235"/>
      <c r="BO87" s="235"/>
      <c r="BP87" s="235"/>
      <c r="BQ87" s="232">
        <v>81</v>
      </c>
      <c r="BR87" s="237"/>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4" t="s">
        <v>376</v>
      </c>
      <c r="B88" s="924" t="s">
        <v>398</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f>SUM(AF68:AJ87)</f>
        <v>47329</v>
      </c>
      <c r="AG88" s="946"/>
      <c r="AH88" s="946"/>
      <c r="AI88" s="946"/>
      <c r="AJ88" s="946"/>
      <c r="AK88" s="950"/>
      <c r="AL88" s="950"/>
      <c r="AM88" s="950"/>
      <c r="AN88" s="950"/>
      <c r="AO88" s="950"/>
      <c r="AP88" s="946">
        <f t="shared" ref="AP88" si="0">SUM(AP68:AT87)</f>
        <v>14099</v>
      </c>
      <c r="AQ88" s="946"/>
      <c r="AR88" s="946"/>
      <c r="AS88" s="946"/>
      <c r="AT88" s="946"/>
      <c r="AU88" s="946">
        <f t="shared" ref="AU88" si="1">SUM(AU68:AY87)</f>
        <v>4350</v>
      </c>
      <c r="AV88" s="946"/>
      <c r="AW88" s="946"/>
      <c r="AX88" s="946"/>
      <c r="AY88" s="946"/>
      <c r="AZ88" s="947"/>
      <c r="BA88" s="947"/>
      <c r="BB88" s="947"/>
      <c r="BC88" s="947"/>
      <c r="BD88" s="948"/>
      <c r="BE88" s="235"/>
      <c r="BF88" s="235"/>
      <c r="BG88" s="235"/>
      <c r="BH88" s="235"/>
      <c r="BI88" s="235"/>
      <c r="BJ88" s="235"/>
      <c r="BK88" s="235"/>
      <c r="BL88" s="235"/>
      <c r="BM88" s="235"/>
      <c r="BN88" s="235"/>
      <c r="BO88" s="235"/>
      <c r="BP88" s="235"/>
      <c r="BQ88" s="232">
        <v>82</v>
      </c>
      <c r="BR88" s="237"/>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376</v>
      </c>
      <c r="BR102" s="924" t="s">
        <v>399</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f>SUM(CR7:CV88)</f>
        <v>505</v>
      </c>
      <c r="CS102" s="940"/>
      <c r="CT102" s="940"/>
      <c r="CU102" s="940"/>
      <c r="CV102" s="941"/>
      <c r="CW102" s="939">
        <f t="shared" ref="CW102" si="2">SUM(CW7:DA88)</f>
        <v>6</v>
      </c>
      <c r="CX102" s="940"/>
      <c r="CY102" s="940"/>
      <c r="CZ102" s="940"/>
      <c r="DA102" s="941"/>
      <c r="DB102" s="939" t="s">
        <v>561</v>
      </c>
      <c r="DC102" s="940"/>
      <c r="DD102" s="940"/>
      <c r="DE102" s="940"/>
      <c r="DF102" s="941"/>
      <c r="DG102" s="939" t="s">
        <v>561</v>
      </c>
      <c r="DH102" s="940"/>
      <c r="DI102" s="940"/>
      <c r="DJ102" s="940"/>
      <c r="DK102" s="941"/>
      <c r="DL102" s="939" t="s">
        <v>561</v>
      </c>
      <c r="DM102" s="940"/>
      <c r="DN102" s="940"/>
      <c r="DO102" s="940"/>
      <c r="DP102" s="941"/>
      <c r="DQ102" s="939" t="s">
        <v>561</v>
      </c>
      <c r="DR102" s="940"/>
      <c r="DS102" s="940"/>
      <c r="DT102" s="940"/>
      <c r="DU102" s="941"/>
      <c r="DV102" s="924"/>
      <c r="DW102" s="925"/>
      <c r="DX102" s="925"/>
      <c r="DY102" s="925"/>
      <c r="DZ102" s="926"/>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7" t="s">
        <v>400</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8" t="s">
        <v>401</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402</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403</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404</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405</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406</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407</v>
      </c>
      <c r="AB109" s="883"/>
      <c r="AC109" s="883"/>
      <c r="AD109" s="883"/>
      <c r="AE109" s="884"/>
      <c r="AF109" s="885" t="s">
        <v>408</v>
      </c>
      <c r="AG109" s="883"/>
      <c r="AH109" s="883"/>
      <c r="AI109" s="883"/>
      <c r="AJ109" s="884"/>
      <c r="AK109" s="885" t="s">
        <v>294</v>
      </c>
      <c r="AL109" s="883"/>
      <c r="AM109" s="883"/>
      <c r="AN109" s="883"/>
      <c r="AO109" s="884"/>
      <c r="AP109" s="885" t="s">
        <v>409</v>
      </c>
      <c r="AQ109" s="883"/>
      <c r="AR109" s="883"/>
      <c r="AS109" s="883"/>
      <c r="AT109" s="916"/>
      <c r="AU109" s="882" t="s">
        <v>406</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407</v>
      </c>
      <c r="BR109" s="883"/>
      <c r="BS109" s="883"/>
      <c r="BT109" s="883"/>
      <c r="BU109" s="884"/>
      <c r="BV109" s="885" t="s">
        <v>408</v>
      </c>
      <c r="BW109" s="883"/>
      <c r="BX109" s="883"/>
      <c r="BY109" s="883"/>
      <c r="BZ109" s="884"/>
      <c r="CA109" s="885" t="s">
        <v>294</v>
      </c>
      <c r="CB109" s="883"/>
      <c r="CC109" s="883"/>
      <c r="CD109" s="883"/>
      <c r="CE109" s="884"/>
      <c r="CF109" s="923" t="s">
        <v>409</v>
      </c>
      <c r="CG109" s="923"/>
      <c r="CH109" s="923"/>
      <c r="CI109" s="923"/>
      <c r="CJ109" s="923"/>
      <c r="CK109" s="885" t="s">
        <v>410</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407</v>
      </c>
      <c r="DH109" s="883"/>
      <c r="DI109" s="883"/>
      <c r="DJ109" s="883"/>
      <c r="DK109" s="884"/>
      <c r="DL109" s="885" t="s">
        <v>408</v>
      </c>
      <c r="DM109" s="883"/>
      <c r="DN109" s="883"/>
      <c r="DO109" s="883"/>
      <c r="DP109" s="884"/>
      <c r="DQ109" s="885" t="s">
        <v>294</v>
      </c>
      <c r="DR109" s="883"/>
      <c r="DS109" s="883"/>
      <c r="DT109" s="883"/>
      <c r="DU109" s="884"/>
      <c r="DV109" s="885" t="s">
        <v>409</v>
      </c>
      <c r="DW109" s="883"/>
      <c r="DX109" s="883"/>
      <c r="DY109" s="883"/>
      <c r="DZ109" s="916"/>
    </row>
    <row r="110" spans="1:131" s="224" customFormat="1" ht="26.25" customHeight="1" x14ac:dyDescent="0.15">
      <c r="A110" s="794" t="s">
        <v>411</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3234512</v>
      </c>
      <c r="AB110" s="876"/>
      <c r="AC110" s="876"/>
      <c r="AD110" s="876"/>
      <c r="AE110" s="877"/>
      <c r="AF110" s="878">
        <v>3241253</v>
      </c>
      <c r="AG110" s="876"/>
      <c r="AH110" s="876"/>
      <c r="AI110" s="876"/>
      <c r="AJ110" s="877"/>
      <c r="AK110" s="878">
        <v>3183319</v>
      </c>
      <c r="AL110" s="876"/>
      <c r="AM110" s="876"/>
      <c r="AN110" s="876"/>
      <c r="AO110" s="877"/>
      <c r="AP110" s="879">
        <v>8.6999999999999993</v>
      </c>
      <c r="AQ110" s="880"/>
      <c r="AR110" s="880"/>
      <c r="AS110" s="880"/>
      <c r="AT110" s="881"/>
      <c r="AU110" s="917" t="s">
        <v>69</v>
      </c>
      <c r="AV110" s="918"/>
      <c r="AW110" s="918"/>
      <c r="AX110" s="918"/>
      <c r="AY110" s="918"/>
      <c r="AZ110" s="847" t="s">
        <v>412</v>
      </c>
      <c r="BA110" s="795"/>
      <c r="BB110" s="795"/>
      <c r="BC110" s="795"/>
      <c r="BD110" s="795"/>
      <c r="BE110" s="795"/>
      <c r="BF110" s="795"/>
      <c r="BG110" s="795"/>
      <c r="BH110" s="795"/>
      <c r="BI110" s="795"/>
      <c r="BJ110" s="795"/>
      <c r="BK110" s="795"/>
      <c r="BL110" s="795"/>
      <c r="BM110" s="795"/>
      <c r="BN110" s="795"/>
      <c r="BO110" s="795"/>
      <c r="BP110" s="796"/>
      <c r="BQ110" s="848">
        <v>25418943</v>
      </c>
      <c r="BR110" s="829"/>
      <c r="BS110" s="829"/>
      <c r="BT110" s="829"/>
      <c r="BU110" s="829"/>
      <c r="BV110" s="829">
        <v>25384580</v>
      </c>
      <c r="BW110" s="829"/>
      <c r="BX110" s="829"/>
      <c r="BY110" s="829"/>
      <c r="BZ110" s="829"/>
      <c r="CA110" s="829">
        <v>25131949</v>
      </c>
      <c r="CB110" s="829"/>
      <c r="CC110" s="829"/>
      <c r="CD110" s="829"/>
      <c r="CE110" s="829"/>
      <c r="CF110" s="853">
        <v>68.8</v>
      </c>
      <c r="CG110" s="854"/>
      <c r="CH110" s="854"/>
      <c r="CI110" s="854"/>
      <c r="CJ110" s="854"/>
      <c r="CK110" s="913" t="s">
        <v>413</v>
      </c>
      <c r="CL110" s="806"/>
      <c r="CM110" s="847" t="s">
        <v>414</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15">
      <c r="A111" s="761" t="s">
        <v>415</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416</v>
      </c>
      <c r="BA111" s="739"/>
      <c r="BB111" s="739"/>
      <c r="BC111" s="739"/>
      <c r="BD111" s="739"/>
      <c r="BE111" s="739"/>
      <c r="BF111" s="739"/>
      <c r="BG111" s="739"/>
      <c r="BH111" s="739"/>
      <c r="BI111" s="739"/>
      <c r="BJ111" s="739"/>
      <c r="BK111" s="739"/>
      <c r="BL111" s="739"/>
      <c r="BM111" s="739"/>
      <c r="BN111" s="739"/>
      <c r="BO111" s="739"/>
      <c r="BP111" s="740"/>
      <c r="BQ111" s="803">
        <v>3273101</v>
      </c>
      <c r="BR111" s="804"/>
      <c r="BS111" s="804"/>
      <c r="BT111" s="804"/>
      <c r="BU111" s="804"/>
      <c r="BV111" s="804">
        <v>3044288</v>
      </c>
      <c r="BW111" s="804"/>
      <c r="BX111" s="804"/>
      <c r="BY111" s="804"/>
      <c r="BZ111" s="804"/>
      <c r="CA111" s="804">
        <v>2799244</v>
      </c>
      <c r="CB111" s="804"/>
      <c r="CC111" s="804"/>
      <c r="CD111" s="804"/>
      <c r="CE111" s="804"/>
      <c r="CF111" s="862">
        <v>7.7</v>
      </c>
      <c r="CG111" s="863"/>
      <c r="CH111" s="863"/>
      <c r="CI111" s="863"/>
      <c r="CJ111" s="863"/>
      <c r="CK111" s="914"/>
      <c r="CL111" s="808"/>
      <c r="CM111" s="802" t="s">
        <v>417</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15">
      <c r="A112" s="899" t="s">
        <v>418</v>
      </c>
      <c r="B112" s="900"/>
      <c r="C112" s="739" t="s">
        <v>419</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420</v>
      </c>
      <c r="BA112" s="739"/>
      <c r="BB112" s="739"/>
      <c r="BC112" s="739"/>
      <c r="BD112" s="739"/>
      <c r="BE112" s="739"/>
      <c r="BF112" s="739"/>
      <c r="BG112" s="739"/>
      <c r="BH112" s="739"/>
      <c r="BI112" s="739"/>
      <c r="BJ112" s="739"/>
      <c r="BK112" s="739"/>
      <c r="BL112" s="739"/>
      <c r="BM112" s="739"/>
      <c r="BN112" s="739"/>
      <c r="BO112" s="739"/>
      <c r="BP112" s="740"/>
      <c r="BQ112" s="803">
        <v>6909063</v>
      </c>
      <c r="BR112" s="804"/>
      <c r="BS112" s="804"/>
      <c r="BT112" s="804"/>
      <c r="BU112" s="804"/>
      <c r="BV112" s="804">
        <v>7517363</v>
      </c>
      <c r="BW112" s="804"/>
      <c r="BX112" s="804"/>
      <c r="BY112" s="804"/>
      <c r="BZ112" s="804"/>
      <c r="CA112" s="804">
        <v>7777464</v>
      </c>
      <c r="CB112" s="804"/>
      <c r="CC112" s="804"/>
      <c r="CD112" s="804"/>
      <c r="CE112" s="804"/>
      <c r="CF112" s="862">
        <v>21.3</v>
      </c>
      <c r="CG112" s="863"/>
      <c r="CH112" s="863"/>
      <c r="CI112" s="863"/>
      <c r="CJ112" s="863"/>
      <c r="CK112" s="914"/>
      <c r="CL112" s="808"/>
      <c r="CM112" s="802" t="s">
        <v>421</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15">
      <c r="A113" s="901"/>
      <c r="B113" s="902"/>
      <c r="C113" s="739" t="s">
        <v>422</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574840</v>
      </c>
      <c r="AB113" s="906"/>
      <c r="AC113" s="906"/>
      <c r="AD113" s="906"/>
      <c r="AE113" s="907"/>
      <c r="AF113" s="908">
        <v>579453</v>
      </c>
      <c r="AG113" s="906"/>
      <c r="AH113" s="906"/>
      <c r="AI113" s="906"/>
      <c r="AJ113" s="907"/>
      <c r="AK113" s="908">
        <v>587301</v>
      </c>
      <c r="AL113" s="906"/>
      <c r="AM113" s="906"/>
      <c r="AN113" s="906"/>
      <c r="AO113" s="907"/>
      <c r="AP113" s="909">
        <v>1.6</v>
      </c>
      <c r="AQ113" s="910"/>
      <c r="AR113" s="910"/>
      <c r="AS113" s="910"/>
      <c r="AT113" s="911"/>
      <c r="AU113" s="919"/>
      <c r="AV113" s="920"/>
      <c r="AW113" s="920"/>
      <c r="AX113" s="920"/>
      <c r="AY113" s="920"/>
      <c r="AZ113" s="802" t="s">
        <v>423</v>
      </c>
      <c r="BA113" s="739"/>
      <c r="BB113" s="739"/>
      <c r="BC113" s="739"/>
      <c r="BD113" s="739"/>
      <c r="BE113" s="739"/>
      <c r="BF113" s="739"/>
      <c r="BG113" s="739"/>
      <c r="BH113" s="739"/>
      <c r="BI113" s="739"/>
      <c r="BJ113" s="739"/>
      <c r="BK113" s="739"/>
      <c r="BL113" s="739"/>
      <c r="BM113" s="739"/>
      <c r="BN113" s="739"/>
      <c r="BO113" s="739"/>
      <c r="BP113" s="740"/>
      <c r="BQ113" s="803">
        <v>2500305</v>
      </c>
      <c r="BR113" s="804"/>
      <c r="BS113" s="804"/>
      <c r="BT113" s="804"/>
      <c r="BU113" s="804"/>
      <c r="BV113" s="804">
        <v>3334677</v>
      </c>
      <c r="BW113" s="804"/>
      <c r="BX113" s="804"/>
      <c r="BY113" s="804"/>
      <c r="BZ113" s="804"/>
      <c r="CA113" s="804">
        <v>4350541</v>
      </c>
      <c r="CB113" s="804"/>
      <c r="CC113" s="804"/>
      <c r="CD113" s="804"/>
      <c r="CE113" s="804"/>
      <c r="CF113" s="862">
        <v>11.9</v>
      </c>
      <c r="CG113" s="863"/>
      <c r="CH113" s="863"/>
      <c r="CI113" s="863"/>
      <c r="CJ113" s="863"/>
      <c r="CK113" s="914"/>
      <c r="CL113" s="808"/>
      <c r="CM113" s="802" t="s">
        <v>424</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15">
      <c r="A114" s="901"/>
      <c r="B114" s="902"/>
      <c r="C114" s="739" t="s">
        <v>425</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71666</v>
      </c>
      <c r="AB114" s="767"/>
      <c r="AC114" s="767"/>
      <c r="AD114" s="767"/>
      <c r="AE114" s="768"/>
      <c r="AF114" s="769">
        <v>113648</v>
      </c>
      <c r="AG114" s="767"/>
      <c r="AH114" s="767"/>
      <c r="AI114" s="767"/>
      <c r="AJ114" s="768"/>
      <c r="AK114" s="769">
        <v>170124</v>
      </c>
      <c r="AL114" s="767"/>
      <c r="AM114" s="767"/>
      <c r="AN114" s="767"/>
      <c r="AO114" s="768"/>
      <c r="AP114" s="811">
        <v>0.5</v>
      </c>
      <c r="AQ114" s="812"/>
      <c r="AR114" s="812"/>
      <c r="AS114" s="812"/>
      <c r="AT114" s="813"/>
      <c r="AU114" s="919"/>
      <c r="AV114" s="920"/>
      <c r="AW114" s="920"/>
      <c r="AX114" s="920"/>
      <c r="AY114" s="920"/>
      <c r="AZ114" s="802" t="s">
        <v>426</v>
      </c>
      <c r="BA114" s="739"/>
      <c r="BB114" s="739"/>
      <c r="BC114" s="739"/>
      <c r="BD114" s="739"/>
      <c r="BE114" s="739"/>
      <c r="BF114" s="739"/>
      <c r="BG114" s="739"/>
      <c r="BH114" s="739"/>
      <c r="BI114" s="739"/>
      <c r="BJ114" s="739"/>
      <c r="BK114" s="739"/>
      <c r="BL114" s="739"/>
      <c r="BM114" s="739"/>
      <c r="BN114" s="739"/>
      <c r="BO114" s="739"/>
      <c r="BP114" s="740"/>
      <c r="BQ114" s="803">
        <v>5727666</v>
      </c>
      <c r="BR114" s="804"/>
      <c r="BS114" s="804"/>
      <c r="BT114" s="804"/>
      <c r="BU114" s="804"/>
      <c r="BV114" s="804">
        <v>5856232</v>
      </c>
      <c r="BW114" s="804"/>
      <c r="BX114" s="804"/>
      <c r="BY114" s="804"/>
      <c r="BZ114" s="804"/>
      <c r="CA114" s="804">
        <v>6175865</v>
      </c>
      <c r="CB114" s="804"/>
      <c r="CC114" s="804"/>
      <c r="CD114" s="804"/>
      <c r="CE114" s="804"/>
      <c r="CF114" s="862">
        <v>16.899999999999999</v>
      </c>
      <c r="CG114" s="863"/>
      <c r="CH114" s="863"/>
      <c r="CI114" s="863"/>
      <c r="CJ114" s="863"/>
      <c r="CK114" s="914"/>
      <c r="CL114" s="808"/>
      <c r="CM114" s="802" t="s">
        <v>427</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15">
      <c r="A115" s="901"/>
      <c r="B115" s="902"/>
      <c r="C115" s="739" t="s">
        <v>428</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70844</v>
      </c>
      <c r="AB115" s="906"/>
      <c r="AC115" s="906"/>
      <c r="AD115" s="906"/>
      <c r="AE115" s="907"/>
      <c r="AF115" s="908">
        <v>70844</v>
      </c>
      <c r="AG115" s="906"/>
      <c r="AH115" s="906"/>
      <c r="AI115" s="906"/>
      <c r="AJ115" s="907"/>
      <c r="AK115" s="908">
        <v>82531</v>
      </c>
      <c r="AL115" s="906"/>
      <c r="AM115" s="906"/>
      <c r="AN115" s="906"/>
      <c r="AO115" s="907"/>
      <c r="AP115" s="909">
        <v>0.2</v>
      </c>
      <c r="AQ115" s="910"/>
      <c r="AR115" s="910"/>
      <c r="AS115" s="910"/>
      <c r="AT115" s="911"/>
      <c r="AU115" s="919"/>
      <c r="AV115" s="920"/>
      <c r="AW115" s="920"/>
      <c r="AX115" s="920"/>
      <c r="AY115" s="920"/>
      <c r="AZ115" s="802" t="s">
        <v>429</v>
      </c>
      <c r="BA115" s="739"/>
      <c r="BB115" s="739"/>
      <c r="BC115" s="739"/>
      <c r="BD115" s="739"/>
      <c r="BE115" s="739"/>
      <c r="BF115" s="739"/>
      <c r="BG115" s="739"/>
      <c r="BH115" s="739"/>
      <c r="BI115" s="739"/>
      <c r="BJ115" s="739"/>
      <c r="BK115" s="739"/>
      <c r="BL115" s="739"/>
      <c r="BM115" s="739"/>
      <c r="BN115" s="739"/>
      <c r="BO115" s="739"/>
      <c r="BP115" s="740"/>
      <c r="BQ115" s="803" t="s">
        <v>122</v>
      </c>
      <c r="BR115" s="804"/>
      <c r="BS115" s="804"/>
      <c r="BT115" s="804"/>
      <c r="BU115" s="804"/>
      <c r="BV115" s="804" t="s">
        <v>122</v>
      </c>
      <c r="BW115" s="804"/>
      <c r="BX115" s="804"/>
      <c r="BY115" s="804"/>
      <c r="BZ115" s="804"/>
      <c r="CA115" s="804" t="s">
        <v>122</v>
      </c>
      <c r="CB115" s="804"/>
      <c r="CC115" s="804"/>
      <c r="CD115" s="804"/>
      <c r="CE115" s="804"/>
      <c r="CF115" s="862" t="s">
        <v>122</v>
      </c>
      <c r="CG115" s="863"/>
      <c r="CH115" s="863"/>
      <c r="CI115" s="863"/>
      <c r="CJ115" s="863"/>
      <c r="CK115" s="914"/>
      <c r="CL115" s="808"/>
      <c r="CM115" s="802" t="s">
        <v>430</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v>3001610</v>
      </c>
      <c r="DH115" s="767"/>
      <c r="DI115" s="767"/>
      <c r="DJ115" s="767"/>
      <c r="DK115" s="768"/>
      <c r="DL115" s="769">
        <v>2843641</v>
      </c>
      <c r="DM115" s="767"/>
      <c r="DN115" s="767"/>
      <c r="DO115" s="767"/>
      <c r="DP115" s="768"/>
      <c r="DQ115" s="769">
        <v>2669448</v>
      </c>
      <c r="DR115" s="767"/>
      <c r="DS115" s="767"/>
      <c r="DT115" s="767"/>
      <c r="DU115" s="768"/>
      <c r="DV115" s="811">
        <v>7.3</v>
      </c>
      <c r="DW115" s="812"/>
      <c r="DX115" s="812"/>
      <c r="DY115" s="812"/>
      <c r="DZ115" s="813"/>
    </row>
    <row r="116" spans="1:130" s="224" customFormat="1" ht="26.25" customHeight="1" x14ac:dyDescent="0.15">
      <c r="A116" s="903"/>
      <c r="B116" s="904"/>
      <c r="C116" s="826" t="s">
        <v>431</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432</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433</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15">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434</v>
      </c>
      <c r="Z117" s="884"/>
      <c r="AA117" s="889">
        <v>3951862</v>
      </c>
      <c r="AB117" s="890"/>
      <c r="AC117" s="890"/>
      <c r="AD117" s="890"/>
      <c r="AE117" s="891"/>
      <c r="AF117" s="892">
        <v>4005198</v>
      </c>
      <c r="AG117" s="890"/>
      <c r="AH117" s="890"/>
      <c r="AI117" s="890"/>
      <c r="AJ117" s="891"/>
      <c r="AK117" s="892">
        <v>4023275</v>
      </c>
      <c r="AL117" s="890"/>
      <c r="AM117" s="890"/>
      <c r="AN117" s="890"/>
      <c r="AO117" s="891"/>
      <c r="AP117" s="893"/>
      <c r="AQ117" s="894"/>
      <c r="AR117" s="894"/>
      <c r="AS117" s="894"/>
      <c r="AT117" s="895"/>
      <c r="AU117" s="919"/>
      <c r="AV117" s="920"/>
      <c r="AW117" s="920"/>
      <c r="AX117" s="920"/>
      <c r="AY117" s="920"/>
      <c r="AZ117" s="850" t="s">
        <v>435</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436</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15">
      <c r="A118" s="882" t="s">
        <v>410</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407</v>
      </c>
      <c r="AB118" s="883"/>
      <c r="AC118" s="883"/>
      <c r="AD118" s="883"/>
      <c r="AE118" s="884"/>
      <c r="AF118" s="885" t="s">
        <v>408</v>
      </c>
      <c r="AG118" s="883"/>
      <c r="AH118" s="883"/>
      <c r="AI118" s="883"/>
      <c r="AJ118" s="884"/>
      <c r="AK118" s="885" t="s">
        <v>294</v>
      </c>
      <c r="AL118" s="883"/>
      <c r="AM118" s="883"/>
      <c r="AN118" s="883"/>
      <c r="AO118" s="884"/>
      <c r="AP118" s="886" t="s">
        <v>409</v>
      </c>
      <c r="AQ118" s="887"/>
      <c r="AR118" s="887"/>
      <c r="AS118" s="887"/>
      <c r="AT118" s="888"/>
      <c r="AU118" s="919"/>
      <c r="AV118" s="920"/>
      <c r="AW118" s="920"/>
      <c r="AX118" s="920"/>
      <c r="AY118" s="920"/>
      <c r="AZ118" s="825" t="s">
        <v>437</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438</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15">
      <c r="A119" s="805" t="s">
        <v>413</v>
      </c>
      <c r="B119" s="806"/>
      <c r="C119" s="847" t="s">
        <v>414</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5" t="s">
        <v>177</v>
      </c>
      <c r="BA119" s="245"/>
      <c r="BB119" s="245"/>
      <c r="BC119" s="245"/>
      <c r="BD119" s="245"/>
      <c r="BE119" s="245"/>
      <c r="BF119" s="245"/>
      <c r="BG119" s="245"/>
      <c r="BH119" s="245"/>
      <c r="BI119" s="245"/>
      <c r="BJ119" s="245"/>
      <c r="BK119" s="245"/>
      <c r="BL119" s="245"/>
      <c r="BM119" s="245"/>
      <c r="BN119" s="245"/>
      <c r="BO119" s="864" t="s">
        <v>439</v>
      </c>
      <c r="BP119" s="865"/>
      <c r="BQ119" s="866">
        <v>43829078</v>
      </c>
      <c r="BR119" s="832"/>
      <c r="BS119" s="832"/>
      <c r="BT119" s="832"/>
      <c r="BU119" s="832"/>
      <c r="BV119" s="832">
        <v>45137140</v>
      </c>
      <c r="BW119" s="832"/>
      <c r="BX119" s="832"/>
      <c r="BY119" s="832"/>
      <c r="BZ119" s="832"/>
      <c r="CA119" s="832">
        <v>46235063</v>
      </c>
      <c r="CB119" s="832"/>
      <c r="CC119" s="832"/>
      <c r="CD119" s="832"/>
      <c r="CE119" s="832"/>
      <c r="CF119" s="735"/>
      <c r="CG119" s="736"/>
      <c r="CH119" s="736"/>
      <c r="CI119" s="736"/>
      <c r="CJ119" s="821"/>
      <c r="CK119" s="915"/>
      <c r="CL119" s="810"/>
      <c r="CM119" s="825" t="s">
        <v>440</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v>271491</v>
      </c>
      <c r="DH119" s="751"/>
      <c r="DI119" s="751"/>
      <c r="DJ119" s="751"/>
      <c r="DK119" s="752"/>
      <c r="DL119" s="753">
        <v>200647</v>
      </c>
      <c r="DM119" s="751"/>
      <c r="DN119" s="751"/>
      <c r="DO119" s="751"/>
      <c r="DP119" s="752"/>
      <c r="DQ119" s="753">
        <v>129796</v>
      </c>
      <c r="DR119" s="751"/>
      <c r="DS119" s="751"/>
      <c r="DT119" s="751"/>
      <c r="DU119" s="752"/>
      <c r="DV119" s="835">
        <v>0.4</v>
      </c>
      <c r="DW119" s="836"/>
      <c r="DX119" s="836"/>
      <c r="DY119" s="836"/>
      <c r="DZ119" s="837"/>
    </row>
    <row r="120" spans="1:130" s="224" customFormat="1" ht="26.25" customHeight="1" x14ac:dyDescent="0.15">
      <c r="A120" s="807"/>
      <c r="B120" s="808"/>
      <c r="C120" s="802" t="s">
        <v>417</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441</v>
      </c>
      <c r="AV120" s="868"/>
      <c r="AW120" s="868"/>
      <c r="AX120" s="868"/>
      <c r="AY120" s="869"/>
      <c r="AZ120" s="847" t="s">
        <v>442</v>
      </c>
      <c r="BA120" s="795"/>
      <c r="BB120" s="795"/>
      <c r="BC120" s="795"/>
      <c r="BD120" s="795"/>
      <c r="BE120" s="795"/>
      <c r="BF120" s="795"/>
      <c r="BG120" s="795"/>
      <c r="BH120" s="795"/>
      <c r="BI120" s="795"/>
      <c r="BJ120" s="795"/>
      <c r="BK120" s="795"/>
      <c r="BL120" s="795"/>
      <c r="BM120" s="795"/>
      <c r="BN120" s="795"/>
      <c r="BO120" s="795"/>
      <c r="BP120" s="796"/>
      <c r="BQ120" s="848">
        <v>16021164</v>
      </c>
      <c r="BR120" s="829"/>
      <c r="BS120" s="829"/>
      <c r="BT120" s="829"/>
      <c r="BU120" s="829"/>
      <c r="BV120" s="829">
        <v>18734745</v>
      </c>
      <c r="BW120" s="829"/>
      <c r="BX120" s="829"/>
      <c r="BY120" s="829"/>
      <c r="BZ120" s="829"/>
      <c r="CA120" s="829">
        <v>23921423</v>
      </c>
      <c r="CB120" s="829"/>
      <c r="CC120" s="829"/>
      <c r="CD120" s="829"/>
      <c r="CE120" s="829"/>
      <c r="CF120" s="853">
        <v>65.5</v>
      </c>
      <c r="CG120" s="854"/>
      <c r="CH120" s="854"/>
      <c r="CI120" s="854"/>
      <c r="CJ120" s="854"/>
      <c r="CK120" s="855" t="s">
        <v>443</v>
      </c>
      <c r="CL120" s="839"/>
      <c r="CM120" s="839"/>
      <c r="CN120" s="839"/>
      <c r="CO120" s="840"/>
      <c r="CP120" s="859" t="s">
        <v>391</v>
      </c>
      <c r="CQ120" s="860"/>
      <c r="CR120" s="860"/>
      <c r="CS120" s="860"/>
      <c r="CT120" s="860"/>
      <c r="CU120" s="860"/>
      <c r="CV120" s="860"/>
      <c r="CW120" s="860"/>
      <c r="CX120" s="860"/>
      <c r="CY120" s="860"/>
      <c r="CZ120" s="860"/>
      <c r="DA120" s="860"/>
      <c r="DB120" s="860"/>
      <c r="DC120" s="860"/>
      <c r="DD120" s="860"/>
      <c r="DE120" s="860"/>
      <c r="DF120" s="861"/>
      <c r="DG120" s="848">
        <v>6909063</v>
      </c>
      <c r="DH120" s="829"/>
      <c r="DI120" s="829"/>
      <c r="DJ120" s="829"/>
      <c r="DK120" s="829"/>
      <c r="DL120" s="829">
        <v>7517363</v>
      </c>
      <c r="DM120" s="829"/>
      <c r="DN120" s="829"/>
      <c r="DO120" s="829"/>
      <c r="DP120" s="829"/>
      <c r="DQ120" s="829">
        <v>7777464</v>
      </c>
      <c r="DR120" s="829"/>
      <c r="DS120" s="829"/>
      <c r="DT120" s="829"/>
      <c r="DU120" s="829"/>
      <c r="DV120" s="830">
        <v>21.3</v>
      </c>
      <c r="DW120" s="830"/>
      <c r="DX120" s="830"/>
      <c r="DY120" s="830"/>
      <c r="DZ120" s="831"/>
    </row>
    <row r="121" spans="1:130" s="224" customFormat="1" ht="26.25" customHeight="1" x14ac:dyDescent="0.15">
      <c r="A121" s="807"/>
      <c r="B121" s="808"/>
      <c r="C121" s="850" t="s">
        <v>444</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445</v>
      </c>
      <c r="BA121" s="739"/>
      <c r="BB121" s="739"/>
      <c r="BC121" s="739"/>
      <c r="BD121" s="739"/>
      <c r="BE121" s="739"/>
      <c r="BF121" s="739"/>
      <c r="BG121" s="739"/>
      <c r="BH121" s="739"/>
      <c r="BI121" s="739"/>
      <c r="BJ121" s="739"/>
      <c r="BK121" s="739"/>
      <c r="BL121" s="739"/>
      <c r="BM121" s="739"/>
      <c r="BN121" s="739"/>
      <c r="BO121" s="739"/>
      <c r="BP121" s="740"/>
      <c r="BQ121" s="803">
        <v>10075178</v>
      </c>
      <c r="BR121" s="804"/>
      <c r="BS121" s="804"/>
      <c r="BT121" s="804"/>
      <c r="BU121" s="804"/>
      <c r="BV121" s="804">
        <v>11993229</v>
      </c>
      <c r="BW121" s="804"/>
      <c r="BX121" s="804"/>
      <c r="BY121" s="804"/>
      <c r="BZ121" s="804"/>
      <c r="CA121" s="804">
        <v>14125058</v>
      </c>
      <c r="CB121" s="804"/>
      <c r="CC121" s="804"/>
      <c r="CD121" s="804"/>
      <c r="CE121" s="804"/>
      <c r="CF121" s="862">
        <v>38.700000000000003</v>
      </c>
      <c r="CG121" s="863"/>
      <c r="CH121" s="863"/>
      <c r="CI121" s="863"/>
      <c r="CJ121" s="863"/>
      <c r="CK121" s="856"/>
      <c r="CL121" s="842"/>
      <c r="CM121" s="842"/>
      <c r="CN121" s="842"/>
      <c r="CO121" s="843"/>
      <c r="CP121" s="822" t="s">
        <v>389</v>
      </c>
      <c r="CQ121" s="823"/>
      <c r="CR121" s="823"/>
      <c r="CS121" s="823"/>
      <c r="CT121" s="823"/>
      <c r="CU121" s="823"/>
      <c r="CV121" s="823"/>
      <c r="CW121" s="823"/>
      <c r="CX121" s="823"/>
      <c r="CY121" s="823"/>
      <c r="CZ121" s="823"/>
      <c r="DA121" s="823"/>
      <c r="DB121" s="823"/>
      <c r="DC121" s="823"/>
      <c r="DD121" s="823"/>
      <c r="DE121" s="823"/>
      <c r="DF121" s="824"/>
      <c r="DG121" s="803" t="s">
        <v>122</v>
      </c>
      <c r="DH121" s="804"/>
      <c r="DI121" s="804"/>
      <c r="DJ121" s="804"/>
      <c r="DK121" s="804"/>
      <c r="DL121" s="804" t="s">
        <v>122</v>
      </c>
      <c r="DM121" s="804"/>
      <c r="DN121" s="804"/>
      <c r="DO121" s="804"/>
      <c r="DP121" s="804"/>
      <c r="DQ121" s="804" t="s">
        <v>122</v>
      </c>
      <c r="DR121" s="804"/>
      <c r="DS121" s="804"/>
      <c r="DT121" s="804"/>
      <c r="DU121" s="804"/>
      <c r="DV121" s="781" t="s">
        <v>122</v>
      </c>
      <c r="DW121" s="781"/>
      <c r="DX121" s="781"/>
      <c r="DY121" s="781"/>
      <c r="DZ121" s="782"/>
    </row>
    <row r="122" spans="1:130" s="224" customFormat="1" ht="26.25" customHeight="1" x14ac:dyDescent="0.15">
      <c r="A122" s="807"/>
      <c r="B122" s="808"/>
      <c r="C122" s="802" t="s">
        <v>427</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446</v>
      </c>
      <c r="BA122" s="826"/>
      <c r="BB122" s="826"/>
      <c r="BC122" s="826"/>
      <c r="BD122" s="826"/>
      <c r="BE122" s="826"/>
      <c r="BF122" s="826"/>
      <c r="BG122" s="826"/>
      <c r="BH122" s="826"/>
      <c r="BI122" s="826"/>
      <c r="BJ122" s="826"/>
      <c r="BK122" s="826"/>
      <c r="BL122" s="826"/>
      <c r="BM122" s="826"/>
      <c r="BN122" s="826"/>
      <c r="BO122" s="826"/>
      <c r="BP122" s="827"/>
      <c r="BQ122" s="866">
        <v>26478833</v>
      </c>
      <c r="BR122" s="832"/>
      <c r="BS122" s="832"/>
      <c r="BT122" s="832"/>
      <c r="BU122" s="832"/>
      <c r="BV122" s="832">
        <v>26608510</v>
      </c>
      <c r="BW122" s="832"/>
      <c r="BX122" s="832"/>
      <c r="BY122" s="832"/>
      <c r="BZ122" s="832"/>
      <c r="CA122" s="832">
        <v>27949972</v>
      </c>
      <c r="CB122" s="832"/>
      <c r="CC122" s="832"/>
      <c r="CD122" s="832"/>
      <c r="CE122" s="832"/>
      <c r="CF122" s="833">
        <v>76.5</v>
      </c>
      <c r="CG122" s="834"/>
      <c r="CH122" s="834"/>
      <c r="CI122" s="834"/>
      <c r="CJ122" s="834"/>
      <c r="CK122" s="856"/>
      <c r="CL122" s="842"/>
      <c r="CM122" s="842"/>
      <c r="CN122" s="842"/>
      <c r="CO122" s="843"/>
      <c r="CP122" s="822" t="s">
        <v>390</v>
      </c>
      <c r="CQ122" s="823"/>
      <c r="CR122" s="823"/>
      <c r="CS122" s="823"/>
      <c r="CT122" s="823"/>
      <c r="CU122" s="823"/>
      <c r="CV122" s="823"/>
      <c r="CW122" s="823"/>
      <c r="CX122" s="823"/>
      <c r="CY122" s="823"/>
      <c r="CZ122" s="823"/>
      <c r="DA122" s="823"/>
      <c r="DB122" s="823"/>
      <c r="DC122" s="823"/>
      <c r="DD122" s="823"/>
      <c r="DE122" s="823"/>
      <c r="DF122" s="824"/>
      <c r="DG122" s="803" t="s">
        <v>122</v>
      </c>
      <c r="DH122" s="804"/>
      <c r="DI122" s="804"/>
      <c r="DJ122" s="804"/>
      <c r="DK122" s="804"/>
      <c r="DL122" s="804" t="s">
        <v>122</v>
      </c>
      <c r="DM122" s="804"/>
      <c r="DN122" s="804"/>
      <c r="DO122" s="804"/>
      <c r="DP122" s="804"/>
      <c r="DQ122" s="804" t="s">
        <v>122</v>
      </c>
      <c r="DR122" s="804"/>
      <c r="DS122" s="804"/>
      <c r="DT122" s="804"/>
      <c r="DU122" s="804"/>
      <c r="DV122" s="781" t="s">
        <v>122</v>
      </c>
      <c r="DW122" s="781"/>
      <c r="DX122" s="781"/>
      <c r="DY122" s="781"/>
      <c r="DZ122" s="782"/>
    </row>
    <row r="123" spans="1:130" s="224" customFormat="1" ht="26.25" customHeight="1" x14ac:dyDescent="0.15">
      <c r="A123" s="807"/>
      <c r="B123" s="808"/>
      <c r="C123" s="802" t="s">
        <v>433</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5" t="s">
        <v>177</v>
      </c>
      <c r="BA123" s="245"/>
      <c r="BB123" s="245"/>
      <c r="BC123" s="245"/>
      <c r="BD123" s="245"/>
      <c r="BE123" s="245"/>
      <c r="BF123" s="245"/>
      <c r="BG123" s="245"/>
      <c r="BH123" s="245"/>
      <c r="BI123" s="245"/>
      <c r="BJ123" s="245"/>
      <c r="BK123" s="245"/>
      <c r="BL123" s="245"/>
      <c r="BM123" s="245"/>
      <c r="BN123" s="245"/>
      <c r="BO123" s="864" t="s">
        <v>447</v>
      </c>
      <c r="BP123" s="865"/>
      <c r="BQ123" s="819">
        <v>52575175</v>
      </c>
      <c r="BR123" s="820"/>
      <c r="BS123" s="820"/>
      <c r="BT123" s="820"/>
      <c r="BU123" s="820"/>
      <c r="BV123" s="820">
        <v>57336484</v>
      </c>
      <c r="BW123" s="820"/>
      <c r="BX123" s="820"/>
      <c r="BY123" s="820"/>
      <c r="BZ123" s="820"/>
      <c r="CA123" s="820">
        <v>65996453</v>
      </c>
      <c r="CB123" s="820"/>
      <c r="CC123" s="820"/>
      <c r="CD123" s="820"/>
      <c r="CE123" s="820"/>
      <c r="CF123" s="735"/>
      <c r="CG123" s="736"/>
      <c r="CH123" s="736"/>
      <c r="CI123" s="736"/>
      <c r="CJ123" s="821"/>
      <c r="CK123" s="856"/>
      <c r="CL123" s="842"/>
      <c r="CM123" s="842"/>
      <c r="CN123" s="842"/>
      <c r="CO123" s="843"/>
      <c r="CP123" s="822" t="s">
        <v>388</v>
      </c>
      <c r="CQ123" s="823"/>
      <c r="CR123" s="823"/>
      <c r="CS123" s="823"/>
      <c r="CT123" s="823"/>
      <c r="CU123" s="823"/>
      <c r="CV123" s="823"/>
      <c r="CW123" s="823"/>
      <c r="CX123" s="823"/>
      <c r="CY123" s="823"/>
      <c r="CZ123" s="823"/>
      <c r="DA123" s="823"/>
      <c r="DB123" s="823"/>
      <c r="DC123" s="823"/>
      <c r="DD123" s="823"/>
      <c r="DE123" s="823"/>
      <c r="DF123" s="824"/>
      <c r="DG123" s="766" t="s">
        <v>122</v>
      </c>
      <c r="DH123" s="767"/>
      <c r="DI123" s="767"/>
      <c r="DJ123" s="767"/>
      <c r="DK123" s="768"/>
      <c r="DL123" s="769" t="s">
        <v>122</v>
      </c>
      <c r="DM123" s="767"/>
      <c r="DN123" s="767"/>
      <c r="DO123" s="767"/>
      <c r="DP123" s="768"/>
      <c r="DQ123" s="769" t="s">
        <v>122</v>
      </c>
      <c r="DR123" s="767"/>
      <c r="DS123" s="767"/>
      <c r="DT123" s="767"/>
      <c r="DU123" s="768"/>
      <c r="DV123" s="811" t="s">
        <v>122</v>
      </c>
      <c r="DW123" s="812"/>
      <c r="DX123" s="812"/>
      <c r="DY123" s="812"/>
      <c r="DZ123" s="813"/>
    </row>
    <row r="124" spans="1:130" s="224" customFormat="1" ht="26.25" customHeight="1" thickBot="1" x14ac:dyDescent="0.2">
      <c r="A124" s="807"/>
      <c r="B124" s="808"/>
      <c r="C124" s="802" t="s">
        <v>436</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448</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122</v>
      </c>
      <c r="BR124" s="818"/>
      <c r="BS124" s="818"/>
      <c r="BT124" s="818"/>
      <c r="BU124" s="818"/>
      <c r="BV124" s="818" t="s">
        <v>122</v>
      </c>
      <c r="BW124" s="818"/>
      <c r="BX124" s="818"/>
      <c r="BY124" s="818"/>
      <c r="BZ124" s="818"/>
      <c r="CA124" s="818" t="s">
        <v>122</v>
      </c>
      <c r="CB124" s="818"/>
      <c r="CC124" s="818"/>
      <c r="CD124" s="818"/>
      <c r="CE124" s="818"/>
      <c r="CF124" s="713"/>
      <c r="CG124" s="714"/>
      <c r="CH124" s="714"/>
      <c r="CI124" s="714"/>
      <c r="CJ124" s="849"/>
      <c r="CK124" s="857"/>
      <c r="CL124" s="857"/>
      <c r="CM124" s="857"/>
      <c r="CN124" s="857"/>
      <c r="CO124" s="858"/>
      <c r="CP124" s="822" t="s">
        <v>449</v>
      </c>
      <c r="CQ124" s="823"/>
      <c r="CR124" s="823"/>
      <c r="CS124" s="823"/>
      <c r="CT124" s="823"/>
      <c r="CU124" s="823"/>
      <c r="CV124" s="823"/>
      <c r="CW124" s="823"/>
      <c r="CX124" s="823"/>
      <c r="CY124" s="823"/>
      <c r="CZ124" s="823"/>
      <c r="DA124" s="823"/>
      <c r="DB124" s="823"/>
      <c r="DC124" s="823"/>
      <c r="DD124" s="823"/>
      <c r="DE124" s="823"/>
      <c r="DF124" s="824"/>
      <c r="DG124" s="750" t="s">
        <v>122</v>
      </c>
      <c r="DH124" s="751"/>
      <c r="DI124" s="751"/>
      <c r="DJ124" s="751"/>
      <c r="DK124" s="752"/>
      <c r="DL124" s="753" t="s">
        <v>122</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15">
      <c r="A125" s="807"/>
      <c r="B125" s="808"/>
      <c r="C125" s="802" t="s">
        <v>438</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450</v>
      </c>
      <c r="CL125" s="839"/>
      <c r="CM125" s="839"/>
      <c r="CN125" s="839"/>
      <c r="CO125" s="840"/>
      <c r="CP125" s="847" t="s">
        <v>451</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
      <c r="A126" s="807"/>
      <c r="B126" s="808"/>
      <c r="C126" s="802" t="s">
        <v>440</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v>70844</v>
      </c>
      <c r="AB126" s="767"/>
      <c r="AC126" s="767"/>
      <c r="AD126" s="767"/>
      <c r="AE126" s="768"/>
      <c r="AF126" s="769">
        <v>70844</v>
      </c>
      <c r="AG126" s="767"/>
      <c r="AH126" s="767"/>
      <c r="AI126" s="767"/>
      <c r="AJ126" s="768"/>
      <c r="AK126" s="769">
        <v>82531</v>
      </c>
      <c r="AL126" s="767"/>
      <c r="AM126" s="767"/>
      <c r="AN126" s="767"/>
      <c r="AO126" s="768"/>
      <c r="AP126" s="811">
        <v>0.2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452</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15">
      <c r="A127" s="809"/>
      <c r="B127" s="810"/>
      <c r="C127" s="825" t="s">
        <v>453</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122</v>
      </c>
      <c r="AB127" s="767"/>
      <c r="AC127" s="767"/>
      <c r="AD127" s="767"/>
      <c r="AE127" s="768"/>
      <c r="AF127" s="769" t="s">
        <v>122</v>
      </c>
      <c r="AG127" s="767"/>
      <c r="AH127" s="767"/>
      <c r="AI127" s="767"/>
      <c r="AJ127" s="768"/>
      <c r="AK127" s="769" t="s">
        <v>122</v>
      </c>
      <c r="AL127" s="767"/>
      <c r="AM127" s="767"/>
      <c r="AN127" s="767"/>
      <c r="AO127" s="768"/>
      <c r="AP127" s="811" t="s">
        <v>122</v>
      </c>
      <c r="AQ127" s="812"/>
      <c r="AR127" s="812"/>
      <c r="AS127" s="812"/>
      <c r="AT127" s="813"/>
      <c r="AU127" s="226"/>
      <c r="AV127" s="226"/>
      <c r="AW127" s="226"/>
      <c r="AX127" s="828" t="s">
        <v>454</v>
      </c>
      <c r="AY127" s="799"/>
      <c r="AZ127" s="799"/>
      <c r="BA127" s="799"/>
      <c r="BB127" s="799"/>
      <c r="BC127" s="799"/>
      <c r="BD127" s="799"/>
      <c r="BE127" s="800"/>
      <c r="BF127" s="798" t="s">
        <v>455</v>
      </c>
      <c r="BG127" s="799"/>
      <c r="BH127" s="799"/>
      <c r="BI127" s="799"/>
      <c r="BJ127" s="799"/>
      <c r="BK127" s="799"/>
      <c r="BL127" s="800"/>
      <c r="BM127" s="798" t="s">
        <v>456</v>
      </c>
      <c r="BN127" s="799"/>
      <c r="BO127" s="799"/>
      <c r="BP127" s="799"/>
      <c r="BQ127" s="799"/>
      <c r="BR127" s="799"/>
      <c r="BS127" s="800"/>
      <c r="BT127" s="798" t="s">
        <v>457</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458</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
      <c r="A128" s="783" t="s">
        <v>459</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460</v>
      </c>
      <c r="X128" s="785"/>
      <c r="Y128" s="785"/>
      <c r="Z128" s="786"/>
      <c r="AA128" s="787">
        <v>922313</v>
      </c>
      <c r="AB128" s="788"/>
      <c r="AC128" s="788"/>
      <c r="AD128" s="788"/>
      <c r="AE128" s="789"/>
      <c r="AF128" s="790">
        <v>955088</v>
      </c>
      <c r="AG128" s="788"/>
      <c r="AH128" s="788"/>
      <c r="AI128" s="788"/>
      <c r="AJ128" s="789"/>
      <c r="AK128" s="790">
        <v>1003880</v>
      </c>
      <c r="AL128" s="788"/>
      <c r="AM128" s="788"/>
      <c r="AN128" s="788"/>
      <c r="AO128" s="789"/>
      <c r="AP128" s="791"/>
      <c r="AQ128" s="792"/>
      <c r="AR128" s="792"/>
      <c r="AS128" s="792"/>
      <c r="AT128" s="793"/>
      <c r="AU128" s="226"/>
      <c r="AV128" s="226"/>
      <c r="AW128" s="226"/>
      <c r="AX128" s="794" t="s">
        <v>461</v>
      </c>
      <c r="AY128" s="795"/>
      <c r="AZ128" s="795"/>
      <c r="BA128" s="795"/>
      <c r="BB128" s="795"/>
      <c r="BC128" s="795"/>
      <c r="BD128" s="795"/>
      <c r="BE128" s="796"/>
      <c r="BF128" s="773" t="s">
        <v>122</v>
      </c>
      <c r="BG128" s="774"/>
      <c r="BH128" s="774"/>
      <c r="BI128" s="774"/>
      <c r="BJ128" s="774"/>
      <c r="BK128" s="774"/>
      <c r="BL128" s="797"/>
      <c r="BM128" s="773">
        <v>11.49</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462</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x14ac:dyDescent="0.15">
      <c r="A129" s="761" t="s">
        <v>103</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463</v>
      </c>
      <c r="X129" s="764"/>
      <c r="Y129" s="764"/>
      <c r="Z129" s="765"/>
      <c r="AA129" s="766">
        <v>38048196</v>
      </c>
      <c r="AB129" s="767"/>
      <c r="AC129" s="767"/>
      <c r="AD129" s="767"/>
      <c r="AE129" s="768"/>
      <c r="AF129" s="769">
        <v>37473101</v>
      </c>
      <c r="AG129" s="767"/>
      <c r="AH129" s="767"/>
      <c r="AI129" s="767"/>
      <c r="AJ129" s="768"/>
      <c r="AK129" s="769">
        <v>38845912</v>
      </c>
      <c r="AL129" s="767"/>
      <c r="AM129" s="767"/>
      <c r="AN129" s="767"/>
      <c r="AO129" s="768"/>
      <c r="AP129" s="770"/>
      <c r="AQ129" s="771"/>
      <c r="AR129" s="771"/>
      <c r="AS129" s="771"/>
      <c r="AT129" s="772"/>
      <c r="AU129" s="227"/>
      <c r="AV129" s="227"/>
      <c r="AW129" s="227"/>
      <c r="AX129" s="738" t="s">
        <v>464</v>
      </c>
      <c r="AY129" s="739"/>
      <c r="AZ129" s="739"/>
      <c r="BA129" s="739"/>
      <c r="BB129" s="739"/>
      <c r="BC129" s="739"/>
      <c r="BD129" s="739"/>
      <c r="BE129" s="740"/>
      <c r="BF129" s="757" t="s">
        <v>122</v>
      </c>
      <c r="BG129" s="758"/>
      <c r="BH129" s="758"/>
      <c r="BI129" s="758"/>
      <c r="BJ129" s="758"/>
      <c r="BK129" s="758"/>
      <c r="BL129" s="759"/>
      <c r="BM129" s="757">
        <v>16.489999999999998</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465</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466</v>
      </c>
      <c r="X130" s="764"/>
      <c r="Y130" s="764"/>
      <c r="Z130" s="765"/>
      <c r="AA130" s="766">
        <v>2382660</v>
      </c>
      <c r="AB130" s="767"/>
      <c r="AC130" s="767"/>
      <c r="AD130" s="767"/>
      <c r="AE130" s="768"/>
      <c r="AF130" s="769">
        <v>2402070</v>
      </c>
      <c r="AG130" s="767"/>
      <c r="AH130" s="767"/>
      <c r="AI130" s="767"/>
      <c r="AJ130" s="768"/>
      <c r="AK130" s="769">
        <v>2325821</v>
      </c>
      <c r="AL130" s="767"/>
      <c r="AM130" s="767"/>
      <c r="AN130" s="767"/>
      <c r="AO130" s="768"/>
      <c r="AP130" s="770"/>
      <c r="AQ130" s="771"/>
      <c r="AR130" s="771"/>
      <c r="AS130" s="771"/>
      <c r="AT130" s="772"/>
      <c r="AU130" s="227"/>
      <c r="AV130" s="227"/>
      <c r="AW130" s="227"/>
      <c r="AX130" s="738" t="s">
        <v>467</v>
      </c>
      <c r="AY130" s="739"/>
      <c r="AZ130" s="739"/>
      <c r="BA130" s="739"/>
      <c r="BB130" s="739"/>
      <c r="BC130" s="739"/>
      <c r="BD130" s="739"/>
      <c r="BE130" s="740"/>
      <c r="BF130" s="741">
        <v>1.8</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468</v>
      </c>
      <c r="X131" s="748"/>
      <c r="Y131" s="748"/>
      <c r="Z131" s="749"/>
      <c r="AA131" s="750">
        <v>35665536</v>
      </c>
      <c r="AB131" s="751"/>
      <c r="AC131" s="751"/>
      <c r="AD131" s="751"/>
      <c r="AE131" s="752"/>
      <c r="AF131" s="753">
        <v>35071031</v>
      </c>
      <c r="AG131" s="751"/>
      <c r="AH131" s="751"/>
      <c r="AI131" s="751"/>
      <c r="AJ131" s="752"/>
      <c r="AK131" s="753">
        <v>36520091</v>
      </c>
      <c r="AL131" s="751"/>
      <c r="AM131" s="751"/>
      <c r="AN131" s="751"/>
      <c r="AO131" s="752"/>
      <c r="AP131" s="754"/>
      <c r="AQ131" s="755"/>
      <c r="AR131" s="755"/>
      <c r="AS131" s="755"/>
      <c r="AT131" s="756"/>
      <c r="AU131" s="227"/>
      <c r="AV131" s="227"/>
      <c r="AW131" s="227"/>
      <c r="AX131" s="716" t="s">
        <v>469</v>
      </c>
      <c r="AY131" s="717"/>
      <c r="AZ131" s="717"/>
      <c r="BA131" s="717"/>
      <c r="BB131" s="717"/>
      <c r="BC131" s="717"/>
      <c r="BD131" s="717"/>
      <c r="BE131" s="718"/>
      <c r="BF131" s="719" t="s">
        <v>122</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470</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471</v>
      </c>
      <c r="W132" s="729"/>
      <c r="X132" s="729"/>
      <c r="Y132" s="729"/>
      <c r="Z132" s="730"/>
      <c r="AA132" s="731">
        <v>1.813764975</v>
      </c>
      <c r="AB132" s="732"/>
      <c r="AC132" s="732"/>
      <c r="AD132" s="732"/>
      <c r="AE132" s="733"/>
      <c r="AF132" s="734">
        <v>1.847792841</v>
      </c>
      <c r="AG132" s="732"/>
      <c r="AH132" s="732"/>
      <c r="AI132" s="732"/>
      <c r="AJ132" s="733"/>
      <c r="AK132" s="734">
        <v>1.899157371</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472</v>
      </c>
      <c r="W133" s="708"/>
      <c r="X133" s="708"/>
      <c r="Y133" s="708"/>
      <c r="Z133" s="709"/>
      <c r="AA133" s="710">
        <v>2</v>
      </c>
      <c r="AB133" s="711"/>
      <c r="AC133" s="711"/>
      <c r="AD133" s="711"/>
      <c r="AE133" s="712"/>
      <c r="AF133" s="710">
        <v>1.9</v>
      </c>
      <c r="AG133" s="711"/>
      <c r="AH133" s="711"/>
      <c r="AI133" s="711"/>
      <c r="AJ133" s="712"/>
      <c r="AK133" s="710">
        <v>1.8</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LySLnbKU52ucE0udkvxxPVi7Nrc6HOJkV9Wuqr1aniN9D4knFfn+uYL8rpMwk84ko9satyV0+CN31jQDGflIJw==" saltValue="mXgldfAPdzxOYEezzdhHd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473</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iWWcg70daZJTOA6bGuJfvXTptkexzRZAT3o9wW8W6j5eFm0g3tQSaAZCzPrRioz0CKQ8PRrgR1qmBOAbIK0hUw==" saltValue="itawMPtMr6lo38QHZ9bVA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f7HPmc09Rxu108yGt3J2noLQY7nB75V3DKDg3gt2Hd3xenXfi2FUrrKSBZB9zMReXvQGT9C1otWEPhQ9uJDyg==" saltValue="3grE9vkrjtFmmayMwUiyJ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474</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475</v>
      </c>
      <c r="AL6" s="260"/>
      <c r="AM6" s="260"/>
      <c r="AN6" s="260"/>
    </row>
    <row r="7" spans="1:46" ht="13.5" customHeight="1" x14ac:dyDescent="0.15">
      <c r="A7" s="259"/>
      <c r="AK7" s="262"/>
      <c r="AL7" s="263"/>
      <c r="AM7" s="263"/>
      <c r="AN7" s="264"/>
      <c r="AO7" s="1107" t="s">
        <v>476</v>
      </c>
      <c r="AP7" s="265"/>
      <c r="AQ7" s="266" t="s">
        <v>477</v>
      </c>
      <c r="AR7" s="267"/>
    </row>
    <row r="8" spans="1:46" x14ac:dyDescent="0.15">
      <c r="A8" s="259"/>
      <c r="AK8" s="268"/>
      <c r="AL8" s="269"/>
      <c r="AM8" s="269"/>
      <c r="AN8" s="270"/>
      <c r="AO8" s="1108"/>
      <c r="AP8" s="271" t="s">
        <v>478</v>
      </c>
      <c r="AQ8" s="272" t="s">
        <v>479</v>
      </c>
      <c r="AR8" s="273" t="s">
        <v>480</v>
      </c>
    </row>
    <row r="9" spans="1:46" x14ac:dyDescent="0.15">
      <c r="A9" s="259"/>
      <c r="AK9" s="1119" t="s">
        <v>481</v>
      </c>
      <c r="AL9" s="1120"/>
      <c r="AM9" s="1120"/>
      <c r="AN9" s="1121"/>
      <c r="AO9" s="274">
        <v>10056643</v>
      </c>
      <c r="AP9" s="274">
        <v>51072</v>
      </c>
      <c r="AQ9" s="275">
        <v>61513</v>
      </c>
      <c r="AR9" s="276">
        <v>-17</v>
      </c>
    </row>
    <row r="10" spans="1:46" ht="13.5" customHeight="1" x14ac:dyDescent="0.15">
      <c r="A10" s="259"/>
      <c r="AK10" s="1119" t="s">
        <v>482</v>
      </c>
      <c r="AL10" s="1120"/>
      <c r="AM10" s="1120"/>
      <c r="AN10" s="1121"/>
      <c r="AO10" s="277">
        <v>97874</v>
      </c>
      <c r="AP10" s="277">
        <v>497</v>
      </c>
      <c r="AQ10" s="278">
        <v>1262</v>
      </c>
      <c r="AR10" s="279">
        <v>-60.6</v>
      </c>
    </row>
    <row r="11" spans="1:46" ht="13.5" customHeight="1" x14ac:dyDescent="0.15">
      <c r="A11" s="259"/>
      <c r="AK11" s="1119" t="s">
        <v>483</v>
      </c>
      <c r="AL11" s="1120"/>
      <c r="AM11" s="1120"/>
      <c r="AN11" s="1121"/>
      <c r="AO11" s="277">
        <v>405425</v>
      </c>
      <c r="AP11" s="277">
        <v>2059</v>
      </c>
      <c r="AQ11" s="278">
        <v>1079</v>
      </c>
      <c r="AR11" s="279">
        <v>90.8</v>
      </c>
    </row>
    <row r="12" spans="1:46" ht="13.5" customHeight="1" x14ac:dyDescent="0.15">
      <c r="A12" s="259"/>
      <c r="AK12" s="1119" t="s">
        <v>484</v>
      </c>
      <c r="AL12" s="1120"/>
      <c r="AM12" s="1120"/>
      <c r="AN12" s="1121"/>
      <c r="AO12" s="277" t="s">
        <v>485</v>
      </c>
      <c r="AP12" s="277" t="s">
        <v>485</v>
      </c>
      <c r="AQ12" s="278">
        <v>46</v>
      </c>
      <c r="AR12" s="279" t="s">
        <v>485</v>
      </c>
    </row>
    <row r="13" spans="1:46" ht="13.5" customHeight="1" x14ac:dyDescent="0.15">
      <c r="A13" s="259"/>
      <c r="AK13" s="1119" t="s">
        <v>486</v>
      </c>
      <c r="AL13" s="1120"/>
      <c r="AM13" s="1120"/>
      <c r="AN13" s="1121"/>
      <c r="AO13" s="277">
        <v>375728</v>
      </c>
      <c r="AP13" s="277">
        <v>1908</v>
      </c>
      <c r="AQ13" s="278">
        <v>2016</v>
      </c>
      <c r="AR13" s="279">
        <v>-5.4</v>
      </c>
    </row>
    <row r="14" spans="1:46" ht="13.5" customHeight="1" x14ac:dyDescent="0.15">
      <c r="A14" s="259"/>
      <c r="AK14" s="1119" t="s">
        <v>487</v>
      </c>
      <c r="AL14" s="1120"/>
      <c r="AM14" s="1120"/>
      <c r="AN14" s="1121"/>
      <c r="AO14" s="277">
        <v>152872</v>
      </c>
      <c r="AP14" s="277">
        <v>776</v>
      </c>
      <c r="AQ14" s="278">
        <v>1290</v>
      </c>
      <c r="AR14" s="279">
        <v>-39.799999999999997</v>
      </c>
    </row>
    <row r="15" spans="1:46" ht="13.5" customHeight="1" x14ac:dyDescent="0.15">
      <c r="A15" s="259"/>
      <c r="AK15" s="1122" t="s">
        <v>488</v>
      </c>
      <c r="AL15" s="1123"/>
      <c r="AM15" s="1123"/>
      <c r="AN15" s="1124"/>
      <c r="AO15" s="277">
        <v>-207684</v>
      </c>
      <c r="AP15" s="277">
        <v>-1055</v>
      </c>
      <c r="AQ15" s="278">
        <v>-2388</v>
      </c>
      <c r="AR15" s="279">
        <v>-55.8</v>
      </c>
    </row>
    <row r="16" spans="1:46" x14ac:dyDescent="0.15">
      <c r="A16" s="259"/>
      <c r="AK16" s="1122" t="s">
        <v>177</v>
      </c>
      <c r="AL16" s="1123"/>
      <c r="AM16" s="1123"/>
      <c r="AN16" s="1124"/>
      <c r="AO16" s="277">
        <v>10880858</v>
      </c>
      <c r="AP16" s="277">
        <v>55257</v>
      </c>
      <c r="AQ16" s="278">
        <v>64818</v>
      </c>
      <c r="AR16" s="279">
        <v>-14.8</v>
      </c>
    </row>
    <row r="17" spans="1:46" x14ac:dyDescent="0.15">
      <c r="A17" s="259"/>
    </row>
    <row r="18" spans="1:46" x14ac:dyDescent="0.15">
      <c r="A18" s="259"/>
      <c r="AQ18" s="280"/>
      <c r="AR18" s="280"/>
    </row>
    <row r="19" spans="1:46" x14ac:dyDescent="0.15">
      <c r="A19" s="259"/>
      <c r="AK19" s="255" t="s">
        <v>489</v>
      </c>
    </row>
    <row r="20" spans="1:46" x14ac:dyDescent="0.15">
      <c r="A20" s="259"/>
      <c r="AK20" s="281"/>
      <c r="AL20" s="282"/>
      <c r="AM20" s="282"/>
      <c r="AN20" s="283"/>
      <c r="AO20" s="284" t="s">
        <v>490</v>
      </c>
      <c r="AP20" s="285" t="s">
        <v>491</v>
      </c>
      <c r="AQ20" s="286" t="s">
        <v>492</v>
      </c>
      <c r="AR20" s="287"/>
    </row>
    <row r="21" spans="1:46" s="260" customFormat="1" x14ac:dyDescent="0.15">
      <c r="A21" s="288"/>
      <c r="AK21" s="1125" t="s">
        <v>493</v>
      </c>
      <c r="AL21" s="1126"/>
      <c r="AM21" s="1126"/>
      <c r="AN21" s="1127"/>
      <c r="AO21" s="289">
        <v>4.55</v>
      </c>
      <c r="AP21" s="290">
        <v>6.09</v>
      </c>
      <c r="AQ21" s="291">
        <v>-1.54</v>
      </c>
      <c r="AS21" s="292"/>
      <c r="AT21" s="288"/>
    </row>
    <row r="22" spans="1:46" s="260" customFormat="1" x14ac:dyDescent="0.15">
      <c r="A22" s="288"/>
      <c r="AK22" s="1125" t="s">
        <v>494</v>
      </c>
      <c r="AL22" s="1126"/>
      <c r="AM22" s="1126"/>
      <c r="AN22" s="1127"/>
      <c r="AO22" s="293">
        <v>100.2</v>
      </c>
      <c r="AP22" s="294">
        <v>99.7</v>
      </c>
      <c r="AQ22" s="295">
        <v>0.5</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8" t="s">
        <v>495</v>
      </c>
      <c r="B26" s="1118"/>
      <c r="C26" s="1118"/>
      <c r="D26" s="1118"/>
      <c r="E26" s="1118"/>
      <c r="F26" s="1118"/>
      <c r="G26" s="1118"/>
      <c r="H26" s="1118"/>
      <c r="I26" s="1118"/>
      <c r="J26" s="1118"/>
      <c r="K26" s="1118"/>
      <c r="L26" s="1118"/>
      <c r="M26" s="1118"/>
      <c r="N26" s="1118"/>
      <c r="O26" s="1118"/>
      <c r="P26" s="1118"/>
      <c r="Q26" s="1118"/>
      <c r="R26" s="1118"/>
      <c r="S26" s="1118"/>
      <c r="T26" s="1118"/>
      <c r="U26" s="1118"/>
      <c r="V26" s="1118"/>
      <c r="W26" s="1118"/>
      <c r="X26" s="1118"/>
      <c r="Y26" s="1118"/>
      <c r="Z26" s="1118"/>
      <c r="AA26" s="1118"/>
      <c r="AB26" s="1118"/>
      <c r="AC26" s="1118"/>
      <c r="AD26" s="1118"/>
      <c r="AE26" s="1118"/>
      <c r="AF26" s="1118"/>
      <c r="AG26" s="1118"/>
      <c r="AH26" s="1118"/>
      <c r="AI26" s="1118"/>
      <c r="AJ26" s="1118"/>
      <c r="AK26" s="1118"/>
      <c r="AL26" s="1118"/>
      <c r="AM26" s="1118"/>
      <c r="AN26" s="1118"/>
      <c r="AO26" s="1118"/>
      <c r="AP26" s="1118"/>
      <c r="AQ26" s="1118"/>
      <c r="AR26" s="1118"/>
      <c r="AS26" s="1118"/>
    </row>
    <row r="27" spans="1:46" x14ac:dyDescent="0.15">
      <c r="A27" s="300"/>
      <c r="AS27" s="255"/>
      <c r="AT27" s="255"/>
    </row>
    <row r="28" spans="1:46" ht="17.25" x14ac:dyDescent="0.15">
      <c r="A28" s="256" t="s">
        <v>496</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497</v>
      </c>
      <c r="AL29" s="260"/>
      <c r="AM29" s="260"/>
      <c r="AN29" s="260"/>
      <c r="AS29" s="302"/>
    </row>
    <row r="30" spans="1:46" ht="13.5" customHeight="1" x14ac:dyDescent="0.15">
      <c r="A30" s="259"/>
      <c r="AK30" s="262"/>
      <c r="AL30" s="263"/>
      <c r="AM30" s="263"/>
      <c r="AN30" s="264"/>
      <c r="AO30" s="1107" t="s">
        <v>476</v>
      </c>
      <c r="AP30" s="265"/>
      <c r="AQ30" s="266" t="s">
        <v>477</v>
      </c>
      <c r="AR30" s="267"/>
    </row>
    <row r="31" spans="1:46" x14ac:dyDescent="0.15">
      <c r="A31" s="259"/>
      <c r="AK31" s="268"/>
      <c r="AL31" s="269"/>
      <c r="AM31" s="269"/>
      <c r="AN31" s="270"/>
      <c r="AO31" s="1108"/>
      <c r="AP31" s="271" t="s">
        <v>478</v>
      </c>
      <c r="AQ31" s="272" t="s">
        <v>479</v>
      </c>
      <c r="AR31" s="273" t="s">
        <v>480</v>
      </c>
    </row>
    <row r="32" spans="1:46" ht="27" customHeight="1" x14ac:dyDescent="0.15">
      <c r="A32" s="259"/>
      <c r="AK32" s="1109" t="s">
        <v>498</v>
      </c>
      <c r="AL32" s="1110"/>
      <c r="AM32" s="1110"/>
      <c r="AN32" s="1111"/>
      <c r="AO32" s="303">
        <v>3183319</v>
      </c>
      <c r="AP32" s="303">
        <v>16166</v>
      </c>
      <c r="AQ32" s="304">
        <v>26619</v>
      </c>
      <c r="AR32" s="305">
        <v>-39.299999999999997</v>
      </c>
    </row>
    <row r="33" spans="1:46" ht="13.5" customHeight="1" x14ac:dyDescent="0.15">
      <c r="A33" s="259"/>
      <c r="AK33" s="1109" t="s">
        <v>499</v>
      </c>
      <c r="AL33" s="1110"/>
      <c r="AM33" s="1110"/>
      <c r="AN33" s="1111"/>
      <c r="AO33" s="303" t="s">
        <v>485</v>
      </c>
      <c r="AP33" s="303" t="s">
        <v>485</v>
      </c>
      <c r="AQ33" s="304">
        <v>3</v>
      </c>
      <c r="AR33" s="305" t="s">
        <v>485</v>
      </c>
    </row>
    <row r="34" spans="1:46" ht="27" customHeight="1" x14ac:dyDescent="0.15">
      <c r="A34" s="259"/>
      <c r="AK34" s="1109" t="s">
        <v>500</v>
      </c>
      <c r="AL34" s="1110"/>
      <c r="AM34" s="1110"/>
      <c r="AN34" s="1111"/>
      <c r="AO34" s="303" t="s">
        <v>485</v>
      </c>
      <c r="AP34" s="303" t="s">
        <v>485</v>
      </c>
      <c r="AQ34" s="304">
        <v>28</v>
      </c>
      <c r="AR34" s="305" t="s">
        <v>485</v>
      </c>
    </row>
    <row r="35" spans="1:46" ht="27" customHeight="1" x14ac:dyDescent="0.15">
      <c r="A35" s="259"/>
      <c r="AK35" s="1109" t="s">
        <v>501</v>
      </c>
      <c r="AL35" s="1110"/>
      <c r="AM35" s="1110"/>
      <c r="AN35" s="1111"/>
      <c r="AO35" s="303">
        <v>587301</v>
      </c>
      <c r="AP35" s="303">
        <v>2983</v>
      </c>
      <c r="AQ35" s="304">
        <v>5266</v>
      </c>
      <c r="AR35" s="305">
        <v>-43.4</v>
      </c>
    </row>
    <row r="36" spans="1:46" ht="27" customHeight="1" x14ac:dyDescent="0.15">
      <c r="A36" s="259"/>
      <c r="AK36" s="1109" t="s">
        <v>502</v>
      </c>
      <c r="AL36" s="1110"/>
      <c r="AM36" s="1110"/>
      <c r="AN36" s="1111"/>
      <c r="AO36" s="303">
        <v>170124</v>
      </c>
      <c r="AP36" s="303">
        <v>864</v>
      </c>
      <c r="AQ36" s="304">
        <v>468</v>
      </c>
      <c r="AR36" s="305">
        <v>84.6</v>
      </c>
    </row>
    <row r="37" spans="1:46" ht="13.5" customHeight="1" x14ac:dyDescent="0.15">
      <c r="A37" s="259"/>
      <c r="AK37" s="1109" t="s">
        <v>503</v>
      </c>
      <c r="AL37" s="1110"/>
      <c r="AM37" s="1110"/>
      <c r="AN37" s="1111"/>
      <c r="AO37" s="303">
        <v>82531</v>
      </c>
      <c r="AP37" s="303">
        <v>419</v>
      </c>
      <c r="AQ37" s="304">
        <v>985</v>
      </c>
      <c r="AR37" s="305">
        <v>-57.5</v>
      </c>
    </row>
    <row r="38" spans="1:46" ht="27" customHeight="1" x14ac:dyDescent="0.15">
      <c r="A38" s="259"/>
      <c r="AK38" s="1112" t="s">
        <v>504</v>
      </c>
      <c r="AL38" s="1113"/>
      <c r="AM38" s="1113"/>
      <c r="AN38" s="1114"/>
      <c r="AO38" s="306" t="s">
        <v>485</v>
      </c>
      <c r="AP38" s="306" t="s">
        <v>485</v>
      </c>
      <c r="AQ38" s="307">
        <v>1</v>
      </c>
      <c r="AR38" s="295" t="s">
        <v>485</v>
      </c>
      <c r="AS38" s="302"/>
    </row>
    <row r="39" spans="1:46" x14ac:dyDescent="0.15">
      <c r="A39" s="259"/>
      <c r="AK39" s="1112" t="s">
        <v>505</v>
      </c>
      <c r="AL39" s="1113"/>
      <c r="AM39" s="1113"/>
      <c r="AN39" s="1114"/>
      <c r="AO39" s="303">
        <v>-1003880</v>
      </c>
      <c r="AP39" s="303">
        <v>-5098</v>
      </c>
      <c r="AQ39" s="304">
        <v>-7209</v>
      </c>
      <c r="AR39" s="305">
        <v>-29.3</v>
      </c>
      <c r="AS39" s="302"/>
    </row>
    <row r="40" spans="1:46" ht="27" customHeight="1" x14ac:dyDescent="0.15">
      <c r="A40" s="259"/>
      <c r="AK40" s="1109" t="s">
        <v>506</v>
      </c>
      <c r="AL40" s="1110"/>
      <c r="AM40" s="1110"/>
      <c r="AN40" s="1111"/>
      <c r="AO40" s="303">
        <v>-2325821</v>
      </c>
      <c r="AP40" s="303">
        <v>-11811</v>
      </c>
      <c r="AQ40" s="304">
        <v>-18404</v>
      </c>
      <c r="AR40" s="305">
        <v>-35.799999999999997</v>
      </c>
      <c r="AS40" s="302"/>
    </row>
    <row r="41" spans="1:46" x14ac:dyDescent="0.15">
      <c r="A41" s="259"/>
      <c r="AK41" s="1115" t="s">
        <v>287</v>
      </c>
      <c r="AL41" s="1116"/>
      <c r="AM41" s="1116"/>
      <c r="AN41" s="1117"/>
      <c r="AO41" s="303">
        <v>693574</v>
      </c>
      <c r="AP41" s="303">
        <v>3522</v>
      </c>
      <c r="AQ41" s="304">
        <v>7755</v>
      </c>
      <c r="AR41" s="305">
        <v>-54.6</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507</v>
      </c>
    </row>
    <row r="48" spans="1:46" x14ac:dyDescent="0.15">
      <c r="A48" s="259"/>
      <c r="AK48" s="313" t="s">
        <v>508</v>
      </c>
      <c r="AL48" s="313"/>
      <c r="AM48" s="313"/>
      <c r="AN48" s="313"/>
      <c r="AO48" s="313"/>
      <c r="AP48" s="313"/>
      <c r="AQ48" s="314"/>
      <c r="AR48" s="313"/>
    </row>
    <row r="49" spans="1:44" ht="13.5" customHeight="1" x14ac:dyDescent="0.15">
      <c r="A49" s="259"/>
      <c r="AK49" s="315"/>
      <c r="AL49" s="316"/>
      <c r="AM49" s="1102" t="s">
        <v>476</v>
      </c>
      <c r="AN49" s="1104" t="s">
        <v>509</v>
      </c>
      <c r="AO49" s="1105"/>
      <c r="AP49" s="1105"/>
      <c r="AQ49" s="1105"/>
      <c r="AR49" s="1106"/>
    </row>
    <row r="50" spans="1:44" x14ac:dyDescent="0.15">
      <c r="A50" s="259"/>
      <c r="AK50" s="317"/>
      <c r="AL50" s="318"/>
      <c r="AM50" s="1103"/>
      <c r="AN50" s="319" t="s">
        <v>510</v>
      </c>
      <c r="AO50" s="320" t="s">
        <v>511</v>
      </c>
      <c r="AP50" s="321" t="s">
        <v>512</v>
      </c>
      <c r="AQ50" s="322" t="s">
        <v>513</v>
      </c>
      <c r="AR50" s="323" t="s">
        <v>514</v>
      </c>
    </row>
    <row r="51" spans="1:44" x14ac:dyDescent="0.15">
      <c r="A51" s="259"/>
      <c r="AK51" s="315" t="s">
        <v>515</v>
      </c>
      <c r="AL51" s="316"/>
      <c r="AM51" s="324">
        <v>3198424</v>
      </c>
      <c r="AN51" s="325">
        <v>16413</v>
      </c>
      <c r="AO51" s="326">
        <v>-28.6</v>
      </c>
      <c r="AP51" s="327">
        <v>37644</v>
      </c>
      <c r="AQ51" s="328">
        <v>13.5</v>
      </c>
      <c r="AR51" s="329">
        <v>-42.1</v>
      </c>
    </row>
    <row r="52" spans="1:44" x14ac:dyDescent="0.15">
      <c r="A52" s="259"/>
      <c r="AK52" s="330"/>
      <c r="AL52" s="331" t="s">
        <v>516</v>
      </c>
      <c r="AM52" s="332">
        <v>2661718</v>
      </c>
      <c r="AN52" s="333">
        <v>13659</v>
      </c>
      <c r="AO52" s="334">
        <v>17.7</v>
      </c>
      <c r="AP52" s="335">
        <v>24939</v>
      </c>
      <c r="AQ52" s="336">
        <v>22.5</v>
      </c>
      <c r="AR52" s="337">
        <v>-4.8</v>
      </c>
    </row>
    <row r="53" spans="1:44" x14ac:dyDescent="0.15">
      <c r="A53" s="259"/>
      <c r="AK53" s="315" t="s">
        <v>517</v>
      </c>
      <c r="AL53" s="316"/>
      <c r="AM53" s="324">
        <v>4599427</v>
      </c>
      <c r="AN53" s="325">
        <v>23521</v>
      </c>
      <c r="AO53" s="326">
        <v>43.3</v>
      </c>
      <c r="AP53" s="327">
        <v>39221</v>
      </c>
      <c r="AQ53" s="328">
        <v>4.2</v>
      </c>
      <c r="AR53" s="329">
        <v>39.1</v>
      </c>
    </row>
    <row r="54" spans="1:44" x14ac:dyDescent="0.15">
      <c r="A54" s="259"/>
      <c r="AK54" s="330"/>
      <c r="AL54" s="331" t="s">
        <v>516</v>
      </c>
      <c r="AM54" s="332">
        <v>3154277</v>
      </c>
      <c r="AN54" s="333">
        <v>16131</v>
      </c>
      <c r="AO54" s="334">
        <v>18.100000000000001</v>
      </c>
      <c r="AP54" s="335">
        <v>24821</v>
      </c>
      <c r="AQ54" s="336">
        <v>-0.5</v>
      </c>
      <c r="AR54" s="337">
        <v>18.600000000000001</v>
      </c>
    </row>
    <row r="55" spans="1:44" x14ac:dyDescent="0.15">
      <c r="A55" s="259"/>
      <c r="AK55" s="315" t="s">
        <v>518</v>
      </c>
      <c r="AL55" s="316"/>
      <c r="AM55" s="324">
        <v>3617277</v>
      </c>
      <c r="AN55" s="325">
        <v>18516</v>
      </c>
      <c r="AO55" s="326">
        <v>-21.3</v>
      </c>
      <c r="AP55" s="327">
        <v>38566</v>
      </c>
      <c r="AQ55" s="328">
        <v>-1.7</v>
      </c>
      <c r="AR55" s="329">
        <v>-19.600000000000001</v>
      </c>
    </row>
    <row r="56" spans="1:44" x14ac:dyDescent="0.15">
      <c r="A56" s="259"/>
      <c r="AK56" s="330"/>
      <c r="AL56" s="331" t="s">
        <v>516</v>
      </c>
      <c r="AM56" s="332">
        <v>2438144</v>
      </c>
      <c r="AN56" s="333">
        <v>12480</v>
      </c>
      <c r="AO56" s="334">
        <v>-22.6</v>
      </c>
      <c r="AP56" s="335">
        <v>24059</v>
      </c>
      <c r="AQ56" s="336">
        <v>-3.1</v>
      </c>
      <c r="AR56" s="337">
        <v>-19.5</v>
      </c>
    </row>
    <row r="57" spans="1:44" x14ac:dyDescent="0.15">
      <c r="A57" s="259"/>
      <c r="AK57" s="315" t="s">
        <v>519</v>
      </c>
      <c r="AL57" s="316"/>
      <c r="AM57" s="324">
        <v>6791243</v>
      </c>
      <c r="AN57" s="325">
        <v>34487</v>
      </c>
      <c r="AO57" s="326">
        <v>86.3</v>
      </c>
      <c r="AP57" s="327">
        <v>35156</v>
      </c>
      <c r="AQ57" s="328">
        <v>-8.8000000000000007</v>
      </c>
      <c r="AR57" s="329">
        <v>95.1</v>
      </c>
    </row>
    <row r="58" spans="1:44" x14ac:dyDescent="0.15">
      <c r="A58" s="259"/>
      <c r="AK58" s="330"/>
      <c r="AL58" s="331" t="s">
        <v>516</v>
      </c>
      <c r="AM58" s="332">
        <v>3670770</v>
      </c>
      <c r="AN58" s="333">
        <v>18641</v>
      </c>
      <c r="AO58" s="334">
        <v>49.4</v>
      </c>
      <c r="AP58" s="335">
        <v>22430</v>
      </c>
      <c r="AQ58" s="336">
        <v>-6.8</v>
      </c>
      <c r="AR58" s="337">
        <v>56.2</v>
      </c>
    </row>
    <row r="59" spans="1:44" x14ac:dyDescent="0.15">
      <c r="A59" s="259"/>
      <c r="AK59" s="315" t="s">
        <v>520</v>
      </c>
      <c r="AL59" s="316"/>
      <c r="AM59" s="324">
        <v>7193700</v>
      </c>
      <c r="AN59" s="325">
        <v>36532</v>
      </c>
      <c r="AO59" s="326">
        <v>5.9</v>
      </c>
      <c r="AP59" s="327">
        <v>37029</v>
      </c>
      <c r="AQ59" s="328">
        <v>5.3</v>
      </c>
      <c r="AR59" s="329">
        <v>0.6</v>
      </c>
    </row>
    <row r="60" spans="1:44" x14ac:dyDescent="0.15">
      <c r="A60" s="259"/>
      <c r="AK60" s="330"/>
      <c r="AL60" s="331" t="s">
        <v>516</v>
      </c>
      <c r="AM60" s="332">
        <v>4758154</v>
      </c>
      <c r="AN60" s="333">
        <v>24164</v>
      </c>
      <c r="AO60" s="334">
        <v>29.6</v>
      </c>
      <c r="AP60" s="335">
        <v>23232</v>
      </c>
      <c r="AQ60" s="336">
        <v>3.6</v>
      </c>
      <c r="AR60" s="337">
        <v>26</v>
      </c>
    </row>
    <row r="61" spans="1:44" x14ac:dyDescent="0.15">
      <c r="A61" s="259"/>
      <c r="AK61" s="315" t="s">
        <v>521</v>
      </c>
      <c r="AL61" s="338"/>
      <c r="AM61" s="324">
        <v>5080014</v>
      </c>
      <c r="AN61" s="325">
        <v>25894</v>
      </c>
      <c r="AO61" s="326">
        <v>17.100000000000001</v>
      </c>
      <c r="AP61" s="327">
        <v>37523</v>
      </c>
      <c r="AQ61" s="339">
        <v>2.5</v>
      </c>
      <c r="AR61" s="329">
        <v>14.6</v>
      </c>
    </row>
    <row r="62" spans="1:44" x14ac:dyDescent="0.15">
      <c r="A62" s="259"/>
      <c r="AK62" s="330"/>
      <c r="AL62" s="331" t="s">
        <v>516</v>
      </c>
      <c r="AM62" s="332">
        <v>3336613</v>
      </c>
      <c r="AN62" s="333">
        <v>17015</v>
      </c>
      <c r="AO62" s="334">
        <v>18.399999999999999</v>
      </c>
      <c r="AP62" s="335">
        <v>23896</v>
      </c>
      <c r="AQ62" s="336">
        <v>3.1</v>
      </c>
      <c r="AR62" s="337">
        <v>15.3</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N8NDFbg5VpTIGJG94z4fBASe17MT2sf/dTC0agM249+C+/VdMknNuYsGLu+gVyG6PWk88Hz7vhXydBs/FTBg0Q==" saltValue="/ccQLXLY1oUrTgTa/LIbu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473</v>
      </c>
    </row>
    <row r="121" spans="125:125" ht="13.5" hidden="1" customHeight="1" x14ac:dyDescent="0.15">
      <c r="DU121" s="253"/>
    </row>
  </sheetData>
  <sheetProtection algorithmName="SHA-512" hashValue="hpaANm4RYzJmDOcM8AJB/mDJ28BFhFndt5byoIT6zJcupZnYMyh9swfK5EuxbDBJmp2ThsKFuypFY2+Ij+zsrg==" saltValue="eMHpeFa+elK4SCaGZB8Ky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473</v>
      </c>
    </row>
  </sheetData>
  <sheetProtection algorithmName="SHA-512" hashValue="OaLqempDHfwbcgsykQJKifYJj2vJQ9TE2W5XSFgaZNDws0TfRYg1OAMhI88UWjX2AsIKucKHRvqlUjU850H+Zw==" saltValue="UfPMz0K/Tcr6Zj+3GLORz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28" t="s">
        <v>3</v>
      </c>
      <c r="D47" s="1128"/>
      <c r="E47" s="1129"/>
      <c r="F47" s="11">
        <v>8.2200000000000006</v>
      </c>
      <c r="G47" s="12">
        <v>7.69</v>
      </c>
      <c r="H47" s="12">
        <v>11.61</v>
      </c>
      <c r="I47" s="12">
        <v>12.08</v>
      </c>
      <c r="J47" s="13">
        <v>20.49</v>
      </c>
    </row>
    <row r="48" spans="2:10" ht="57.75" customHeight="1" x14ac:dyDescent="0.15">
      <c r="B48" s="14"/>
      <c r="C48" s="1130" t="s">
        <v>4</v>
      </c>
      <c r="D48" s="1130"/>
      <c r="E48" s="1131"/>
      <c r="F48" s="15">
        <v>6.05</v>
      </c>
      <c r="G48" s="16">
        <v>8.5500000000000007</v>
      </c>
      <c r="H48" s="16">
        <v>16.59</v>
      </c>
      <c r="I48" s="16">
        <v>13.5</v>
      </c>
      <c r="J48" s="17">
        <v>9.5299999999999994</v>
      </c>
    </row>
    <row r="49" spans="2:10" ht="57.75" customHeight="1" thickBot="1" x14ac:dyDescent="0.2">
      <c r="B49" s="18"/>
      <c r="C49" s="1132" t="s">
        <v>5</v>
      </c>
      <c r="D49" s="1132"/>
      <c r="E49" s="1133"/>
      <c r="F49" s="19">
        <v>0.08</v>
      </c>
      <c r="G49" s="20">
        <v>2.59</v>
      </c>
      <c r="H49" s="20">
        <v>12.45</v>
      </c>
      <c r="I49" s="20" t="s">
        <v>528</v>
      </c>
      <c r="J49" s="21">
        <v>5.35</v>
      </c>
    </row>
    <row r="50" spans="2:10" x14ac:dyDescent="0.15"/>
  </sheetData>
  <sheetProtection algorithmName="SHA-512" hashValue="ffCQbpAVEPLw82sVPeaLkY+cRj+alBctA79cuKYD2+J5V1C1ASuAbElVtYqkXOS5n94EY/dTW8QaPVWXXWH0Ng==" saltValue="mYtlcfHprSEphhJH26pV3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38" t="s">
        <v>529</v>
      </c>
      <c r="D34" s="1138"/>
      <c r="E34" s="1139"/>
      <c r="F34" s="32">
        <v>6.04</v>
      </c>
      <c r="G34" s="33">
        <v>8.5399999999999991</v>
      </c>
      <c r="H34" s="33">
        <v>16.579999999999998</v>
      </c>
      <c r="I34" s="33">
        <v>13.49</v>
      </c>
      <c r="J34" s="34">
        <v>9.52</v>
      </c>
      <c r="K34" s="22"/>
      <c r="L34" s="22"/>
      <c r="M34" s="22"/>
      <c r="N34" s="22"/>
      <c r="O34" s="22"/>
      <c r="P34" s="22"/>
    </row>
    <row r="35" spans="1:16" ht="39" customHeight="1" x14ac:dyDescent="0.15">
      <c r="A35" s="22"/>
      <c r="B35" s="35"/>
      <c r="C35" s="1134" t="s">
        <v>530</v>
      </c>
      <c r="D35" s="1134"/>
      <c r="E35" s="1135"/>
      <c r="F35" s="36">
        <v>1.87</v>
      </c>
      <c r="G35" s="37">
        <v>3.3</v>
      </c>
      <c r="H35" s="37">
        <v>4.42</v>
      </c>
      <c r="I35" s="37">
        <v>5.37</v>
      </c>
      <c r="J35" s="38">
        <v>4.8899999999999997</v>
      </c>
      <c r="K35" s="22"/>
      <c r="L35" s="22"/>
      <c r="M35" s="22"/>
      <c r="N35" s="22"/>
      <c r="O35" s="22"/>
      <c r="P35" s="22"/>
    </row>
    <row r="36" spans="1:16" ht="39" customHeight="1" x14ac:dyDescent="0.15">
      <c r="A36" s="22"/>
      <c r="B36" s="35"/>
      <c r="C36" s="1134" t="s">
        <v>531</v>
      </c>
      <c r="D36" s="1134"/>
      <c r="E36" s="1135"/>
      <c r="F36" s="36">
        <v>0.62</v>
      </c>
      <c r="G36" s="37">
        <v>1.18</v>
      </c>
      <c r="H36" s="37">
        <v>1.1399999999999999</v>
      </c>
      <c r="I36" s="37">
        <v>1.28</v>
      </c>
      <c r="J36" s="38">
        <v>1.33</v>
      </c>
      <c r="K36" s="22"/>
      <c r="L36" s="22"/>
      <c r="M36" s="22"/>
      <c r="N36" s="22"/>
      <c r="O36" s="22"/>
      <c r="P36" s="22"/>
    </row>
    <row r="37" spans="1:16" ht="39" customHeight="1" x14ac:dyDescent="0.15">
      <c r="A37" s="22"/>
      <c r="B37" s="35"/>
      <c r="C37" s="1134" t="s">
        <v>532</v>
      </c>
      <c r="D37" s="1134"/>
      <c r="E37" s="1135"/>
      <c r="F37" s="36">
        <v>0.31</v>
      </c>
      <c r="G37" s="37">
        <v>0.57999999999999996</v>
      </c>
      <c r="H37" s="37">
        <v>0.99</v>
      </c>
      <c r="I37" s="37">
        <v>0.7</v>
      </c>
      <c r="J37" s="38">
        <v>0.39</v>
      </c>
      <c r="K37" s="22"/>
      <c r="L37" s="22"/>
      <c r="M37" s="22"/>
      <c r="N37" s="22"/>
      <c r="O37" s="22"/>
      <c r="P37" s="22"/>
    </row>
    <row r="38" spans="1:16" ht="39" customHeight="1" x14ac:dyDescent="0.15">
      <c r="A38" s="22"/>
      <c r="B38" s="35"/>
      <c r="C38" s="1134" t="s">
        <v>533</v>
      </c>
      <c r="D38" s="1134"/>
      <c r="E38" s="1135"/>
      <c r="F38" s="36">
        <v>0.06</v>
      </c>
      <c r="G38" s="37">
        <v>0.06</v>
      </c>
      <c r="H38" s="37">
        <v>0.11</v>
      </c>
      <c r="I38" s="37">
        <v>0.09</v>
      </c>
      <c r="J38" s="38">
        <v>0.1</v>
      </c>
      <c r="K38" s="22"/>
      <c r="L38" s="22"/>
      <c r="M38" s="22"/>
      <c r="N38" s="22"/>
      <c r="O38" s="22"/>
      <c r="P38" s="22"/>
    </row>
    <row r="39" spans="1:16" ht="39" customHeight="1" x14ac:dyDescent="0.15">
      <c r="A39" s="22"/>
      <c r="B39" s="35"/>
      <c r="C39" s="1134"/>
      <c r="D39" s="1134"/>
      <c r="E39" s="1135"/>
      <c r="F39" s="36"/>
      <c r="G39" s="37"/>
      <c r="H39" s="37"/>
      <c r="I39" s="37"/>
      <c r="J39" s="38"/>
      <c r="K39" s="22"/>
      <c r="L39" s="22"/>
      <c r="M39" s="22"/>
      <c r="N39" s="22"/>
      <c r="O39" s="22"/>
      <c r="P39" s="22"/>
    </row>
    <row r="40" spans="1:16" ht="39" customHeight="1" x14ac:dyDescent="0.15">
      <c r="A40" s="22"/>
      <c r="B40" s="35"/>
      <c r="C40" s="1134"/>
      <c r="D40" s="1134"/>
      <c r="E40" s="1135"/>
      <c r="F40" s="36"/>
      <c r="G40" s="37"/>
      <c r="H40" s="37"/>
      <c r="I40" s="37"/>
      <c r="J40" s="38"/>
      <c r="K40" s="22"/>
      <c r="L40" s="22"/>
      <c r="M40" s="22"/>
      <c r="N40" s="22"/>
      <c r="O40" s="22"/>
      <c r="P40" s="22"/>
    </row>
    <row r="41" spans="1:16" ht="39" customHeight="1" x14ac:dyDescent="0.15">
      <c r="A41" s="22"/>
      <c r="B41" s="35"/>
      <c r="C41" s="1134"/>
      <c r="D41" s="1134"/>
      <c r="E41" s="1135"/>
      <c r="F41" s="36"/>
      <c r="G41" s="37"/>
      <c r="H41" s="37"/>
      <c r="I41" s="37"/>
      <c r="J41" s="38"/>
      <c r="K41" s="22"/>
      <c r="L41" s="22"/>
      <c r="M41" s="22"/>
      <c r="N41" s="22"/>
      <c r="O41" s="22"/>
      <c r="P41" s="22"/>
    </row>
    <row r="42" spans="1:16" ht="39" customHeight="1" x14ac:dyDescent="0.15">
      <c r="A42" s="22"/>
      <c r="B42" s="39"/>
      <c r="C42" s="1134" t="s">
        <v>534</v>
      </c>
      <c r="D42" s="1134"/>
      <c r="E42" s="1135"/>
      <c r="F42" s="36" t="s">
        <v>485</v>
      </c>
      <c r="G42" s="37" t="s">
        <v>485</v>
      </c>
      <c r="H42" s="37" t="s">
        <v>485</v>
      </c>
      <c r="I42" s="37" t="s">
        <v>485</v>
      </c>
      <c r="J42" s="38" t="s">
        <v>485</v>
      </c>
      <c r="K42" s="22"/>
      <c r="L42" s="22"/>
      <c r="M42" s="22"/>
      <c r="N42" s="22"/>
      <c r="O42" s="22"/>
      <c r="P42" s="22"/>
    </row>
    <row r="43" spans="1:16" ht="39" customHeight="1" thickBot="1" x14ac:dyDescent="0.2">
      <c r="A43" s="22"/>
      <c r="B43" s="40"/>
      <c r="C43" s="1136" t="s">
        <v>535</v>
      </c>
      <c r="D43" s="1136"/>
      <c r="E43" s="1137"/>
      <c r="F43" s="41" t="s">
        <v>485</v>
      </c>
      <c r="G43" s="42" t="s">
        <v>485</v>
      </c>
      <c r="H43" s="42" t="s">
        <v>485</v>
      </c>
      <c r="I43" s="42" t="s">
        <v>485</v>
      </c>
      <c r="J43" s="43" t="s">
        <v>485</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3sqNDKbMZgnPHVYj5iTp82iIw02DLFXwMStsde+mNzDkaEGCT/duQeZ0vzV6eW68KLznORi+cj2cJS5O497frQ==" saltValue="DbcglAGNXtnro6YrsUzMj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523</v>
      </c>
      <c r="L44" s="54" t="s">
        <v>524</v>
      </c>
      <c r="M44" s="54" t="s">
        <v>525</v>
      </c>
      <c r="N44" s="54" t="s">
        <v>526</v>
      </c>
      <c r="O44" s="55" t="s">
        <v>527</v>
      </c>
      <c r="P44" s="46"/>
      <c r="Q44" s="46"/>
      <c r="R44" s="46"/>
      <c r="S44" s="46"/>
      <c r="T44" s="46"/>
      <c r="U44" s="46"/>
    </row>
    <row r="45" spans="1:21" ht="30.75" customHeight="1" x14ac:dyDescent="0.15">
      <c r="A45" s="46"/>
      <c r="B45" s="1163" t="s">
        <v>9</v>
      </c>
      <c r="C45" s="1164"/>
      <c r="D45" s="56"/>
      <c r="E45" s="1169" t="s">
        <v>10</v>
      </c>
      <c r="F45" s="1169"/>
      <c r="G45" s="1169"/>
      <c r="H45" s="1169"/>
      <c r="I45" s="1169"/>
      <c r="J45" s="1170"/>
      <c r="K45" s="57">
        <v>3493</v>
      </c>
      <c r="L45" s="58">
        <v>3343</v>
      </c>
      <c r="M45" s="58">
        <v>3235</v>
      </c>
      <c r="N45" s="58">
        <v>3241</v>
      </c>
      <c r="O45" s="59">
        <v>3183</v>
      </c>
      <c r="P45" s="46"/>
      <c r="Q45" s="46"/>
      <c r="R45" s="46"/>
      <c r="S45" s="46"/>
      <c r="T45" s="46"/>
      <c r="U45" s="46"/>
    </row>
    <row r="46" spans="1:21" ht="30.75" customHeight="1" x14ac:dyDescent="0.15">
      <c r="A46" s="46"/>
      <c r="B46" s="1165"/>
      <c r="C46" s="1166"/>
      <c r="D46" s="60"/>
      <c r="E46" s="1142" t="s">
        <v>11</v>
      </c>
      <c r="F46" s="1142"/>
      <c r="G46" s="1142"/>
      <c r="H46" s="1142"/>
      <c r="I46" s="1142"/>
      <c r="J46" s="1143"/>
      <c r="K46" s="61" t="s">
        <v>485</v>
      </c>
      <c r="L46" s="62" t="s">
        <v>485</v>
      </c>
      <c r="M46" s="62" t="s">
        <v>485</v>
      </c>
      <c r="N46" s="62" t="s">
        <v>485</v>
      </c>
      <c r="O46" s="63" t="s">
        <v>485</v>
      </c>
      <c r="P46" s="46"/>
      <c r="Q46" s="46"/>
      <c r="R46" s="46"/>
      <c r="S46" s="46"/>
      <c r="T46" s="46"/>
      <c r="U46" s="46"/>
    </row>
    <row r="47" spans="1:21" ht="30.75" customHeight="1" x14ac:dyDescent="0.15">
      <c r="A47" s="46"/>
      <c r="B47" s="1165"/>
      <c r="C47" s="1166"/>
      <c r="D47" s="60"/>
      <c r="E47" s="1142" t="s">
        <v>12</v>
      </c>
      <c r="F47" s="1142"/>
      <c r="G47" s="1142"/>
      <c r="H47" s="1142"/>
      <c r="I47" s="1142"/>
      <c r="J47" s="1143"/>
      <c r="K47" s="61" t="s">
        <v>485</v>
      </c>
      <c r="L47" s="62" t="s">
        <v>485</v>
      </c>
      <c r="M47" s="62" t="s">
        <v>485</v>
      </c>
      <c r="N47" s="62" t="s">
        <v>485</v>
      </c>
      <c r="O47" s="63" t="s">
        <v>485</v>
      </c>
      <c r="P47" s="46"/>
      <c r="Q47" s="46"/>
      <c r="R47" s="46"/>
      <c r="S47" s="46"/>
      <c r="T47" s="46"/>
      <c r="U47" s="46"/>
    </row>
    <row r="48" spans="1:21" ht="30.75" customHeight="1" x14ac:dyDescent="0.15">
      <c r="A48" s="46"/>
      <c r="B48" s="1165"/>
      <c r="C48" s="1166"/>
      <c r="D48" s="60"/>
      <c r="E48" s="1142" t="s">
        <v>13</v>
      </c>
      <c r="F48" s="1142"/>
      <c r="G48" s="1142"/>
      <c r="H48" s="1142"/>
      <c r="I48" s="1142"/>
      <c r="J48" s="1143"/>
      <c r="K48" s="61">
        <v>623</v>
      </c>
      <c r="L48" s="62">
        <v>577</v>
      </c>
      <c r="M48" s="62">
        <v>575</v>
      </c>
      <c r="N48" s="62">
        <v>579</v>
      </c>
      <c r="O48" s="63">
        <v>587</v>
      </c>
      <c r="P48" s="46"/>
      <c r="Q48" s="46"/>
      <c r="R48" s="46"/>
      <c r="S48" s="46"/>
      <c r="T48" s="46"/>
      <c r="U48" s="46"/>
    </row>
    <row r="49" spans="1:21" ht="30.75" customHeight="1" x14ac:dyDescent="0.15">
      <c r="A49" s="46"/>
      <c r="B49" s="1165"/>
      <c r="C49" s="1166"/>
      <c r="D49" s="60"/>
      <c r="E49" s="1142" t="s">
        <v>14</v>
      </c>
      <c r="F49" s="1142"/>
      <c r="G49" s="1142"/>
      <c r="H49" s="1142"/>
      <c r="I49" s="1142"/>
      <c r="J49" s="1143"/>
      <c r="K49" s="61">
        <v>115</v>
      </c>
      <c r="L49" s="62">
        <v>76</v>
      </c>
      <c r="M49" s="62">
        <v>72</v>
      </c>
      <c r="N49" s="62">
        <v>114</v>
      </c>
      <c r="O49" s="63">
        <v>170</v>
      </c>
      <c r="P49" s="46"/>
      <c r="Q49" s="46"/>
      <c r="R49" s="46"/>
      <c r="S49" s="46"/>
      <c r="T49" s="46"/>
      <c r="U49" s="46"/>
    </row>
    <row r="50" spans="1:21" ht="30.75" customHeight="1" x14ac:dyDescent="0.15">
      <c r="A50" s="46"/>
      <c r="B50" s="1165"/>
      <c r="C50" s="1166"/>
      <c r="D50" s="60"/>
      <c r="E50" s="1142" t="s">
        <v>15</v>
      </c>
      <c r="F50" s="1142"/>
      <c r="G50" s="1142"/>
      <c r="H50" s="1142"/>
      <c r="I50" s="1142"/>
      <c r="J50" s="1143"/>
      <c r="K50" s="61">
        <v>75</v>
      </c>
      <c r="L50" s="62">
        <v>74</v>
      </c>
      <c r="M50" s="62">
        <v>71</v>
      </c>
      <c r="N50" s="62">
        <v>71</v>
      </c>
      <c r="O50" s="63">
        <v>83</v>
      </c>
      <c r="P50" s="46"/>
      <c r="Q50" s="46"/>
      <c r="R50" s="46"/>
      <c r="S50" s="46"/>
      <c r="T50" s="46"/>
      <c r="U50" s="46"/>
    </row>
    <row r="51" spans="1:21" ht="30.75" customHeight="1" x14ac:dyDescent="0.15">
      <c r="A51" s="46"/>
      <c r="B51" s="1167"/>
      <c r="C51" s="1168"/>
      <c r="D51" s="64"/>
      <c r="E51" s="1142" t="s">
        <v>16</v>
      </c>
      <c r="F51" s="1142"/>
      <c r="G51" s="1142"/>
      <c r="H51" s="1142"/>
      <c r="I51" s="1142"/>
      <c r="J51" s="1143"/>
      <c r="K51" s="61" t="s">
        <v>485</v>
      </c>
      <c r="L51" s="62" t="s">
        <v>485</v>
      </c>
      <c r="M51" s="62" t="s">
        <v>485</v>
      </c>
      <c r="N51" s="62" t="s">
        <v>485</v>
      </c>
      <c r="O51" s="63" t="s">
        <v>485</v>
      </c>
      <c r="P51" s="46"/>
      <c r="Q51" s="46"/>
      <c r="R51" s="46"/>
      <c r="S51" s="46"/>
      <c r="T51" s="46"/>
      <c r="U51" s="46"/>
    </row>
    <row r="52" spans="1:21" ht="30.75" customHeight="1" x14ac:dyDescent="0.15">
      <c r="A52" s="46"/>
      <c r="B52" s="1140" t="s">
        <v>17</v>
      </c>
      <c r="C52" s="1141"/>
      <c r="D52" s="64"/>
      <c r="E52" s="1142" t="s">
        <v>18</v>
      </c>
      <c r="F52" s="1142"/>
      <c r="G52" s="1142"/>
      <c r="H52" s="1142"/>
      <c r="I52" s="1142"/>
      <c r="J52" s="1143"/>
      <c r="K52" s="61">
        <v>3580</v>
      </c>
      <c r="L52" s="62">
        <v>3293</v>
      </c>
      <c r="M52" s="62">
        <v>3305</v>
      </c>
      <c r="N52" s="62">
        <v>3358</v>
      </c>
      <c r="O52" s="63">
        <v>3330</v>
      </c>
      <c r="P52" s="46"/>
      <c r="Q52" s="46"/>
      <c r="R52" s="46"/>
      <c r="S52" s="46"/>
      <c r="T52" s="46"/>
      <c r="U52" s="46"/>
    </row>
    <row r="53" spans="1:21" ht="30.75" customHeight="1" thickBot="1" x14ac:dyDescent="0.2">
      <c r="A53" s="46"/>
      <c r="B53" s="1144" t="s">
        <v>19</v>
      </c>
      <c r="C53" s="1145"/>
      <c r="D53" s="65"/>
      <c r="E53" s="1146" t="s">
        <v>20</v>
      </c>
      <c r="F53" s="1146"/>
      <c r="G53" s="1146"/>
      <c r="H53" s="1146"/>
      <c r="I53" s="1146"/>
      <c r="J53" s="1147"/>
      <c r="K53" s="66">
        <v>726</v>
      </c>
      <c r="L53" s="67">
        <v>777</v>
      </c>
      <c r="M53" s="67">
        <v>648</v>
      </c>
      <c r="N53" s="67">
        <v>647</v>
      </c>
      <c r="O53" s="68">
        <v>693</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536</v>
      </c>
      <c r="L57" s="79" t="s">
        <v>537</v>
      </c>
      <c r="M57" s="79" t="s">
        <v>538</v>
      </c>
      <c r="N57" s="79" t="s">
        <v>539</v>
      </c>
      <c r="O57" s="80" t="s">
        <v>540</v>
      </c>
      <c r="P57" s="46"/>
      <c r="Q57" s="46"/>
      <c r="R57" s="46"/>
      <c r="S57" s="46"/>
      <c r="T57" s="46"/>
      <c r="U57" s="46"/>
    </row>
    <row r="58" spans="1:21" ht="31.5" customHeight="1" x14ac:dyDescent="0.15">
      <c r="B58" s="1148" t="s">
        <v>24</v>
      </c>
      <c r="C58" s="1149"/>
      <c r="D58" s="1154" t="s">
        <v>25</v>
      </c>
      <c r="E58" s="1155"/>
      <c r="F58" s="1155"/>
      <c r="G58" s="1155"/>
      <c r="H58" s="1155"/>
      <c r="I58" s="1155"/>
      <c r="J58" s="1156"/>
      <c r="K58" s="81"/>
      <c r="L58" s="82"/>
      <c r="M58" s="82"/>
      <c r="N58" s="82"/>
      <c r="O58" s="83"/>
    </row>
    <row r="59" spans="1:21" ht="31.5" customHeight="1" x14ac:dyDescent="0.15">
      <c r="B59" s="1150"/>
      <c r="C59" s="1151"/>
      <c r="D59" s="1157" t="s">
        <v>26</v>
      </c>
      <c r="E59" s="1158"/>
      <c r="F59" s="1158"/>
      <c r="G59" s="1158"/>
      <c r="H59" s="1158"/>
      <c r="I59" s="1158"/>
      <c r="J59" s="1159"/>
      <c r="K59" s="84"/>
      <c r="L59" s="85"/>
      <c r="M59" s="85"/>
      <c r="N59" s="85"/>
      <c r="O59" s="86"/>
    </row>
    <row r="60" spans="1:21" ht="31.5" customHeight="1" thickBot="1" x14ac:dyDescent="0.2">
      <c r="B60" s="1152"/>
      <c r="C60" s="1153"/>
      <c r="D60" s="1160" t="s">
        <v>27</v>
      </c>
      <c r="E60" s="1161"/>
      <c r="F60" s="1161"/>
      <c r="G60" s="1161"/>
      <c r="H60" s="1161"/>
      <c r="I60" s="1161"/>
      <c r="J60" s="1162"/>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nTVeW7SIJHVp7ut07DDLjp+kYpglpPdkkOc1CbBES0AGNrwN6yte1h8KD4dseK7q+GlyWRi7Ilbo5XAXklQRTQ==" saltValue="jcfTZOXMicLrGeJpKsqmD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523</v>
      </c>
      <c r="J40" s="101" t="s">
        <v>524</v>
      </c>
      <c r="K40" s="101" t="s">
        <v>525</v>
      </c>
      <c r="L40" s="101" t="s">
        <v>526</v>
      </c>
      <c r="M40" s="102" t="s">
        <v>527</v>
      </c>
    </row>
    <row r="41" spans="2:13" ht="27.75" customHeight="1" x14ac:dyDescent="0.15">
      <c r="B41" s="1183" t="s">
        <v>30</v>
      </c>
      <c r="C41" s="1184"/>
      <c r="D41" s="103"/>
      <c r="E41" s="1185" t="s">
        <v>31</v>
      </c>
      <c r="F41" s="1185"/>
      <c r="G41" s="1185"/>
      <c r="H41" s="1186"/>
      <c r="I41" s="342">
        <v>25562</v>
      </c>
      <c r="J41" s="343">
        <v>25720</v>
      </c>
      <c r="K41" s="343">
        <v>25419</v>
      </c>
      <c r="L41" s="343">
        <v>25385</v>
      </c>
      <c r="M41" s="344">
        <v>25132</v>
      </c>
    </row>
    <row r="42" spans="2:13" ht="27.75" customHeight="1" x14ac:dyDescent="0.15">
      <c r="B42" s="1173"/>
      <c r="C42" s="1174"/>
      <c r="D42" s="104"/>
      <c r="E42" s="1177" t="s">
        <v>32</v>
      </c>
      <c r="F42" s="1177"/>
      <c r="G42" s="1177"/>
      <c r="H42" s="1178"/>
      <c r="I42" s="345">
        <v>2963</v>
      </c>
      <c r="J42" s="346">
        <v>3448</v>
      </c>
      <c r="K42" s="346">
        <v>3273</v>
      </c>
      <c r="L42" s="346">
        <v>3044</v>
      </c>
      <c r="M42" s="347">
        <v>2799</v>
      </c>
    </row>
    <row r="43" spans="2:13" ht="27.75" customHeight="1" x14ac:dyDescent="0.15">
      <c r="B43" s="1173"/>
      <c r="C43" s="1174"/>
      <c r="D43" s="104"/>
      <c r="E43" s="1177" t="s">
        <v>33</v>
      </c>
      <c r="F43" s="1177"/>
      <c r="G43" s="1177"/>
      <c r="H43" s="1178"/>
      <c r="I43" s="345">
        <v>5489</v>
      </c>
      <c r="J43" s="346">
        <v>6083</v>
      </c>
      <c r="K43" s="346">
        <v>6909</v>
      </c>
      <c r="L43" s="346">
        <v>7517</v>
      </c>
      <c r="M43" s="347">
        <v>7777</v>
      </c>
    </row>
    <row r="44" spans="2:13" ht="27.75" customHeight="1" x14ac:dyDescent="0.15">
      <c r="B44" s="1173"/>
      <c r="C44" s="1174"/>
      <c r="D44" s="104"/>
      <c r="E44" s="1177" t="s">
        <v>34</v>
      </c>
      <c r="F44" s="1177"/>
      <c r="G44" s="1177"/>
      <c r="H44" s="1178"/>
      <c r="I44" s="345">
        <v>2235</v>
      </c>
      <c r="J44" s="346">
        <v>2231</v>
      </c>
      <c r="K44" s="346">
        <v>2500</v>
      </c>
      <c r="L44" s="346">
        <v>3335</v>
      </c>
      <c r="M44" s="347">
        <v>4351</v>
      </c>
    </row>
    <row r="45" spans="2:13" ht="27.75" customHeight="1" x14ac:dyDescent="0.15">
      <c r="B45" s="1173"/>
      <c r="C45" s="1174"/>
      <c r="D45" s="104"/>
      <c r="E45" s="1177" t="s">
        <v>35</v>
      </c>
      <c r="F45" s="1177"/>
      <c r="G45" s="1177"/>
      <c r="H45" s="1178"/>
      <c r="I45" s="345">
        <v>5448</v>
      </c>
      <c r="J45" s="346">
        <v>5453</v>
      </c>
      <c r="K45" s="346">
        <v>5728</v>
      </c>
      <c r="L45" s="346">
        <v>5856</v>
      </c>
      <c r="M45" s="347">
        <v>6176</v>
      </c>
    </row>
    <row r="46" spans="2:13" ht="27.75" customHeight="1" x14ac:dyDescent="0.15">
      <c r="B46" s="1173"/>
      <c r="C46" s="1174"/>
      <c r="D46" s="105"/>
      <c r="E46" s="1177" t="s">
        <v>36</v>
      </c>
      <c r="F46" s="1177"/>
      <c r="G46" s="1177"/>
      <c r="H46" s="1178"/>
      <c r="I46" s="345" t="s">
        <v>485</v>
      </c>
      <c r="J46" s="346" t="s">
        <v>485</v>
      </c>
      <c r="K46" s="346" t="s">
        <v>485</v>
      </c>
      <c r="L46" s="346" t="s">
        <v>485</v>
      </c>
      <c r="M46" s="347" t="s">
        <v>485</v>
      </c>
    </row>
    <row r="47" spans="2:13" ht="27.75" customHeight="1" x14ac:dyDescent="0.15">
      <c r="B47" s="1173"/>
      <c r="C47" s="1174"/>
      <c r="D47" s="106"/>
      <c r="E47" s="1187" t="s">
        <v>37</v>
      </c>
      <c r="F47" s="1188"/>
      <c r="G47" s="1188"/>
      <c r="H47" s="1189"/>
      <c r="I47" s="345" t="s">
        <v>485</v>
      </c>
      <c r="J47" s="346" t="s">
        <v>485</v>
      </c>
      <c r="K47" s="346" t="s">
        <v>485</v>
      </c>
      <c r="L47" s="346" t="s">
        <v>485</v>
      </c>
      <c r="M47" s="347" t="s">
        <v>485</v>
      </c>
    </row>
    <row r="48" spans="2:13" ht="27.75" customHeight="1" x14ac:dyDescent="0.15">
      <c r="B48" s="1173"/>
      <c r="C48" s="1174"/>
      <c r="D48" s="104"/>
      <c r="E48" s="1177" t="s">
        <v>38</v>
      </c>
      <c r="F48" s="1177"/>
      <c r="G48" s="1177"/>
      <c r="H48" s="1178"/>
      <c r="I48" s="345" t="s">
        <v>485</v>
      </c>
      <c r="J48" s="346" t="s">
        <v>485</v>
      </c>
      <c r="K48" s="346" t="s">
        <v>485</v>
      </c>
      <c r="L48" s="346" t="s">
        <v>485</v>
      </c>
      <c r="M48" s="347" t="s">
        <v>485</v>
      </c>
    </row>
    <row r="49" spans="2:13" ht="27.75" customHeight="1" x14ac:dyDescent="0.15">
      <c r="B49" s="1175"/>
      <c r="C49" s="1176"/>
      <c r="D49" s="104"/>
      <c r="E49" s="1177" t="s">
        <v>39</v>
      </c>
      <c r="F49" s="1177"/>
      <c r="G49" s="1177"/>
      <c r="H49" s="1178"/>
      <c r="I49" s="345" t="s">
        <v>485</v>
      </c>
      <c r="J49" s="346" t="s">
        <v>485</v>
      </c>
      <c r="K49" s="346" t="s">
        <v>485</v>
      </c>
      <c r="L49" s="346" t="s">
        <v>485</v>
      </c>
      <c r="M49" s="347" t="s">
        <v>485</v>
      </c>
    </row>
    <row r="50" spans="2:13" ht="27.75" customHeight="1" x14ac:dyDescent="0.15">
      <c r="B50" s="1171" t="s">
        <v>40</v>
      </c>
      <c r="C50" s="1172"/>
      <c r="D50" s="107"/>
      <c r="E50" s="1177" t="s">
        <v>41</v>
      </c>
      <c r="F50" s="1177"/>
      <c r="G50" s="1177"/>
      <c r="H50" s="1178"/>
      <c r="I50" s="345">
        <v>12702</v>
      </c>
      <c r="J50" s="346">
        <v>12746</v>
      </c>
      <c r="K50" s="346">
        <v>16021</v>
      </c>
      <c r="L50" s="346">
        <v>18735</v>
      </c>
      <c r="M50" s="347">
        <v>23921</v>
      </c>
    </row>
    <row r="51" spans="2:13" ht="27.75" customHeight="1" x14ac:dyDescent="0.15">
      <c r="B51" s="1173"/>
      <c r="C51" s="1174"/>
      <c r="D51" s="104"/>
      <c r="E51" s="1177" t="s">
        <v>42</v>
      </c>
      <c r="F51" s="1177"/>
      <c r="G51" s="1177"/>
      <c r="H51" s="1178"/>
      <c r="I51" s="345">
        <v>8614</v>
      </c>
      <c r="J51" s="346">
        <v>9062</v>
      </c>
      <c r="K51" s="346">
        <v>10075</v>
      </c>
      <c r="L51" s="346">
        <v>11993</v>
      </c>
      <c r="M51" s="347">
        <v>14125</v>
      </c>
    </row>
    <row r="52" spans="2:13" ht="27.75" customHeight="1" x14ac:dyDescent="0.15">
      <c r="B52" s="1175"/>
      <c r="C52" s="1176"/>
      <c r="D52" s="104"/>
      <c r="E52" s="1177" t="s">
        <v>43</v>
      </c>
      <c r="F52" s="1177"/>
      <c r="G52" s="1177"/>
      <c r="H52" s="1178"/>
      <c r="I52" s="345">
        <v>26496</v>
      </c>
      <c r="J52" s="346">
        <v>26172</v>
      </c>
      <c r="K52" s="346">
        <v>26479</v>
      </c>
      <c r="L52" s="346">
        <v>26609</v>
      </c>
      <c r="M52" s="347">
        <v>27950</v>
      </c>
    </row>
    <row r="53" spans="2:13" ht="27.75" customHeight="1" thickBot="1" x14ac:dyDescent="0.2">
      <c r="B53" s="1179" t="s">
        <v>19</v>
      </c>
      <c r="C53" s="1180"/>
      <c r="D53" s="108"/>
      <c r="E53" s="1181" t="s">
        <v>44</v>
      </c>
      <c r="F53" s="1181"/>
      <c r="G53" s="1181"/>
      <c r="H53" s="1182"/>
      <c r="I53" s="348">
        <v>-6115</v>
      </c>
      <c r="J53" s="349">
        <v>-5044</v>
      </c>
      <c r="K53" s="349">
        <v>-8746</v>
      </c>
      <c r="L53" s="349">
        <v>-12199</v>
      </c>
      <c r="M53" s="350">
        <v>-19761</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QgdqZPGOyd8ngXpF1+mz25Ii6eqixbLQZtK+ZZxUgJPo92eNsupSbHoIDbIOo8VX4gF7aZePBeZDrJDZznMnVQ==" saltValue="NYJj7Zqwa8xnQGoACiOyd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525</v>
      </c>
      <c r="G54" s="117" t="s">
        <v>526</v>
      </c>
      <c r="H54" s="118" t="s">
        <v>527</v>
      </c>
    </row>
    <row r="55" spans="2:8" ht="52.5" customHeight="1" x14ac:dyDescent="0.15">
      <c r="B55" s="119"/>
      <c r="C55" s="1198" t="s">
        <v>46</v>
      </c>
      <c r="D55" s="1198"/>
      <c r="E55" s="1199"/>
      <c r="F55" s="120">
        <v>4417</v>
      </c>
      <c r="G55" s="120">
        <v>4525</v>
      </c>
      <c r="H55" s="121">
        <v>7961</v>
      </c>
    </row>
    <row r="56" spans="2:8" ht="52.5" customHeight="1" x14ac:dyDescent="0.15">
      <c r="B56" s="122"/>
      <c r="C56" s="1200" t="s">
        <v>47</v>
      </c>
      <c r="D56" s="1200"/>
      <c r="E56" s="1201"/>
      <c r="F56" s="123">
        <v>5</v>
      </c>
      <c r="G56" s="123">
        <v>5</v>
      </c>
      <c r="H56" s="124">
        <v>137</v>
      </c>
    </row>
    <row r="57" spans="2:8" ht="53.25" customHeight="1" x14ac:dyDescent="0.15">
      <c r="B57" s="122"/>
      <c r="C57" s="1202" t="s">
        <v>48</v>
      </c>
      <c r="D57" s="1202"/>
      <c r="E57" s="1203"/>
      <c r="F57" s="125">
        <v>10137</v>
      </c>
      <c r="G57" s="125">
        <v>12837</v>
      </c>
      <c r="H57" s="126">
        <v>14446</v>
      </c>
    </row>
    <row r="58" spans="2:8" ht="45.75" customHeight="1" x14ac:dyDescent="0.15">
      <c r="B58" s="127"/>
      <c r="C58" s="1190" t="s">
        <v>541</v>
      </c>
      <c r="D58" s="1191"/>
      <c r="E58" s="1192"/>
      <c r="F58" s="128">
        <v>6213</v>
      </c>
      <c r="G58" s="128">
        <v>6501</v>
      </c>
      <c r="H58" s="129">
        <v>6558</v>
      </c>
    </row>
    <row r="59" spans="2:8" ht="45.75" customHeight="1" x14ac:dyDescent="0.15">
      <c r="B59" s="127"/>
      <c r="C59" s="1190" t="s">
        <v>542</v>
      </c>
      <c r="D59" s="1191"/>
      <c r="E59" s="1192"/>
      <c r="F59" s="128">
        <v>2075</v>
      </c>
      <c r="G59" s="128">
        <v>4006</v>
      </c>
      <c r="H59" s="129">
        <v>5047</v>
      </c>
    </row>
    <row r="60" spans="2:8" ht="45.75" customHeight="1" x14ac:dyDescent="0.15">
      <c r="B60" s="127"/>
      <c r="C60" s="1190" t="s">
        <v>543</v>
      </c>
      <c r="D60" s="1191"/>
      <c r="E60" s="1192"/>
      <c r="F60" s="128">
        <v>685</v>
      </c>
      <c r="G60" s="128">
        <v>965</v>
      </c>
      <c r="H60" s="129">
        <v>1301</v>
      </c>
    </row>
    <row r="61" spans="2:8" ht="45.75" customHeight="1" x14ac:dyDescent="0.15">
      <c r="B61" s="127"/>
      <c r="C61" s="1190" t="s">
        <v>544</v>
      </c>
      <c r="D61" s="1191"/>
      <c r="E61" s="1192"/>
      <c r="F61" s="128">
        <v>719</v>
      </c>
      <c r="G61" s="128">
        <v>719</v>
      </c>
      <c r="H61" s="129">
        <v>719</v>
      </c>
    </row>
    <row r="62" spans="2:8" ht="45.75" customHeight="1" thickBot="1" x14ac:dyDescent="0.2">
      <c r="B62" s="130"/>
      <c r="C62" s="1193" t="s">
        <v>545</v>
      </c>
      <c r="D62" s="1194"/>
      <c r="E62" s="1195"/>
      <c r="F62" s="131">
        <v>143</v>
      </c>
      <c r="G62" s="131">
        <v>323</v>
      </c>
      <c r="H62" s="132">
        <v>495</v>
      </c>
    </row>
    <row r="63" spans="2:8" ht="52.5" customHeight="1" thickBot="1" x14ac:dyDescent="0.2">
      <c r="B63" s="133"/>
      <c r="C63" s="1196" t="s">
        <v>49</v>
      </c>
      <c r="D63" s="1196"/>
      <c r="E63" s="1197"/>
      <c r="F63" s="134">
        <v>14559</v>
      </c>
      <c r="G63" s="134">
        <v>17366</v>
      </c>
      <c r="H63" s="135">
        <v>22545</v>
      </c>
    </row>
    <row r="64" spans="2:8" x14ac:dyDescent="0.15"/>
  </sheetData>
  <sheetProtection algorithmName="SHA-512" hashValue="3LQ+lzTpEY6Mjs27ehwKrQfxpPKg+pVnXhVamRBUGnZJRZ321DWPLBry0eaqxrW0gF2PLpZcA9BoejiwMFEXQQ==" saltValue="KXpyv3vzR8YXsuZn0EDc2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522</v>
      </c>
      <c r="G2" s="149"/>
      <c r="H2" s="150"/>
    </row>
    <row r="3" spans="1:8" x14ac:dyDescent="0.15">
      <c r="A3" s="146" t="s">
        <v>515</v>
      </c>
      <c r="B3" s="151"/>
      <c r="C3" s="152"/>
      <c r="D3" s="153">
        <v>16413</v>
      </c>
      <c r="E3" s="154"/>
      <c r="F3" s="155">
        <v>37644</v>
      </c>
      <c r="G3" s="156"/>
      <c r="H3" s="157"/>
    </row>
    <row r="4" spans="1:8" x14ac:dyDescent="0.15">
      <c r="A4" s="158"/>
      <c r="B4" s="159"/>
      <c r="C4" s="160"/>
      <c r="D4" s="161">
        <v>13659</v>
      </c>
      <c r="E4" s="162"/>
      <c r="F4" s="163">
        <v>24939</v>
      </c>
      <c r="G4" s="164"/>
      <c r="H4" s="165"/>
    </row>
    <row r="5" spans="1:8" x14ac:dyDescent="0.15">
      <c r="A5" s="146" t="s">
        <v>517</v>
      </c>
      <c r="B5" s="151"/>
      <c r="C5" s="152"/>
      <c r="D5" s="153">
        <v>23521</v>
      </c>
      <c r="E5" s="154"/>
      <c r="F5" s="155">
        <v>39221</v>
      </c>
      <c r="G5" s="156"/>
      <c r="H5" s="157"/>
    </row>
    <row r="6" spans="1:8" x14ac:dyDescent="0.15">
      <c r="A6" s="158"/>
      <c r="B6" s="159"/>
      <c r="C6" s="160"/>
      <c r="D6" s="161">
        <v>16131</v>
      </c>
      <c r="E6" s="162"/>
      <c r="F6" s="163">
        <v>24821</v>
      </c>
      <c r="G6" s="164"/>
      <c r="H6" s="165"/>
    </row>
    <row r="7" spans="1:8" x14ac:dyDescent="0.15">
      <c r="A7" s="146" t="s">
        <v>518</v>
      </c>
      <c r="B7" s="151"/>
      <c r="C7" s="152"/>
      <c r="D7" s="153">
        <v>18516</v>
      </c>
      <c r="E7" s="154"/>
      <c r="F7" s="155">
        <v>38566</v>
      </c>
      <c r="G7" s="156"/>
      <c r="H7" s="157"/>
    </row>
    <row r="8" spans="1:8" x14ac:dyDescent="0.15">
      <c r="A8" s="158"/>
      <c r="B8" s="159"/>
      <c r="C8" s="160"/>
      <c r="D8" s="161">
        <v>12480</v>
      </c>
      <c r="E8" s="162"/>
      <c r="F8" s="163">
        <v>24059</v>
      </c>
      <c r="G8" s="164"/>
      <c r="H8" s="165"/>
    </row>
    <row r="9" spans="1:8" x14ac:dyDescent="0.15">
      <c r="A9" s="146" t="s">
        <v>519</v>
      </c>
      <c r="B9" s="151"/>
      <c r="C9" s="152"/>
      <c r="D9" s="153">
        <v>34487</v>
      </c>
      <c r="E9" s="154"/>
      <c r="F9" s="155">
        <v>35156</v>
      </c>
      <c r="G9" s="156"/>
      <c r="H9" s="157"/>
    </row>
    <row r="10" spans="1:8" x14ac:dyDescent="0.15">
      <c r="A10" s="158"/>
      <c r="B10" s="159"/>
      <c r="C10" s="160"/>
      <c r="D10" s="161">
        <v>18641</v>
      </c>
      <c r="E10" s="162"/>
      <c r="F10" s="163">
        <v>22430</v>
      </c>
      <c r="G10" s="164"/>
      <c r="H10" s="165"/>
    </row>
    <row r="11" spans="1:8" x14ac:dyDescent="0.15">
      <c r="A11" s="146" t="s">
        <v>520</v>
      </c>
      <c r="B11" s="151"/>
      <c r="C11" s="152"/>
      <c r="D11" s="153">
        <v>36532</v>
      </c>
      <c r="E11" s="154"/>
      <c r="F11" s="155">
        <v>37029</v>
      </c>
      <c r="G11" s="156"/>
      <c r="H11" s="157"/>
    </row>
    <row r="12" spans="1:8" x14ac:dyDescent="0.15">
      <c r="A12" s="158"/>
      <c r="B12" s="159"/>
      <c r="C12" s="166"/>
      <c r="D12" s="161">
        <v>24164</v>
      </c>
      <c r="E12" s="162"/>
      <c r="F12" s="163">
        <v>23232</v>
      </c>
      <c r="G12" s="164"/>
      <c r="H12" s="165"/>
    </row>
    <row r="13" spans="1:8" x14ac:dyDescent="0.15">
      <c r="A13" s="146"/>
      <c r="B13" s="151"/>
      <c r="C13" s="152"/>
      <c r="D13" s="153">
        <v>25894</v>
      </c>
      <c r="E13" s="154"/>
      <c r="F13" s="155">
        <v>37523</v>
      </c>
      <c r="G13" s="167"/>
      <c r="H13" s="157"/>
    </row>
    <row r="14" spans="1:8" x14ac:dyDescent="0.15">
      <c r="A14" s="158"/>
      <c r="B14" s="159"/>
      <c r="C14" s="160"/>
      <c r="D14" s="161">
        <v>17015</v>
      </c>
      <c r="E14" s="162"/>
      <c r="F14" s="163">
        <v>23896</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6.05</v>
      </c>
      <c r="C19" s="168">
        <f>ROUND(VALUE(SUBSTITUTE(実質収支比率等に係る経年分析!G$48,"▲","-")),2)</f>
        <v>8.5500000000000007</v>
      </c>
      <c r="D19" s="168">
        <f>ROUND(VALUE(SUBSTITUTE(実質収支比率等に係る経年分析!H$48,"▲","-")),2)</f>
        <v>16.59</v>
      </c>
      <c r="E19" s="168">
        <f>ROUND(VALUE(SUBSTITUTE(実質収支比率等に係る経年分析!I$48,"▲","-")),2)</f>
        <v>13.5</v>
      </c>
      <c r="F19" s="168">
        <f>ROUND(VALUE(SUBSTITUTE(実質収支比率等に係る経年分析!J$48,"▲","-")),2)</f>
        <v>9.5299999999999994</v>
      </c>
    </row>
    <row r="20" spans="1:11" x14ac:dyDescent="0.15">
      <c r="A20" s="168" t="s">
        <v>53</v>
      </c>
      <c r="B20" s="168">
        <f>ROUND(VALUE(SUBSTITUTE(実質収支比率等に係る経年分析!F$47,"▲","-")),2)</f>
        <v>8.2200000000000006</v>
      </c>
      <c r="C20" s="168">
        <f>ROUND(VALUE(SUBSTITUTE(実質収支比率等に係る経年分析!G$47,"▲","-")),2)</f>
        <v>7.69</v>
      </c>
      <c r="D20" s="168">
        <f>ROUND(VALUE(SUBSTITUTE(実質収支比率等に係る経年分析!H$47,"▲","-")),2)</f>
        <v>11.61</v>
      </c>
      <c r="E20" s="168">
        <f>ROUND(VALUE(SUBSTITUTE(実質収支比率等に係る経年分析!I$47,"▲","-")),2)</f>
        <v>12.08</v>
      </c>
      <c r="F20" s="168">
        <f>ROUND(VALUE(SUBSTITUTE(実質収支比率等に係る経年分析!J$47,"▲","-")),2)</f>
        <v>20.49</v>
      </c>
    </row>
    <row r="21" spans="1:11" x14ac:dyDescent="0.15">
      <c r="A21" s="168" t="s">
        <v>54</v>
      </c>
      <c r="B21" s="168">
        <f>IF(ISNUMBER(VALUE(SUBSTITUTE(実質収支比率等に係る経年分析!F$49,"▲","-"))),ROUND(VALUE(SUBSTITUTE(実質収支比率等に係る経年分析!F$49,"▲","-")),2),NA())</f>
        <v>0.08</v>
      </c>
      <c r="C21" s="168">
        <f>IF(ISNUMBER(VALUE(SUBSTITUTE(実質収支比率等に係る経年分析!G$49,"▲","-"))),ROUND(VALUE(SUBSTITUTE(実質収支比率等に係る経年分析!G$49,"▲","-")),2),NA())</f>
        <v>2.59</v>
      </c>
      <c r="D21" s="168">
        <f>IF(ISNUMBER(VALUE(SUBSTITUTE(実質収支比率等に係る経年分析!H$49,"▲","-"))),ROUND(VALUE(SUBSTITUTE(実質収支比率等に係る経年分析!H$49,"▲","-")),2),NA())</f>
        <v>12.45</v>
      </c>
      <c r="E21" s="168">
        <f>IF(ISNUMBER(VALUE(SUBSTITUTE(実質収支比率等に係る経年分析!I$49,"▲","-"))),ROUND(VALUE(SUBSTITUTE(実質収支比率等に係る経年分析!I$49,"▲","-")),2),NA())</f>
        <v>-3.06</v>
      </c>
      <c r="F21" s="168">
        <f>IF(ISNUMBER(VALUE(SUBSTITUTE(実質収支比率等に係る経年分析!J$49,"▲","-"))),ROUND(VALUE(SUBSTITUTE(実質収支比率等に係る経年分析!J$49,"▲","-")),2),NA())</f>
        <v>5.35</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15">
      <c r="A31" s="169" t="e">
        <f>IF(連結実質赤字比率に係る赤字・黒字の構成分析!C$39="",NA(),連結実質赤字比率に係る赤字・黒字の構成分析!C$39)</f>
        <v>#N/A</v>
      </c>
      <c r="B31" s="169" t="e">
        <f>IF(ROUND(VALUE(SUBSTITUTE(連結実質赤字比率に係る赤字・黒字の構成分析!F$39,"▲", "-")), 2) &lt; 0, ABS(ROUND(VALUE(SUBSTITUTE(連結実質赤字比率に係る赤字・黒字の構成分析!F$39,"▲", "-")), 2)), NA())</f>
        <v>#VALUE!</v>
      </c>
      <c r="C31" s="169" t="e">
        <f>IF(ROUND(VALUE(SUBSTITUTE(連結実質赤字比率に係る赤字・黒字の構成分析!F$39,"▲", "-")), 2) &gt;= 0, ABS(ROUND(VALUE(SUBSTITUTE(連結実質赤字比率に係る赤字・黒字の構成分析!F$39,"▲", "-")), 2)), NA())</f>
        <v>#VALUE!</v>
      </c>
      <c r="D31" s="169" t="e">
        <f>IF(ROUND(VALUE(SUBSTITUTE(連結実質赤字比率に係る赤字・黒字の構成分析!G$39,"▲", "-")), 2) &lt; 0, ABS(ROUND(VALUE(SUBSTITUTE(連結実質赤字比率に係る赤字・黒字の構成分析!G$39,"▲", "-")), 2)), NA())</f>
        <v>#VALUE!</v>
      </c>
      <c r="E31" s="169" t="e">
        <f>IF(ROUND(VALUE(SUBSTITUTE(連結実質赤字比率に係る赤字・黒字の構成分析!G$39,"▲", "-")), 2) &gt;= 0, ABS(ROUND(VALUE(SUBSTITUTE(連結実質赤字比率に係る赤字・黒字の構成分析!G$39,"▲", "-")), 2)), NA())</f>
        <v>#VALUE!</v>
      </c>
      <c r="F31" s="169" t="e">
        <f>IF(ROUND(VALUE(SUBSTITUTE(連結実質赤字比率に係る赤字・黒字の構成分析!H$39,"▲", "-")), 2) &lt; 0, ABS(ROUND(VALUE(SUBSTITUTE(連結実質赤字比率に係る赤字・黒字の構成分析!H$39,"▲", "-")), 2)), NA())</f>
        <v>#VALUE!</v>
      </c>
      <c r="G31" s="169" t="e">
        <f>IF(ROUND(VALUE(SUBSTITUTE(連結実質赤字比率に係る赤字・黒字の構成分析!H$39,"▲", "-")), 2) &gt;= 0, ABS(ROUND(VALUE(SUBSTITUTE(連結実質赤字比率に係る赤字・黒字の構成分析!H$39,"▲", "-")), 2)), NA())</f>
        <v>#VALUE!</v>
      </c>
      <c r="H31" s="169" t="e">
        <f>IF(ROUND(VALUE(SUBSTITUTE(連結実質赤字比率に係る赤字・黒字の構成分析!I$39,"▲", "-")), 2) &lt; 0, ABS(ROUND(VALUE(SUBSTITUTE(連結実質赤字比率に係る赤字・黒字の構成分析!I$39,"▲", "-")), 2)), NA())</f>
        <v>#VALUE!</v>
      </c>
      <c r="I31" s="169" t="e">
        <f>IF(ROUND(VALUE(SUBSTITUTE(連結実質赤字比率に係る赤字・黒字の構成分析!I$39,"▲", "-")), 2) &gt;= 0, ABS(ROUND(VALUE(SUBSTITUTE(連結実質赤字比率に係る赤字・黒字の構成分析!I$39,"▲", "-")), 2)), NA())</f>
        <v>#VALUE!</v>
      </c>
      <c r="J31" s="169" t="e">
        <f>IF(ROUND(VALUE(SUBSTITUTE(連結実質赤字比率に係る赤字・黒字の構成分析!J$39,"▲", "-")), 2) &lt; 0, ABS(ROUND(VALUE(SUBSTITUTE(連結実質赤字比率に係る赤字・黒字の構成分析!J$39,"▲", "-")), 2)), NA())</f>
        <v>#VALUE!</v>
      </c>
      <c r="K31" s="169" t="e">
        <f>IF(ROUND(VALUE(SUBSTITUTE(連結実質赤字比率に係る赤字・黒字の構成分析!J$39,"▲", "-")), 2) &gt;= 0, ABS(ROUND(VALUE(SUBSTITUTE(連結実質赤字比率に係る赤字・黒字の構成分析!J$39,"▲", "-")), 2)), NA())</f>
        <v>#VALUE!</v>
      </c>
    </row>
    <row r="32" spans="1:11" x14ac:dyDescent="0.15">
      <c r="A32" s="169" t="str">
        <f>IF(連結実質赤字比率に係る赤字・黒字の構成分析!C$38="",NA(),連結実質赤字比率に係る赤字・黒字の構成分析!C$38)</f>
        <v>後期高齢者医療特別会計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0.06</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0.06</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0.11</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0.09</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0.1</v>
      </c>
    </row>
    <row r="33" spans="1:16" x14ac:dyDescent="0.15">
      <c r="A33" s="169" t="str">
        <f>IF(連結実質赤字比率に係る赤字・黒字の構成分析!C$37="",NA(),連結実質赤字比率に係る赤字・黒字の構成分析!C$37)</f>
        <v>国民健康保険事業特別会計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0.31</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0.57999999999999996</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0.99</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0.7</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0.39</v>
      </c>
    </row>
    <row r="34" spans="1:16" x14ac:dyDescent="0.15">
      <c r="A34" s="169" t="str">
        <f>IF(連結実質赤字比率に係る赤字・黒字の構成分析!C$36="",NA(),連結実質赤字比率に係る赤字・黒字の構成分析!C$36)</f>
        <v>介護保険事業特別会計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0.62</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1.18</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1.1399999999999999</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1.28</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1.33</v>
      </c>
    </row>
    <row r="35" spans="1:16" x14ac:dyDescent="0.15">
      <c r="A35" s="169" t="str">
        <f>IF(連結実質赤字比率に係る赤字・黒字の構成分析!C$35="",NA(),連結実質赤字比率に係る赤字・黒字の構成分析!C$35)</f>
        <v>小平市下水道事業会計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1.87</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3.3</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4.42</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5.37</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4.8899999999999997</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6.04</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8.5399999999999991</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16.579999999999998</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13.49</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9.52</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3580</v>
      </c>
      <c r="E42" s="170"/>
      <c r="F42" s="170"/>
      <c r="G42" s="170">
        <f>'実質公債費比率（分子）の構造'!L$52</f>
        <v>3293</v>
      </c>
      <c r="H42" s="170"/>
      <c r="I42" s="170"/>
      <c r="J42" s="170">
        <f>'実質公債費比率（分子）の構造'!M$52</f>
        <v>3305</v>
      </c>
      <c r="K42" s="170"/>
      <c r="L42" s="170"/>
      <c r="M42" s="170">
        <f>'実質公債費比率（分子）の構造'!N$52</f>
        <v>3358</v>
      </c>
      <c r="N42" s="170"/>
      <c r="O42" s="170"/>
      <c r="P42" s="170">
        <f>'実質公債費比率（分子）の構造'!O$52</f>
        <v>3330</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f>'実質公債費比率（分子）の構造'!K$50</f>
        <v>75</v>
      </c>
      <c r="C44" s="170"/>
      <c r="D44" s="170"/>
      <c r="E44" s="170">
        <f>'実質公債費比率（分子）の構造'!L$50</f>
        <v>74</v>
      </c>
      <c r="F44" s="170"/>
      <c r="G44" s="170"/>
      <c r="H44" s="170">
        <f>'実質公債費比率（分子）の構造'!M$50</f>
        <v>71</v>
      </c>
      <c r="I44" s="170"/>
      <c r="J44" s="170"/>
      <c r="K44" s="170">
        <f>'実質公債費比率（分子）の構造'!N$50</f>
        <v>71</v>
      </c>
      <c r="L44" s="170"/>
      <c r="M44" s="170"/>
      <c r="N44" s="170">
        <f>'実質公債費比率（分子）の構造'!O$50</f>
        <v>83</v>
      </c>
      <c r="O44" s="170"/>
      <c r="P44" s="170"/>
    </row>
    <row r="45" spans="1:16" x14ac:dyDescent="0.15">
      <c r="A45" s="170" t="s">
        <v>63</v>
      </c>
      <c r="B45" s="170">
        <f>'実質公債費比率（分子）の構造'!K$49</f>
        <v>115</v>
      </c>
      <c r="C45" s="170"/>
      <c r="D45" s="170"/>
      <c r="E45" s="170">
        <f>'実質公債費比率（分子）の構造'!L$49</f>
        <v>76</v>
      </c>
      <c r="F45" s="170"/>
      <c r="G45" s="170"/>
      <c r="H45" s="170">
        <f>'実質公債費比率（分子）の構造'!M$49</f>
        <v>72</v>
      </c>
      <c r="I45" s="170"/>
      <c r="J45" s="170"/>
      <c r="K45" s="170">
        <f>'実質公債費比率（分子）の構造'!N$49</f>
        <v>114</v>
      </c>
      <c r="L45" s="170"/>
      <c r="M45" s="170"/>
      <c r="N45" s="170">
        <f>'実質公債費比率（分子）の構造'!O$49</f>
        <v>170</v>
      </c>
      <c r="O45" s="170"/>
      <c r="P45" s="170"/>
    </row>
    <row r="46" spans="1:16" x14ac:dyDescent="0.15">
      <c r="A46" s="170" t="s">
        <v>64</v>
      </c>
      <c r="B46" s="170">
        <f>'実質公債費比率（分子）の構造'!K$48</f>
        <v>623</v>
      </c>
      <c r="C46" s="170"/>
      <c r="D46" s="170"/>
      <c r="E46" s="170">
        <f>'実質公債費比率（分子）の構造'!L$48</f>
        <v>577</v>
      </c>
      <c r="F46" s="170"/>
      <c r="G46" s="170"/>
      <c r="H46" s="170">
        <f>'実質公債費比率（分子）の構造'!M$48</f>
        <v>575</v>
      </c>
      <c r="I46" s="170"/>
      <c r="J46" s="170"/>
      <c r="K46" s="170">
        <f>'実質公債費比率（分子）の構造'!N$48</f>
        <v>579</v>
      </c>
      <c r="L46" s="170"/>
      <c r="M46" s="170"/>
      <c r="N46" s="170">
        <f>'実質公債費比率（分子）の構造'!O$48</f>
        <v>587</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3493</v>
      </c>
      <c r="C49" s="170"/>
      <c r="D49" s="170"/>
      <c r="E49" s="170">
        <f>'実質公債費比率（分子）の構造'!L$45</f>
        <v>3343</v>
      </c>
      <c r="F49" s="170"/>
      <c r="G49" s="170"/>
      <c r="H49" s="170">
        <f>'実質公債費比率（分子）の構造'!M$45</f>
        <v>3235</v>
      </c>
      <c r="I49" s="170"/>
      <c r="J49" s="170"/>
      <c r="K49" s="170">
        <f>'実質公債費比率（分子）の構造'!N$45</f>
        <v>3241</v>
      </c>
      <c r="L49" s="170"/>
      <c r="M49" s="170"/>
      <c r="N49" s="170">
        <f>'実質公債費比率（分子）の構造'!O$45</f>
        <v>3183</v>
      </c>
      <c r="O49" s="170"/>
      <c r="P49" s="170"/>
    </row>
    <row r="50" spans="1:16" x14ac:dyDescent="0.15">
      <c r="A50" s="170" t="s">
        <v>67</v>
      </c>
      <c r="B50" s="170" t="e">
        <f>NA()</f>
        <v>#N/A</v>
      </c>
      <c r="C50" s="170">
        <f>IF(ISNUMBER('実質公債費比率（分子）の構造'!K$53),'実質公債費比率（分子）の構造'!K$53,NA())</f>
        <v>726</v>
      </c>
      <c r="D50" s="170" t="e">
        <f>NA()</f>
        <v>#N/A</v>
      </c>
      <c r="E50" s="170" t="e">
        <f>NA()</f>
        <v>#N/A</v>
      </c>
      <c r="F50" s="170">
        <f>IF(ISNUMBER('実質公債費比率（分子）の構造'!L$53),'実質公債費比率（分子）の構造'!L$53,NA())</f>
        <v>777</v>
      </c>
      <c r="G50" s="170" t="e">
        <f>NA()</f>
        <v>#N/A</v>
      </c>
      <c r="H50" s="170" t="e">
        <f>NA()</f>
        <v>#N/A</v>
      </c>
      <c r="I50" s="170">
        <f>IF(ISNUMBER('実質公債費比率（分子）の構造'!M$53),'実質公債費比率（分子）の構造'!M$53,NA())</f>
        <v>648</v>
      </c>
      <c r="J50" s="170" t="e">
        <f>NA()</f>
        <v>#N/A</v>
      </c>
      <c r="K50" s="170" t="e">
        <f>NA()</f>
        <v>#N/A</v>
      </c>
      <c r="L50" s="170">
        <f>IF(ISNUMBER('実質公債費比率（分子）の構造'!N$53),'実質公債費比率（分子）の構造'!N$53,NA())</f>
        <v>647</v>
      </c>
      <c r="M50" s="170" t="e">
        <f>NA()</f>
        <v>#N/A</v>
      </c>
      <c r="N50" s="170" t="e">
        <f>NA()</f>
        <v>#N/A</v>
      </c>
      <c r="O50" s="170">
        <f>IF(ISNUMBER('実質公債費比率（分子）の構造'!O$53),'実質公債費比率（分子）の構造'!O$53,NA())</f>
        <v>693</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26496</v>
      </c>
      <c r="E56" s="169"/>
      <c r="F56" s="169"/>
      <c r="G56" s="169">
        <f>'将来負担比率（分子）の構造'!J$52</f>
        <v>26172</v>
      </c>
      <c r="H56" s="169"/>
      <c r="I56" s="169"/>
      <c r="J56" s="169">
        <f>'将来負担比率（分子）の構造'!K$52</f>
        <v>26479</v>
      </c>
      <c r="K56" s="169"/>
      <c r="L56" s="169"/>
      <c r="M56" s="169">
        <f>'将来負担比率（分子）の構造'!L$52</f>
        <v>26609</v>
      </c>
      <c r="N56" s="169"/>
      <c r="O56" s="169"/>
      <c r="P56" s="169">
        <f>'将来負担比率（分子）の構造'!M$52</f>
        <v>27950</v>
      </c>
    </row>
    <row r="57" spans="1:16" x14ac:dyDescent="0.15">
      <c r="A57" s="169" t="s">
        <v>42</v>
      </c>
      <c r="B57" s="169"/>
      <c r="C57" s="169"/>
      <c r="D57" s="169">
        <f>'将来負担比率（分子）の構造'!I$51</f>
        <v>8614</v>
      </c>
      <c r="E57" s="169"/>
      <c r="F57" s="169"/>
      <c r="G57" s="169">
        <f>'将来負担比率（分子）の構造'!J$51</f>
        <v>9062</v>
      </c>
      <c r="H57" s="169"/>
      <c r="I57" s="169"/>
      <c r="J57" s="169">
        <f>'将来負担比率（分子）の構造'!K$51</f>
        <v>10075</v>
      </c>
      <c r="K57" s="169"/>
      <c r="L57" s="169"/>
      <c r="M57" s="169">
        <f>'将来負担比率（分子）の構造'!L$51</f>
        <v>11993</v>
      </c>
      <c r="N57" s="169"/>
      <c r="O57" s="169"/>
      <c r="P57" s="169">
        <f>'将来負担比率（分子）の構造'!M$51</f>
        <v>14125</v>
      </c>
    </row>
    <row r="58" spans="1:16" x14ac:dyDescent="0.15">
      <c r="A58" s="169" t="s">
        <v>41</v>
      </c>
      <c r="B58" s="169"/>
      <c r="C58" s="169"/>
      <c r="D58" s="169">
        <f>'将来負担比率（分子）の構造'!I$50</f>
        <v>12702</v>
      </c>
      <c r="E58" s="169"/>
      <c r="F58" s="169"/>
      <c r="G58" s="169">
        <f>'将来負担比率（分子）の構造'!J$50</f>
        <v>12746</v>
      </c>
      <c r="H58" s="169"/>
      <c r="I58" s="169"/>
      <c r="J58" s="169">
        <f>'将来負担比率（分子）の構造'!K$50</f>
        <v>16021</v>
      </c>
      <c r="K58" s="169"/>
      <c r="L58" s="169"/>
      <c r="M58" s="169">
        <f>'将来負担比率（分子）の構造'!L$50</f>
        <v>18735</v>
      </c>
      <c r="N58" s="169"/>
      <c r="O58" s="169"/>
      <c r="P58" s="169">
        <f>'将来負担比率（分子）の構造'!M$50</f>
        <v>23921</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5448</v>
      </c>
      <c r="C62" s="169"/>
      <c r="D62" s="169"/>
      <c r="E62" s="169">
        <f>'将来負担比率（分子）の構造'!J$45</f>
        <v>5453</v>
      </c>
      <c r="F62" s="169"/>
      <c r="G62" s="169"/>
      <c r="H62" s="169">
        <f>'将来負担比率（分子）の構造'!K$45</f>
        <v>5728</v>
      </c>
      <c r="I62" s="169"/>
      <c r="J62" s="169"/>
      <c r="K62" s="169">
        <f>'将来負担比率（分子）の構造'!L$45</f>
        <v>5856</v>
      </c>
      <c r="L62" s="169"/>
      <c r="M62" s="169"/>
      <c r="N62" s="169">
        <f>'将来負担比率（分子）の構造'!M$45</f>
        <v>6176</v>
      </c>
      <c r="O62" s="169"/>
      <c r="P62" s="169"/>
    </row>
    <row r="63" spans="1:16" x14ac:dyDescent="0.15">
      <c r="A63" s="169" t="s">
        <v>34</v>
      </c>
      <c r="B63" s="169">
        <f>'将来負担比率（分子）の構造'!I$44</f>
        <v>2235</v>
      </c>
      <c r="C63" s="169"/>
      <c r="D63" s="169"/>
      <c r="E63" s="169">
        <f>'将来負担比率（分子）の構造'!J$44</f>
        <v>2231</v>
      </c>
      <c r="F63" s="169"/>
      <c r="G63" s="169"/>
      <c r="H63" s="169">
        <f>'将来負担比率（分子）の構造'!K$44</f>
        <v>2500</v>
      </c>
      <c r="I63" s="169"/>
      <c r="J63" s="169"/>
      <c r="K63" s="169">
        <f>'将来負担比率（分子）の構造'!L$44</f>
        <v>3335</v>
      </c>
      <c r="L63" s="169"/>
      <c r="M63" s="169"/>
      <c r="N63" s="169">
        <f>'将来負担比率（分子）の構造'!M$44</f>
        <v>4351</v>
      </c>
      <c r="O63" s="169"/>
      <c r="P63" s="169"/>
    </row>
    <row r="64" spans="1:16" x14ac:dyDescent="0.15">
      <c r="A64" s="169" t="s">
        <v>33</v>
      </c>
      <c r="B64" s="169">
        <f>'将来負担比率（分子）の構造'!I$43</f>
        <v>5489</v>
      </c>
      <c r="C64" s="169"/>
      <c r="D64" s="169"/>
      <c r="E64" s="169">
        <f>'将来負担比率（分子）の構造'!J$43</f>
        <v>6083</v>
      </c>
      <c r="F64" s="169"/>
      <c r="G64" s="169"/>
      <c r="H64" s="169">
        <f>'将来負担比率（分子）の構造'!K$43</f>
        <v>6909</v>
      </c>
      <c r="I64" s="169"/>
      <c r="J64" s="169"/>
      <c r="K64" s="169">
        <f>'将来負担比率（分子）の構造'!L$43</f>
        <v>7517</v>
      </c>
      <c r="L64" s="169"/>
      <c r="M64" s="169"/>
      <c r="N64" s="169">
        <f>'将来負担比率（分子）の構造'!M$43</f>
        <v>7777</v>
      </c>
      <c r="O64" s="169"/>
      <c r="P64" s="169"/>
    </row>
    <row r="65" spans="1:16" x14ac:dyDescent="0.15">
      <c r="A65" s="169" t="s">
        <v>32</v>
      </c>
      <c r="B65" s="169">
        <f>'将来負担比率（分子）の構造'!I$42</f>
        <v>2963</v>
      </c>
      <c r="C65" s="169"/>
      <c r="D65" s="169"/>
      <c r="E65" s="169">
        <f>'将来負担比率（分子）の構造'!J$42</f>
        <v>3448</v>
      </c>
      <c r="F65" s="169"/>
      <c r="G65" s="169"/>
      <c r="H65" s="169">
        <f>'将来負担比率（分子）の構造'!K$42</f>
        <v>3273</v>
      </c>
      <c r="I65" s="169"/>
      <c r="J65" s="169"/>
      <c r="K65" s="169">
        <f>'将来負担比率（分子）の構造'!L$42</f>
        <v>3044</v>
      </c>
      <c r="L65" s="169"/>
      <c r="M65" s="169"/>
      <c r="N65" s="169">
        <f>'将来負担比率（分子）の構造'!M$42</f>
        <v>2799</v>
      </c>
      <c r="O65" s="169"/>
      <c r="P65" s="169"/>
    </row>
    <row r="66" spans="1:16" x14ac:dyDescent="0.15">
      <c r="A66" s="169" t="s">
        <v>31</v>
      </c>
      <c r="B66" s="169">
        <f>'将来負担比率（分子）の構造'!I$41</f>
        <v>25562</v>
      </c>
      <c r="C66" s="169"/>
      <c r="D66" s="169"/>
      <c r="E66" s="169">
        <f>'将来負担比率（分子）の構造'!J$41</f>
        <v>25720</v>
      </c>
      <c r="F66" s="169"/>
      <c r="G66" s="169"/>
      <c r="H66" s="169">
        <f>'将来負担比率（分子）の構造'!K$41</f>
        <v>25419</v>
      </c>
      <c r="I66" s="169"/>
      <c r="J66" s="169"/>
      <c r="K66" s="169">
        <f>'将来負担比率（分子）の構造'!L$41</f>
        <v>25385</v>
      </c>
      <c r="L66" s="169"/>
      <c r="M66" s="169"/>
      <c r="N66" s="169">
        <f>'将来負担比率（分子）の構造'!M$41</f>
        <v>25132</v>
      </c>
      <c r="O66" s="169"/>
      <c r="P66" s="169"/>
    </row>
    <row r="67" spans="1:16" x14ac:dyDescent="0.15">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4417</v>
      </c>
      <c r="C72" s="173">
        <f>基金残高に係る経年分析!G55</f>
        <v>4525</v>
      </c>
      <c r="D72" s="173">
        <f>基金残高に係る経年分析!H55</f>
        <v>7961</v>
      </c>
    </row>
    <row r="73" spans="1:16" x14ac:dyDescent="0.15">
      <c r="A73" s="172" t="s">
        <v>74</v>
      </c>
      <c r="B73" s="173">
        <f>基金残高に係る経年分析!F56</f>
        <v>5</v>
      </c>
      <c r="C73" s="173">
        <f>基金残高に係る経年分析!G56</f>
        <v>5</v>
      </c>
      <c r="D73" s="173">
        <f>基金残高に係る経年分析!H56</f>
        <v>137</v>
      </c>
    </row>
    <row r="74" spans="1:16" x14ac:dyDescent="0.15">
      <c r="A74" s="172" t="s">
        <v>75</v>
      </c>
      <c r="B74" s="173">
        <f>基金残高に係る経年分析!F57</f>
        <v>10137</v>
      </c>
      <c r="C74" s="173">
        <f>基金残高に係る経年分析!G57</f>
        <v>12837</v>
      </c>
      <c r="D74" s="173">
        <f>基金残高に係る経年分析!H57</f>
        <v>14446</v>
      </c>
    </row>
  </sheetData>
  <sheetProtection algorithmName="SHA-512" hashValue="STt+0CKE8HycHCi4drN4bd7qxnicd+vZ99V3kNIl/m0Fr5t7soc14Xbr0zBHqpqETDgwDmdqjBM4tr5NYL3HhA==" saltValue="IGlSezl+AGsCh5j4O3mox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北原　吏紗</cp:lastModifiedBy>
  <cp:lastPrinted>2025-03-10T07:55:15Z</cp:lastPrinted>
  <dcterms:created xsi:type="dcterms:W3CDTF">2025-02-19T01:52:26Z</dcterms:created>
  <dcterms:modified xsi:type="dcterms:W3CDTF">2025-03-21T06:55:52Z</dcterms:modified>
  <cp:category/>
</cp:coreProperties>
</file>