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E1592C8C-CF90-4030-858D-DD1E9F664CF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BW43" i="10" s="1"/>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<sst xmlns="http://schemas.openxmlformats.org/spreadsheetml/2006/main" count="1092" uniqueCount="560">
  <si>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</si>
  <si>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</si>
  <si>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</si>
  <si>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</si>
  <si>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</si>
  <si>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</si>
  <si>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</si>
  <si>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</si>
  <si>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</si>
  <si>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</si>
  <si>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</si>
  <si>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</si>
  <si>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</si>
  <si>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</si>
  <si>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</si>
  <si>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</si>
  <si>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</si>
  <si>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</si>
  <si>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</si>
  <si>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</si>
  <si>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</si>
  <si>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</si>
  <si>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</si>
  <si>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</si>
  <si>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</si>
  <si>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</si>
  <si>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</si>
  <si>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</si>
  <si>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</si>
  <si>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</si>
  <si>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</si>
  <si>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</si>
  <si>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</si>
  <si>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</si>
  <si>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</si>
  <si>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</si>
  <si>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</si>
  <si>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</si>
  <si>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</si>
  <si>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</si>
  <si>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</si>
  <si>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</si>
  <si>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</si>
  <si>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</si>
  <si>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</si>
  <si>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</si>
  <si>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</si>
  <si>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</si>
  <si>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</si>
  <si>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</si>
  <si>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</si>
  <si>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</si>
  <si>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</si>
  <si>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</si>
  <si>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</si>
  <si>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</si>
  <si>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</si>
  <si>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</si>
  <si>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</si>
  <si>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</si>
  <si>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</si>
  <si>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</si>
  <si>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</si>
  <si>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</si>
  <si>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</si>
  <si>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</si>
  <si>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</si>
  <si>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</si>
  <si>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</si>
  <si>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</si>
  <si>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</si>
  <si>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</si>
  <si>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</si>
  <si>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</si>
  <si>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</si>
  <si>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</si>
  <si>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</si>
  <si>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</si>
  <si>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</si>
  <si>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</si>
  <si>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</si>
  <si>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</si>
  <si>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</si>
  <si>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</si>
  <si>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</si>
  <si>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</si>
  <si>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</si>
  <si>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</si>
  <si>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</si>
  <si>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</si>
  <si>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</si>
  <si>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</si>
  <si>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</si>
  <si>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</si>
  <si>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小金井市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</si>
  <si>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</si>
  <si>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</si>
  <si>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</si>
  <si>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</si>
  <si>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</si>
  <si>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</si>
  <si>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</si>
  <si>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</si>
  <si>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</si>
  <si>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</si>
  <si>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</si>
  <si>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</si>
  <si>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</si>
  <si>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</si>
  <si>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</si>
  <si>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</si>
  <si>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</si>
  <si>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</si>
  <si>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</si>
  <si>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</si>
  <si>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</si>
  <si>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</si>
  <si>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</si>
  <si>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</si>
  <si>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</si>
  <si>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</si>
  <si>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</si>
  <si>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</si>
  <si>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</si>
  <si>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</si>
  <si>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</si>
  <si>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</si>
  <si>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</si>
  <si>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</si>
  <si>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</si>
  <si>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</si>
  <si>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</si>
  <si>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</si>
  <si>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</si>
  <si>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</si>
  <si>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</si>
  <si>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</si>
  <si>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</si>
  <si>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</si>
  <si>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</si>
  <si>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</si>
  <si>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</si>
  <si>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</si>
  <si>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</si>
  <si>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</si>
  <si>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</si>
  <si>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</si>
  <si>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</si>
  <si>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</si>
  <si>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</si>
  <si>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</si>
  <si>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</si>
  <si>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</si>
  <si>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</si>
  <si>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</si>
  <si>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</si>
  <si>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</si>
  <si>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</si>
  <si>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</si>
  <si>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</si>
  <si>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</si>
  <si>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</si>
  <si>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</si>
  <si>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</si>
  <si>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</si>
  <si>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</si>
  <si>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</si>
  <si>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</si>
  <si>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</si>
  <si>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</si>
  <si>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</si>
  <si>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</si>
  <si>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</si>
  <si>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</si>
  <si>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</si>
  <si>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</si>
  <si>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</si>
  <si>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</si>
  <si>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</si>
  <si>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</si>
  <si>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</si>
  <si>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</si>
  <si>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</si>
  <si>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</si>
  <si>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</si>
  <si>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</si>
  <si>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</si>
  <si>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</si>
  <si>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</si>
  <si>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</si>
  <si>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</si>
  <si>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</si>
  <si>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</si>
  <si>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</si>
  <si>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</si>
  <si>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</si>
  <si>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</si>
  <si>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</si>
  <si>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</si>
  <si>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</si>
  <si>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</si>
  <si>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</si>
  <si>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</si>
  <si>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</si>
  <si>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東京都小金井市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</si>
  <si>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</si>
  <si>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</si>
  <si>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</si>
  <si>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</si>
  <si>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</si>
  <si>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</si>
  <si>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</si>
  <si>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</si>
  <si>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</si>
  <si>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</si>
  <si>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</si>
  <si>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</si>
  <si>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</si>
  <si>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</si>
  <si>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</si>
  <si>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</si>
  <si>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</si>
  <si>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</si>
  <si>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</si>
  <si>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</si>
  <si>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</si>
  <si>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</si>
  <si>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</si>
  <si>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</si>
  <si>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</si>
  <si>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</si>
  <si>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</si>
  <si>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</si>
  <si>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</si>
  <si>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</si>
  <si>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</si>
  <si>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</si>
  <si>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</si>
  <si>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</si>
  <si>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</si>
  <si>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</si>
  <si>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</si>
  <si>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</si>
  <si>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</si>
  <si>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</si>
  <si>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</si>
  <si>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</si>
  <si>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</si>
  <si>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</si>
  <si>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</si>
  <si>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</si>
  <si>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</si>
  <si>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</si>
  <si>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</si>
  <si>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</si>
  <si>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</si>
  <si>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</si>
  <si>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</si>
  <si>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</si>
  <si>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</si>
  <si>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</si>
  <si>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</si>
  <si>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</si>
  <si>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</si>
  <si>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</si>
  <si>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</si>
  <si>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</si>
  <si>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</si>
  <si>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</si>
  <si>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</si>
  <si>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</si>
  <si>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</si>
  <si>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</si>
  <si>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</si>
  <si>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</si>
  <si>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</si>
  <si>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</si>
  <si>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</si>
  <si>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</si>
  <si>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</si>
  <si>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</si>
  <si>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</si>
  <si>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</si>
  <si>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</si>
  <si>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</si>
  <si>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</si>
  <si>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</si>
  <si>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</si>
  <si>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</si>
  <si>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</si>
  <si>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</si>
  <si>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</si>
  <si>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</si>
  <si>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</si>
  <si>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</si>
  <si>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</si>
  <si>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</si>
  <si>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</si>
  <si>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</si>
  <si>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</si>
  <si>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</si>
  <si>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</si>
  <si>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</si>
  <si>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</si>
  <si>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</si>
  <si>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</si>
  <si>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</si>
  <si>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</si>
  <si>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</si>
  <si>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</si>
  <si>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</si>
  <si>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</si>
  <si>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</si>
  <si>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</si>
  <si>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</si>
  <si>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</si>
  <si>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</si>
  <si>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</si>
  <si>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</si>
  <si>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</si>
  <si>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</si>
  <si>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</si>
  <si>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</si>
  <si>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</si>
  <si>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</si>
  <si>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</si>
  <si>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</si>
  <si>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</si>
  <si>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</si>
  <si>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</si>
  <si>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</si>
  <si>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</si>
  <si>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</si>
  <si>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</si>
  <si>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</si>
  <si>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</si>
  <si>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</si>
  <si>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</si>
  <si>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</si>
  <si>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</si>
  <si>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</si>
  <si>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</si>
  <si>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</si>
  <si>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</si>
  <si>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</si>
  <si>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</si>
  <si>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</si>
  <si>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</si>
  <si>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</si>
  <si>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</si>
  <si>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</si>
  <si>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</si>
  <si>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</si>
  <si>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</si>
  <si>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</si>
  <si>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東京都小金井市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</si>
  <si>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</si>
  <si>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</si>
  <si>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</si>
  <si>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</si>
  <si>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</si>
  <si>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</si>
  <si>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</si>
  <si>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</si>
  <si>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</si>
  <si>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</si>
  <si>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</si>
  <si>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</si>
  <si>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</si>
  <si>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</si>
  <si>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</si>
  <si>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</si>
  <si>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</si>
  <si>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</si>
  <si>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</si>
  <si>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</si>
  <si>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</si>
  <si>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</si>
  <si>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</si>
  <si>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</si>
  <si>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</si>
  <si>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</si>
  <si>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</si>
  <si>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</si>
  <si>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</si>
  <si>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</si>
  <si>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</si>
  <si>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</si>
  <si>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</si>
  <si>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</si>
  <si>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</si>
  <si>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</si>
  <si>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</si>
  <si>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</si>
  <si>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</si>
  <si>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</si>
  <si>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</si>
  <si>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</si>
  <si>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</si>
  <si>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</si>
  <si>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</si>
  <si>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</si>
  <si>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</si>
  <si>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</si>
  <si>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</si>
  <si>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</si>
  <si>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</si>
  <si>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</si>
  <si>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</si>
  <si>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</si>
  <si>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</si>
  <si>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</si>
  <si>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</si>
  <si>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</si>
  <si>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</si>
  <si>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</si>
  <si>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</si>
  <si>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</si>
  <si>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</si>
  <si>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</si>
  <si>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</si>
  <si>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</si>
  <si>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</si>
  <si>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</si>
  <si>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</si>
  <si>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</si>
  <si>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</si>
  <si>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</si>
  <si>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</si>
  <si>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</si>
  <si>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</si>
  <si>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</si>
  <si>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</si>
  <si>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</si>
  <si>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</si>
  <si>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</si>
  <si>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</si>
  <si>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</si>
  <si>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</si>
  <si>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</si>
  <si>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</si>
  <si>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</si>
  <si>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</si>
  <si>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</si>
  <si>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</si>
  <si>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</si>
  <si>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</si>
  <si>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</si>
  <si>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</si>
  <si>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</si>
  <si>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</si>
  <si>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</si>
  <si>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</si>
  <si>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</si>
  <si>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</si>
  <si>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</si>
  <si>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</si>
  <si>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</si>
  <si>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</si>
  <si>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</si>
  <si>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</si>
  <si>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</si>
  <si>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</si>
  <si>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</si>
  <si>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</si>
  <si>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</si>
  <si>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</si>
  <si>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</si>
  <si>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</si>
  <si>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</si>
  <si>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</si>
  <si>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</si>
  <si>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</si>
  <si>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</si>
  <si>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</si>
  <si>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</si>
  <si>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</si>
  <si>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</si>
  <si>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</si>
  <si>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</si>
  <si>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</si>
  <si>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</si>
  <si>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</si>
  <si>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</si>
  <si>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</si>
  <si>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</si>
  <si>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</si>
  <si>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</si>
  <si>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</si>
  <si>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</si>
  <si>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</si>
  <si>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</si>
  <si>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</si>
  <si>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</si>
  <si>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</si>
  <si>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</si>
  <si>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</si>
  <si>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</si>
  <si>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</si>
  <si>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</si>
  <si>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</si>
  <si>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</si>
  <si>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</si>
  <si>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</si>
  <si>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</si>
  <si>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</si>
  <si>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</si>
  <si>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</si>
  <si>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</si>
  <si>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</si>
  <si>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</si>
  <si>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</si>
  <si>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</si>
  <si>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</si>
  <si>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</si>
  <si>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</si>
  <si>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</si>
  <si>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</si>
  <si>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</si>
  <si>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</si>
  <si>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</si>
  <si>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</si>
  <si>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</si>
  <si>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</si>
  <si>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</si>
  <si>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</si>
  <si>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</si>
  <si>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</si>
  <si>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</si>
  <si>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</si>
  <si>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下水道事業会計</t>
  </si>
  <si>
    <t>後期高齢者医療特別会計</t>
  </si>
  <si>
    <t>国民健康保険特別会計</t>
  </si>
  <si>
    <t>介護保険特別会計</t>
  </si>
  <si>
    <t>その他会計（赤字）</t>
  </si>
  <si>
    <t>その他会計（黒字）</t>
  </si>
  <si>
    <t>R01</t>
    <phoneticPr fontId="5"/>
  </si>
  <si>
    <t>R02</t>
    <phoneticPr fontId="5"/>
  </si>
  <si>
    <t>R03</t>
    <phoneticPr fontId="5"/>
  </si>
  <si>
    <t>R04</t>
    <phoneticPr fontId="5"/>
  </si>
  <si>
    <t>R05</t>
    <phoneticPr fontId="5"/>
  </si>
  <si>
    <t>庁舎建設基金</t>
    <rPh sb="0" eb="2">
      <t>チョウシャ</t>
    </rPh>
    <rPh sb="2" eb="4">
      <t>ケンセツ</t>
    </rPh>
    <rPh sb="4" eb="6">
      <t>キキン</t>
    </rPh>
    <phoneticPr fontId="5"/>
  </si>
  <si>
    <t>環境基金</t>
    <rPh sb="0" eb="2">
      <t>カンキョウ</t>
    </rPh>
    <rPh sb="2" eb="4">
      <t>キキン</t>
    </rPh>
    <phoneticPr fontId="10"/>
  </si>
  <si>
    <t>地域福祉基金</t>
    <rPh sb="0" eb="2">
      <t>チイキ</t>
    </rPh>
    <rPh sb="2" eb="4">
      <t>フクシ</t>
    </rPh>
    <rPh sb="4" eb="6">
      <t>キキン</t>
    </rPh>
    <phoneticPr fontId="10"/>
  </si>
  <si>
    <t>新型コロナウイルス感染症対策基金</t>
    <phoneticPr fontId="10"/>
  </si>
  <si>
    <t>公共施設マネジメント基金</t>
    <phoneticPr fontId="2"/>
  </si>
  <si>
    <t>-</t>
    <phoneticPr fontId="2"/>
  </si>
  <si>
    <t>東京たま広域資源循環組合</t>
    <rPh sb="0" eb="2">
      <t>トウキョウ</t>
    </rPh>
    <rPh sb="4" eb="6">
      <t>コウイキ</t>
    </rPh>
    <rPh sb="6" eb="8">
      <t>シゲン</t>
    </rPh>
    <rPh sb="8" eb="10">
      <t>ジュンカン</t>
    </rPh>
    <rPh sb="10" eb="12">
      <t>クミアイ</t>
    </rPh>
    <phoneticPr fontId="2"/>
  </si>
  <si>
    <t>湖南衛生組合</t>
    <rPh sb="0" eb="2">
      <t>コナン</t>
    </rPh>
    <rPh sb="2" eb="4">
      <t>エイセイ</t>
    </rPh>
    <rPh sb="4" eb="6">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</si>
  <si>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</si>
  <si>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</si>
  <si>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</si>
  <si>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</si>
  <si>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昭和病院企業団</t>
    <rPh sb="0" eb="2">
      <t>ショウワ</t>
    </rPh>
    <rPh sb="2" eb="4">
      <t>ビョウイン</t>
    </rPh>
    <rPh sb="4" eb="6">
      <t>キギョウ</t>
    </rPh>
    <rPh sb="6" eb="7">
      <t>ダン</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</si>
  <si>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</si>
  <si>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</si>
  <si>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浅川清流環境組合</t>
    <rPh sb="0" eb="2">
      <t>アサカワ</t>
    </rPh>
    <rPh sb="2" eb="4">
      <t>セイリュウ</t>
    </rPh>
    <rPh sb="4" eb="6">
      <t>カンキョウ</t>
    </rPh>
    <rPh sb="6" eb="8">
      <t>クミアイ</t>
    </rPh>
    <phoneticPr fontId="2"/>
  </si>
  <si>
    <t>小金井市体育協会</t>
    <rPh sb="0" eb="4">
      <t>コガネイシ</t>
    </rPh>
    <rPh sb="4" eb="6">
      <t>タイイク</t>
    </rPh>
    <rPh sb="6" eb="8">
      <t>キョウカイ</t>
    </rPh>
    <phoneticPr fontId="10"/>
  </si>
  <si>
    <t>小金井市土地開発公社</t>
    <rPh sb="0" eb="4">
      <t>コガネイシ</t>
    </rPh>
    <rPh sb="4" eb="6">
      <t>トチ</t>
    </rPh>
    <rPh sb="6" eb="8">
      <t>カイハツ</t>
    </rPh>
    <rPh sb="8" eb="10">
      <t>コウシャ</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</si>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</sst>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289-4EC7-8496-22ADE98F4F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37954</c:v>
                </c:pt>
                <c:pt idx="1">
                  <c:v>30405</c:v>
                </c:pt>
                <c:pt idx="2">
                  <c:v>27489</c:v>
                </c:pt>
                <c:pt idx="3">
                  <c:v>23901</c:v>
                </c:pt>
                <c:pt idx="4">
                  <c:v>18729</c:v>
                </c:pt>
              </c:numCache>
            </c:numRef>
          </c:val>
          <c:smooth val="0"/>
          <c:extLst>
            <c:ext xmlns:c16="http://schemas.microsoft.com/office/drawing/2014/chart" uri="{C3380CC4-5D6E-409C-BE32-E72D297353CC}">
              <c16:uniqueId val="{00000001-8289-4EC7-8496-22ADE98F4F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9.8800000000000008</c:v>
                </c:pt>
                <c:pt idx="1">
                  <c:v>7.85</c:v>
                </c:pt>
                <c:pt idx="2">
                  <c:v>7.76</c:v>
                </c:pt>
                <c:pt idx="3">
                  <c:v>10.39</c:v>
                </c:pt>
                <c:pt idx="4">
                  <c:v>7.75</c:v>
                </c:pt>
              </c:numCache>
            </c:numRef>
          </c:val>
          <c:extLst>
            <c:ext xmlns:c16="http://schemas.microsoft.com/office/drawing/2014/chart" uri="{C3380CC4-5D6E-409C-BE32-E72D297353CC}">
              <c16:uniqueId val="{00000000-9CF8-4CD2-9D84-484F637C52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16.05</c:v>
                </c:pt>
                <c:pt idx="1">
                  <c:v>21.88</c:v>
                </c:pt>
                <c:pt idx="2">
                  <c:v>29.96</c:v>
                </c:pt>
                <c:pt idx="3">
                  <c:v>27.67</c:v>
                </c:pt>
                <c:pt idx="4">
                  <c:v>28.8</c:v>
                </c:pt>
              </c:numCache>
            </c:numRef>
          </c:val>
          <c:extLst>
            <c:ext xmlns:c16="http://schemas.microsoft.com/office/drawing/2014/chart" uri="{C3380CC4-5D6E-409C-BE32-E72D297353CC}">
              <c16:uniqueId val="{00000001-9CF8-4CD2-9D84-484F637C52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4.4000000000000004</c:v>
                </c:pt>
                <c:pt idx="1">
                  <c:v>4.5999999999999996</c:v>
                </c:pt>
                <c:pt idx="2">
                  <c:v>8.83</c:v>
                </c:pt>
                <c:pt idx="3">
                  <c:v>0.78</c:v>
                </c:pt>
                <c:pt idx="4">
                  <c:v>0.25</c:v>
                </c:pt>
              </c:numCache>
            </c:numRef>
          </c:val>
          <c:smooth val="0"/>
          <c:extLst>
            <c:ext xmlns:c16="http://schemas.microsoft.com/office/drawing/2014/chart" uri="{C3380CC4-5D6E-409C-BE32-E72D297353CC}">
              <c16:uniqueId val="{00000002-9CF8-4CD2-9D84-484F637C52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58-41D6-B24A-49572FD41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58-41D6-B24A-49572FD417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58-41D6-B24A-49572FD417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58-41D6-B24A-49572FD417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258-41D6-B24A-49572FD4176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0.17</c:v>
                </c:pt>
                <c:pt idx="4">
                  <c:v>#N/A</c:v>
                </c:pt>
                <c:pt idx="5">
                  <c:v>0.42</c:v>
                </c:pt>
                <c:pt idx="6">
                  <c:v>#N/A</c:v>
                </c:pt>
                <c:pt idx="7">
                  <c:v>0.37</c:v>
                </c:pt>
                <c:pt idx="8">
                  <c:v>#N/A</c:v>
                </c:pt>
                <c:pt idx="9">
                  <c:v>0.22</c:v>
                </c:pt>
              </c:numCache>
            </c:numRef>
          </c:val>
          <c:extLst>
            <c:ext xmlns:c16="http://schemas.microsoft.com/office/drawing/2014/chart" uri="{C3380CC4-5D6E-409C-BE32-E72D297353CC}">
              <c16:uniqueId val="{00000005-7258-41D6-B24A-49572FD417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0.52</c:v>
                </c:pt>
                <c:pt idx="4">
                  <c:v>#N/A</c:v>
                </c:pt>
                <c:pt idx="5">
                  <c:v>0.76</c:v>
                </c:pt>
                <c:pt idx="6">
                  <c:v>#N/A</c:v>
                </c:pt>
                <c:pt idx="7">
                  <c:v>0.84</c:v>
                </c:pt>
                <c:pt idx="8">
                  <c:v>#N/A</c:v>
                </c:pt>
                <c:pt idx="9">
                  <c:v>0.27</c:v>
                </c:pt>
              </c:numCache>
            </c:numRef>
          </c:val>
          <c:extLst>
            <c:ext xmlns:c16="http://schemas.microsoft.com/office/drawing/2014/chart" uri="{C3380CC4-5D6E-409C-BE32-E72D297353CC}">
              <c16:uniqueId val="{00000006-7258-41D6-B24A-49572FD4176A}"/>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0.14000000000000001</c:v>
                </c:pt>
                <c:pt idx="4">
                  <c:v>#N/A</c:v>
                </c:pt>
                <c:pt idx="5">
                  <c:v>0.21</c:v>
                </c:pt>
                <c:pt idx="6">
                  <c:v>#N/A</c:v>
                </c:pt>
                <c:pt idx="7">
                  <c:v>0.2</c:v>
                </c:pt>
                <c:pt idx="8">
                  <c:v>#N/A</c:v>
                </c:pt>
                <c:pt idx="9">
                  <c:v>0.55000000000000004</c:v>
                </c:pt>
              </c:numCache>
            </c:numRef>
          </c:val>
          <c:extLst>
            <c:ext xmlns:c16="http://schemas.microsoft.com/office/drawing/2014/chart" uri="{C3380CC4-5D6E-409C-BE32-E72D297353CC}">
              <c16:uniqueId val="{00000007-7258-41D6-B24A-49572FD417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2.58</c:v>
                </c:pt>
                <c:pt idx="4">
                  <c:v>#N/A</c:v>
                </c:pt>
                <c:pt idx="5">
                  <c:v>2.96</c:v>
                </c:pt>
                <c:pt idx="6">
                  <c:v>#N/A</c:v>
                </c:pt>
                <c:pt idx="7">
                  <c:v>3.25</c:v>
                </c:pt>
                <c:pt idx="8">
                  <c:v>#N/A</c:v>
                </c:pt>
                <c:pt idx="9">
                  <c:v>3.07</c:v>
                </c:pt>
              </c:numCache>
            </c:numRef>
          </c:val>
          <c:extLst>
            <c:ext xmlns:c16="http://schemas.microsoft.com/office/drawing/2014/chart" uri="{C3380CC4-5D6E-409C-BE32-E72D297353CC}">
              <c16:uniqueId val="{00000008-7258-41D6-B24A-49572FD417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9.8699999999999992</c:v>
                </c:pt>
                <c:pt idx="2">
                  <c:v>#N/A</c:v>
                </c:pt>
                <c:pt idx="3">
                  <c:v>7.84</c:v>
                </c:pt>
                <c:pt idx="4">
                  <c:v>#N/A</c:v>
                </c:pt>
                <c:pt idx="5">
                  <c:v>7.75</c:v>
                </c:pt>
                <c:pt idx="6">
                  <c:v>#N/A</c:v>
                </c:pt>
                <c:pt idx="7">
                  <c:v>10.38</c:v>
                </c:pt>
                <c:pt idx="8">
                  <c:v>#N/A</c:v>
                </c:pt>
                <c:pt idx="9">
                  <c:v>7.75</c:v>
                </c:pt>
              </c:numCache>
            </c:numRef>
          </c:val>
          <c:extLst>
            <c:ext xmlns:c16="http://schemas.microsoft.com/office/drawing/2014/chart" uri="{C3380CC4-5D6E-409C-BE32-E72D297353CC}">
              <c16:uniqueId val="{00000009-7258-41D6-B24A-49572FD41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2182</c:v>
                </c:pt>
                <c:pt idx="5">
                  <c:v>2128</c:v>
                </c:pt>
                <c:pt idx="8">
                  <c:v>1986</c:v>
                </c:pt>
                <c:pt idx="11">
                  <c:v>2074</c:v>
                </c:pt>
                <c:pt idx="14">
                  <c:v>2045</c:v>
                </c:pt>
              </c:numCache>
            </c:numRef>
          </c:val>
          <c:extLst>
            <c:ext xmlns:c16="http://schemas.microsoft.com/office/drawing/2014/chart" uri="{C3380CC4-5D6E-409C-BE32-E72D297353CC}">
              <c16:uniqueId val="{00000000-83F2-45FE-BAB6-2DF4C3CB35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F2-45FE-BAB6-2DF4C3CB35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5</c:v>
                </c:pt>
                <c:pt idx="6">
                  <c:v>5</c:v>
                </c:pt>
                <c:pt idx="9">
                  <c:v>3</c:v>
                </c:pt>
                <c:pt idx="12">
                  <c:v>7</c:v>
                </c:pt>
              </c:numCache>
            </c:numRef>
          </c:val>
          <c:extLst>
            <c:ext xmlns:c16="http://schemas.microsoft.com/office/drawing/2014/chart" uri="{C3380CC4-5D6E-409C-BE32-E72D297353CC}">
              <c16:uniqueId val="{00000002-83F2-45FE-BAB6-2DF4C3CB35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21</c:v>
                </c:pt>
                <c:pt idx="6">
                  <c:v>14</c:v>
                </c:pt>
                <c:pt idx="9">
                  <c:v>73</c:v>
                </c:pt>
                <c:pt idx="12">
                  <c:v>317</c:v>
                </c:pt>
              </c:numCache>
            </c:numRef>
          </c:val>
          <c:extLst>
            <c:ext xmlns:c16="http://schemas.microsoft.com/office/drawing/2014/chart" uri="{C3380CC4-5D6E-409C-BE32-E72D297353CC}">
              <c16:uniqueId val="{00000003-83F2-45FE-BAB6-2DF4C3CB35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117</c:v>
                </c:pt>
                <c:pt idx="6">
                  <c:v>111</c:v>
                </c:pt>
                <c:pt idx="9">
                  <c:v>106</c:v>
                </c:pt>
                <c:pt idx="12">
                  <c:v>100</c:v>
                </c:pt>
              </c:numCache>
            </c:numRef>
          </c:val>
          <c:extLst>
            <c:ext xmlns:c16="http://schemas.microsoft.com/office/drawing/2014/chart" uri="{C3380CC4-5D6E-409C-BE32-E72D297353CC}">
              <c16:uniqueId val="{00000004-83F2-45FE-BAB6-2DF4C3CB35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F2-45FE-BAB6-2DF4C3CB35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F2-45FE-BAB6-2DF4C3CB35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2375</c:v>
                </c:pt>
                <c:pt idx="3">
                  <c:v>2305</c:v>
                </c:pt>
                <c:pt idx="6">
                  <c:v>2282</c:v>
                </c:pt>
                <c:pt idx="9">
                  <c:v>2215</c:v>
                </c:pt>
                <c:pt idx="12">
                  <c:v>2135</c:v>
                </c:pt>
              </c:numCache>
            </c:numRef>
          </c:val>
          <c:extLst>
            <c:ext xmlns:c16="http://schemas.microsoft.com/office/drawing/2014/chart" uri="{C3380CC4-5D6E-409C-BE32-E72D297353CC}">
              <c16:uniqueId val="{00000007-83F2-45FE-BAB6-2DF4C3CB35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324</c:v>
                </c:pt>
                <c:pt idx="2">
                  <c:v>#N/A</c:v>
                </c:pt>
                <c:pt idx="3">
                  <c:v>#N/A</c:v>
                </c:pt>
                <c:pt idx="4">
                  <c:v>320</c:v>
                </c:pt>
                <c:pt idx="5">
                  <c:v>#N/A</c:v>
                </c:pt>
                <c:pt idx="6">
                  <c:v>#N/A</c:v>
                </c:pt>
                <c:pt idx="7">
                  <c:v>426</c:v>
                </c:pt>
                <c:pt idx="8">
                  <c:v>#N/A</c:v>
                </c:pt>
                <c:pt idx="9">
                  <c:v>#N/A</c:v>
                </c:pt>
                <c:pt idx="10">
                  <c:v>323</c:v>
                </c:pt>
                <c:pt idx="11">
                  <c:v>#N/A</c:v>
                </c:pt>
                <c:pt idx="12">
                  <c:v>#N/A</c:v>
                </c:pt>
                <c:pt idx="13">
                  <c:v>514</c:v>
                </c:pt>
                <c:pt idx="14">
                  <c:v>#N/A</c:v>
                </c:pt>
              </c:numCache>
            </c:numRef>
          </c:val>
          <c:smooth val="0"/>
          <c:extLst>
            <c:ext xmlns:c16="http://schemas.microsoft.com/office/drawing/2014/chart" uri="{C3380CC4-5D6E-409C-BE32-E72D297353CC}">
              <c16:uniqueId val="{00000008-83F2-45FE-BAB6-2DF4C3CB35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10029</c:v>
                </c:pt>
                <c:pt idx="5">
                  <c:v>8908</c:v>
                </c:pt>
                <c:pt idx="8">
                  <c:v>8209</c:v>
                </c:pt>
                <c:pt idx="11">
                  <c:v>7416</c:v>
                </c:pt>
                <c:pt idx="14">
                  <c:v>6630</c:v>
                </c:pt>
              </c:numCache>
            </c:numRef>
          </c:val>
          <c:extLst>
            <c:ext xmlns:c16="http://schemas.microsoft.com/office/drawing/2014/chart" uri="{C3380CC4-5D6E-409C-BE32-E72D297353CC}">
              <c16:uniqueId val="{00000000-5206-4133-8C82-45E485F9F6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7101</c:v>
                </c:pt>
                <c:pt idx="5">
                  <c:v>6508</c:v>
                </c:pt>
                <c:pt idx="8">
                  <c:v>7023</c:v>
                </c:pt>
                <c:pt idx="11">
                  <c:v>7993</c:v>
                </c:pt>
                <c:pt idx="14">
                  <c:v>7867</c:v>
                </c:pt>
              </c:numCache>
            </c:numRef>
          </c:val>
          <c:extLst>
            <c:ext xmlns:c16="http://schemas.microsoft.com/office/drawing/2014/chart" uri="{C3380CC4-5D6E-409C-BE32-E72D297353CC}">
              <c16:uniqueId val="{00000001-5206-4133-8C82-45E485F9F6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9141</c:v>
                </c:pt>
                <c:pt idx="5">
                  <c:v>10440</c:v>
                </c:pt>
                <c:pt idx="8">
                  <c:v>13229</c:v>
                </c:pt>
                <c:pt idx="11">
                  <c:v>13204</c:v>
                </c:pt>
                <c:pt idx="14">
                  <c:v>14660</c:v>
                </c:pt>
              </c:numCache>
            </c:numRef>
          </c:val>
          <c:extLst>
            <c:ext xmlns:c16="http://schemas.microsoft.com/office/drawing/2014/chart" uri="{C3380CC4-5D6E-409C-BE32-E72D297353CC}">
              <c16:uniqueId val="{00000002-5206-4133-8C82-45E485F9F6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06-4133-8C82-45E485F9F6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06-4133-8C82-45E485F9F6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06-4133-8C82-45E485F9F6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4052</c:v>
                </c:pt>
                <c:pt idx="3">
                  <c:v>4255</c:v>
                </c:pt>
                <c:pt idx="6">
                  <c:v>4334</c:v>
                </c:pt>
                <c:pt idx="9">
                  <c:v>4399</c:v>
                </c:pt>
                <c:pt idx="12">
                  <c:v>4327</c:v>
                </c:pt>
              </c:numCache>
            </c:numRef>
          </c:val>
          <c:extLst>
            <c:ext xmlns:c16="http://schemas.microsoft.com/office/drawing/2014/chart" uri="{C3380CC4-5D6E-409C-BE32-E72D297353CC}">
              <c16:uniqueId val="{00000006-5206-4133-8C82-45E485F9F6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3887</c:v>
                </c:pt>
                <c:pt idx="3">
                  <c:v>3864</c:v>
                </c:pt>
                <c:pt idx="6">
                  <c:v>3853</c:v>
                </c:pt>
                <c:pt idx="9">
                  <c:v>3774</c:v>
                </c:pt>
                <c:pt idx="12">
                  <c:v>3455</c:v>
                </c:pt>
              </c:numCache>
            </c:numRef>
          </c:val>
          <c:extLst>
            <c:ext xmlns:c16="http://schemas.microsoft.com/office/drawing/2014/chart" uri="{C3380CC4-5D6E-409C-BE32-E72D297353CC}">
              <c16:uniqueId val="{00000007-5206-4133-8C82-45E485F9F6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845</c:v>
                </c:pt>
                <c:pt idx="3">
                  <c:v>877</c:v>
                </c:pt>
                <c:pt idx="6">
                  <c:v>894</c:v>
                </c:pt>
                <c:pt idx="9">
                  <c:v>899</c:v>
                </c:pt>
                <c:pt idx="12">
                  <c:v>818</c:v>
                </c:pt>
              </c:numCache>
            </c:numRef>
          </c:val>
          <c:extLst>
            <c:ext xmlns:c16="http://schemas.microsoft.com/office/drawing/2014/chart" uri="{C3380CC4-5D6E-409C-BE32-E72D297353CC}">
              <c16:uniqueId val="{00000008-5206-4133-8C82-45E485F9F6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666</c:v>
                </c:pt>
                <c:pt idx="3">
                  <c:v>637</c:v>
                </c:pt>
                <c:pt idx="6">
                  <c:v>218</c:v>
                </c:pt>
                <c:pt idx="9">
                  <c:v>139</c:v>
                </c:pt>
                <c:pt idx="12">
                  <c:v>895</c:v>
                </c:pt>
              </c:numCache>
            </c:numRef>
          </c:val>
          <c:extLst>
            <c:ext xmlns:c16="http://schemas.microsoft.com/office/drawing/2014/chart" uri="{C3380CC4-5D6E-409C-BE32-E72D297353CC}">
              <c16:uniqueId val="{00000009-5206-4133-8C82-45E485F9F6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20636</c:v>
                </c:pt>
                <c:pt idx="3">
                  <c:v>19283</c:v>
                </c:pt>
                <c:pt idx="6">
                  <c:v>17986</c:v>
                </c:pt>
                <c:pt idx="9">
                  <c:v>16867</c:v>
                </c:pt>
                <c:pt idx="12">
                  <c:v>15564</c:v>
                </c:pt>
              </c:numCache>
            </c:numRef>
          </c:val>
          <c:extLst>
            <c:ext xmlns:c16="http://schemas.microsoft.com/office/drawing/2014/chart" uri="{C3380CC4-5D6E-409C-BE32-E72D297353CC}">
              <c16:uniqueId val="{0000000A-5206-4133-8C82-45E485F9F6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3813</c:v>
                </c:pt>
                <c:pt idx="2">
                  <c:v>#N/A</c:v>
                </c:pt>
                <c:pt idx="3">
                  <c:v>#N/A</c:v>
                </c:pt>
                <c:pt idx="4">
                  <c:v>3059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06-4133-8C82-45E485F9F6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7164</c:v>
                </c:pt>
                <c:pt idx="1">
                  <c:v>6694</c:v>
                </c:pt>
                <c:pt idx="2">
                  <c:v>7305</c:v>
                </c:pt>
              </c:numCache>
            </c:numRef>
          </c:val>
          <c:extLst>
            <c:ext xmlns:c16="http://schemas.microsoft.com/office/drawing/2014/chart" uri="{C3380CC4-5D6E-409C-BE32-E72D297353CC}">
              <c16:uniqueId val="{00000000-A22A-46DD-BEBD-905C11D0A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22A-46DD-BEBD-905C11D0A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5490</c:v>
                </c:pt>
                <c:pt idx="1">
                  <c:v>5926</c:v>
                </c:pt>
                <c:pt idx="2">
                  <c:v>6874</c:v>
                </c:pt>
              </c:numCache>
            </c:numRef>
          </c:val>
          <c:extLst>
            <c:ext xmlns:c16="http://schemas.microsoft.com/office/drawing/2014/chart" uri="{C3380CC4-5D6E-409C-BE32-E72D297353CC}">
              <c16:uniqueId val="{00000002-A22A-46DD-BEBD-905C11D0AA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124,614
121,402
11.30
53,050,349
51,083,149
1,966,040
25,366,952
15,564,127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基準財政需要額は、社会福祉費や包括算定経費（人口）等の増により、全体で１．９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の増となった。基準財政収入額は、市町村民税所得割や地方消費税交付金等の増により、全体で５．０％の増となった。</a:t>
          </a:r>
        </a:p>
        <a:p>
          <a:r>
            <a:rPr kumimoji="1" lang="ja-JP" altLang="en-US" sz="1300">
              <a:latin typeface="ＭＳ Ｐゴシック" panose="020B0600070205080204" pitchFamily="50" charset="-128"/>
              <a:ea typeface="ＭＳ Ｐゴシック" panose="020B0600070205080204" pitchFamily="50" charset="-128"/>
            </a:rPr>
            <a:t>　分母の基準財政需要額と分子の基準財政収入額ともに増額となった結果、令和５年度の財政力指数（単年度）は前年度より０．０３ポイント増の１．０４となり、３か年平均については前年度より０．０１ポイント増の１．０１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108857</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7954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108857</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91622</xdr:rowOff>
    </xdr:from>
    <xdr:to>
      <xdr:col>15</xdr:col>
      <xdr:colOff>82550</xdr:colOff>
      <xdr:row>39</xdr:row>
      <xdr:rowOff>108857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58057</xdr:rowOff>
    </xdr:from>
    <xdr:to>
      <xdr:col>23</xdr:col>
      <xdr:colOff>184150</xdr:colOff>
      <xdr:row>39</xdr:row>
      <xdr:rowOff>159657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74584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58057</xdr:rowOff>
    </xdr:from>
    <xdr:to>
      <xdr:col>15</xdr:col>
      <xdr:colOff>133350</xdr:colOff>
      <xdr:row>39</xdr:row>
      <xdr:rowOff>159657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169834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、物件費、扶助費等がそれぞれ増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、株式等譲渡所得割交付金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の増等により、増ととなり、経常収支比率については、前年度対比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、臨時財政対策債等の特例債を除いた状況においても同様となった。類似団体の平均を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厳しい財政状況であることから、引き続き業務の民間委託化や職員数の適正化等により経常経費の削減に努めていく。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19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155448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22606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65549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人件費は、一般職退職手当の減により、前年度対比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％の減、物件費は、新型コロナウイルスワクチン接種会場設営等委託料、新型コロナウイルスワクチン接種事業事務委託料が減となったこと等により、前年度対比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人口１人あたりの決算額は、前年度より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１，３１４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となり、類似団体の平均を下回っているが、引き続き給与制度の適正化や職員数の適正化に努めるとともに、業務の民間委託化等により、人件費と物件費のバランスをとりながら、コスト削減に努めて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40021</xdr:rowOff>
    </xdr:from>
    <xdr:to>
      <xdr:col>23</xdr:col>
      <xdr:colOff>133350</xdr:colOff>
      <xdr:row>83</xdr:row>
      <xdr:rowOff>57635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70371"/>
          <a:ext cx="8382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26775</xdr:rowOff>
    </xdr:from>
    <xdr:to>
      <xdr:col>19</xdr:col>
      <xdr:colOff>133350</xdr:colOff>
      <xdr:row>83</xdr:row>
      <xdr:rowOff>57635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57125"/>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112806</xdr:rowOff>
    </xdr:from>
    <xdr:to>
      <xdr:col>15</xdr:col>
      <xdr:colOff>82550</xdr:colOff>
      <xdr:row>83</xdr:row>
      <xdr:rowOff>26775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1706"/>
          <a:ext cx="8890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4113</xdr:rowOff>
    </xdr:from>
    <xdr:to>
      <xdr:col>11</xdr:col>
      <xdr:colOff>31750</xdr:colOff>
      <xdr:row>82</xdr:row>
      <xdr:rowOff>112806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3013"/>
          <a:ext cx="889000" cy="1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160671</xdr:rowOff>
    </xdr:from>
    <xdr:to>
      <xdr:col>23</xdr:col>
      <xdr:colOff>184150</xdr:colOff>
      <xdr:row>83</xdr:row>
      <xdr:rowOff>90821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6835</xdr:rowOff>
    </xdr:from>
    <xdr:to>
      <xdr:col>19</xdr:col>
      <xdr:colOff>184150</xdr:colOff>
      <xdr:row>83</xdr:row>
      <xdr:rowOff>108435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118612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147425</xdr:rowOff>
    </xdr:from>
    <xdr:to>
      <xdr:col>15</xdr:col>
      <xdr:colOff>133350</xdr:colOff>
      <xdr:row>83</xdr:row>
      <xdr:rowOff>77575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87752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62006</xdr:rowOff>
    </xdr:from>
    <xdr:to>
      <xdr:col>11</xdr:col>
      <xdr:colOff>82550</xdr:colOff>
      <xdr:row>82</xdr:row>
      <xdr:rowOff>163606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8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124763</xdr:rowOff>
    </xdr:from>
    <xdr:to>
      <xdr:col>7</xdr:col>
      <xdr:colOff>31750</xdr:colOff>
      <xdr:row>82</xdr:row>
      <xdr:rowOff>54913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65090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給与構造の見直しの遅れと年功的要素の強い給与体系であったものを、平成２３年４月に都表移行及び級格付け者の見直しを実施し、平成２７年４月には国の給与制度の総合的見直しに対して、東京都人事委員会勧告に準拠し、現給保障は措置せず平均１．７％引下げを実施した。さらに、平成２３年４月の見直しによる経過措置であった現給保障を解消したところである。</a:t>
          </a:r>
        </a:p>
        <a:p>
          <a:r>
            <a:rPr kumimoji="1" lang="ja-JP" altLang="en-US" sz="1300">
              <a:latin typeface="ＭＳ Ｐゴシック" panose="020B0600070205080204" pitchFamily="50" charset="-128"/>
              <a:ea typeface="ＭＳ Ｐゴシック" panose="020B0600070205080204" pitchFamily="50" charset="-128"/>
            </a:rPr>
            <a:t>令和６年４月時点では、類似団体内平均を１．９ポイント下回る水準となったが、今後も、東京都人事委員会勧告に準拠した見直しを実施し、指数の変動を注視していく。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25814"/>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843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厳しい財政状況等を踏まえ、業務の委託や退職不補充等を進め、平成６年度比で３０％以上を削減してきた。今後については、近年の業務量増加やサービスの多様化・複雑化等を受け、委託化等により生み出せた職員も削減を前提とするのではなく、重要施策の推進等に活用するなど、総職員数は抑制しながら実態に即した定員管理を行う。</a:t>
          </a:r>
        </a:p>
        <a:p>
          <a:r>
            <a:rPr kumimoji="1" lang="ja-JP" altLang="en-US" sz="1300">
              <a:latin typeface="ＭＳ Ｐゴシック" panose="020B0600070205080204" pitchFamily="50" charset="-128"/>
              <a:ea typeface="ＭＳ Ｐゴシック" panose="020B0600070205080204" pitchFamily="50" charset="-128"/>
            </a:rPr>
            <a:t>なお、令和５年度の普通会計職員数は前年度と同数であるが、基準日の人口が微減したことにより、人口千人当たり職員数はわずかながら増となったものの、今後数年間は人口増加及び職員数維持を見込んでいるため、人口千人当たり職員数は減少傾向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103294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5973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121391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5973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121391</xdr:rowOff>
    </xdr:from>
    <xdr:to>
      <xdr:col>72</xdr:col>
      <xdr:colOff>203200</xdr:colOff>
      <xdr:row>61</xdr:row>
      <xdr:rowOff>127423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798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155575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858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162259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70591</xdr:rowOff>
    </xdr:from>
    <xdr:to>
      <xdr:col>73</xdr:col>
      <xdr:colOff>44450</xdr:colOff>
      <xdr:row>62</xdr:row>
      <xdr:rowOff>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標準財政規模は増となり、分母が増となったものの、一部事務組合等の起こした地方債の償還に充当するための負担金が増となったことに加えて、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公債費に準ずる債務負担行為に係るものが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となったこと等により分子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となったこともあり、実質公債費負担比率は前年度対比０．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となった。類似団体平均と比較すると概ね健全な数値と言えるが、将来に過度の負担を残さぬよう、起債に頼ることのない財政運営に努めていく。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402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38</xdr:row>
      <xdr:rowOff>136676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402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38</xdr:row>
      <xdr:rowOff>159657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517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22678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都市計画事業に係る地方債現在高が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減となり、充当可能特定歳入見込額が減となったものの、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充当可能基金が財政調整基金現在高の増等により増と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なり、また減税補填債等の減により地方債現在高が減となったことで、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充当可能財源等が将来負担額を上回ったため、「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150767</xdr:rowOff>
    </xdr:from>
    <xdr:to>
      <xdr:col>68</xdr:col>
      <xdr:colOff>152400</xdr:colOff>
      <xdr:row>15</xdr:row>
      <xdr:rowOff>49984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51067"/>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99967</xdr:rowOff>
    </xdr:from>
    <xdr:to>
      <xdr:col>68</xdr:col>
      <xdr:colOff>203200</xdr:colOff>
      <xdr:row>15</xdr:row>
      <xdr:rowOff>30117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170634</xdr:rowOff>
    </xdr:from>
    <xdr:to>
      <xdr:col>64</xdr:col>
      <xdr:colOff>152400</xdr:colOff>
      <xdr:row>15</xdr:row>
      <xdr:rowOff>100784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85561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5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124,614
121,402
11.30
53,050,349
51,083,149
1,966,040
25,366,952
15,564,127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対比で０．７ポイントの減となった。一般職退職手当の減により決算額も減となり、類似団体平均は下回った。今後もより一層の人事給与制度の適正化を図るとともに、「市民協働」「公民連携」等を推進する観点からも、民間委託や指定管理者制度等の取り組みを推進し、行政サービスを維持・強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対比１．０ポイント増となった。内部情報ネットワーク設計構築委託料が皆増となったものの、新型コロナウイルスワクチン接種会場設営等委託料、新型コロナウイルスワクチン接種事業事務委託料が減となったこと等により、決算額については減となった。今後も「市民協働」「公民連携」を基本原則として、事務事業のさらなる見直しを行い、物件費の抑制や行政サービスの維持・強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56243</xdr:rowOff>
    </xdr:from>
    <xdr:to>
      <xdr:col>82</xdr:col>
      <xdr:colOff>107950</xdr:colOff>
      <xdr:row>20</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85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56243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30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5443</xdr:rowOff>
    </xdr:from>
    <xdr:to>
      <xdr:col>78</xdr:col>
      <xdr:colOff>120650</xdr:colOff>
      <xdr:row>20</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91820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2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重点支援給付金の皆増があり決算額が増となった。経常経費は前年度対比０．５ポイント増となり、類似団体平均を２．４ポイント上回った。今後も保育関係経費の増、社会保障関係経費の自然増が見込まれることから、生活保護から自立するための就労支援体制の強化等に努め、適正な給付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43180</xdr:rowOff>
    </xdr:from>
    <xdr:to>
      <xdr:col>24</xdr:col>
      <xdr:colOff>25400</xdr:colOff>
      <xdr:row>58</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123190</xdr:rowOff>
    </xdr:from>
    <xdr:to>
      <xdr:col>19</xdr:col>
      <xdr:colOff>187325</xdr:colOff>
      <xdr:row>58</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9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123190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163830</xdr:rowOff>
    </xdr:from>
    <xdr:to>
      <xdr:col>20</xdr:col>
      <xdr:colOff>38100</xdr:colOff>
      <xdr:row>58</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78757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72390</xdr:rowOff>
    </xdr:from>
    <xdr:to>
      <xdr:col>15</xdr:col>
      <xdr:colOff>149225</xdr:colOff>
      <xdr:row>58</xdr:row>
      <xdr:rowOff>2540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158767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40657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国民健康保険特別会計繰出金、後期高齢者医療特別会計繰出金、介護保険特別会計繰出金等の増等があったが、経常経費については前年度対比０．１ポイントの減となった。今後は更に特別会計に係る収納体制を強化し収入率の向上を図るとともに、医療費適正化や介護予防の推進に努め、給付費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対比０．２ポイントの減となった。地域振興券等発行事業費負担金が皆減となったこと等により、決算額についても減となったが、類似団体平均と比較すると２．２ポイント上回った。今後も引き続き補助金等の根本的な検討等を行うことで、経常経費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公債費は、これまでまちづくり等の大規模な投資事業が遅れてきたこと等により、類似団体と比較して低い数字になっている。令和５年度は前年度対比０．６ポイントの減となり、決算額も減となった。</a:t>
          </a:r>
        </a:p>
        <a:p>
          <a:r>
            <a:rPr kumimoji="1" lang="ja-JP" altLang="en-US" sz="1300">
              <a:latin typeface="ＭＳ Ｐゴシック" panose="020B0600070205080204" pitchFamily="50" charset="-128"/>
              <a:ea typeface="ＭＳ Ｐゴシック" panose="020B0600070205080204" pitchFamily="50" charset="-128"/>
            </a:rPr>
            <a:t>　今後は駅周辺整備事業や老朽化した公共施設の更新等の大規模投資事業による公債費の増が見込まれる。限られた行財政資源を最適配分、最大活用の上、起債の発行抑制に努める。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60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149860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37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8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は、人件費が一般職退職手当の減等により前年度対比０．７ポイントの減となったものの、物件費が前年度対比で１．０ポイントの増となったこと等により、前年度対比０．５ポイントの増となった。類似団体平均は５５／６２であり、依然として類似団体平均と比較して高い数値となっていることから、今後もさらなる経常経費の抑制に努めていくことで、持続可能な自律した行財政基盤の確立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79</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6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92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44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150668</xdr:rowOff>
    </xdr:from>
    <xdr:to>
      <xdr:col>29</xdr:col>
      <xdr:colOff>127000</xdr:colOff>
      <xdr:row>17</xdr:row>
      <xdr:rowOff>168407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2943"/>
          <a:ext cx="647700" cy="1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168407</xdr:rowOff>
    </xdr:from>
    <xdr:to>
      <xdr:col>26</xdr:col>
      <xdr:colOff>50800</xdr:colOff>
      <xdr:row>18</xdr:row>
      <xdr:rowOff>11953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0682"/>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8639</xdr:rowOff>
    </xdr:from>
    <xdr:to>
      <xdr:col>22</xdr:col>
      <xdr:colOff>114300</xdr:colOff>
      <xdr:row>18</xdr:row>
      <xdr:rowOff>11953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42364"/>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8639</xdr:rowOff>
    </xdr:from>
    <xdr:to>
      <xdr:col>18</xdr:col>
      <xdr:colOff>177800</xdr:colOff>
      <xdr:row>18</xdr:row>
      <xdr:rowOff>17142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2364"/>
          <a:ext cx="698500" cy="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99868</xdr:rowOff>
    </xdr:from>
    <xdr:to>
      <xdr:col>29</xdr:col>
      <xdr:colOff>177800</xdr:colOff>
      <xdr:row>18</xdr:row>
      <xdr:rowOff>30018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71945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117607</xdr:rowOff>
    </xdr:from>
    <xdr:to>
      <xdr:col>26</xdr:col>
      <xdr:colOff>101600</xdr:colOff>
      <xdr:row>18</xdr:row>
      <xdr:rowOff>47757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32534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132603</xdr:rowOff>
    </xdr:from>
    <xdr:to>
      <xdr:col>22</xdr:col>
      <xdr:colOff>165100</xdr:colOff>
      <xdr:row>18</xdr:row>
      <xdr:rowOff>62753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47530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129289</xdr:rowOff>
    </xdr:from>
    <xdr:to>
      <xdr:col>19</xdr:col>
      <xdr:colOff>38100</xdr:colOff>
      <xdr:row>18</xdr:row>
      <xdr:rowOff>59439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44216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137792</xdr:rowOff>
    </xdr:from>
    <xdr:to>
      <xdr:col>15</xdr:col>
      <xdr:colOff>101600</xdr:colOff>
      <xdr:row>18</xdr:row>
      <xdr:rowOff>67942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65621</xdr:rowOff>
    </xdr:from>
    <xdr:to>
      <xdr:col>29</xdr:col>
      <xdr:colOff>127000</xdr:colOff>
      <xdr:row>36</xdr:row>
      <xdr:rowOff>123495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8871"/>
          <a:ext cx="647700" cy="5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91605</xdr:rowOff>
    </xdr:from>
    <xdr:to>
      <xdr:col>26</xdr:col>
      <xdr:colOff>50800</xdr:colOff>
      <xdr:row>36</xdr:row>
      <xdr:rowOff>123495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44855"/>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91605</xdr:rowOff>
    </xdr:from>
    <xdr:to>
      <xdr:col>22</xdr:col>
      <xdr:colOff>114300</xdr:colOff>
      <xdr:row>36</xdr:row>
      <xdr:rowOff>123266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44855"/>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121476</xdr:rowOff>
    </xdr:from>
    <xdr:to>
      <xdr:col>18</xdr:col>
      <xdr:colOff>177800</xdr:colOff>
      <xdr:row>36</xdr:row>
      <xdr:rowOff>123266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74726"/>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14821</xdr:rowOff>
    </xdr:from>
    <xdr:to>
      <xdr:col>29</xdr:col>
      <xdr:colOff>177800</xdr:colOff>
      <xdr:row>36</xdr:row>
      <xdr:rowOff>116421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329798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72695</xdr:rowOff>
    </xdr:from>
    <xdr:to>
      <xdr:col>26</xdr:col>
      <xdr:colOff>101600</xdr:colOff>
      <xdr:row>37</xdr:row>
      <xdr:rowOff>2845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159072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12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40805</xdr:rowOff>
    </xdr:from>
    <xdr:to>
      <xdr:col>22</xdr:col>
      <xdr:colOff>165100</xdr:colOff>
      <xdr:row>36</xdr:row>
      <xdr:rowOff>142405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9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127182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8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72466</xdr:rowOff>
    </xdr:from>
    <xdr:to>
      <xdr:col>19</xdr:col>
      <xdr:colOff>38100</xdr:colOff>
      <xdr:row>37</xdr:row>
      <xdr:rowOff>2616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158843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70676</xdr:rowOff>
    </xdr:from>
    <xdr:to>
      <xdr:col>15</xdr:col>
      <xdr:colOff>101600</xdr:colOff>
      <xdr:row>37</xdr:row>
      <xdr:rowOff>826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157053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124,614
121,402
11.30
53,050,349
51,083,149
1,966,040
25,366,952
15,564,127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8712</xdr:rowOff>
    </xdr:from>
    <xdr:to>
      <xdr:col>24</xdr:col>
      <xdr:colOff>63500</xdr:colOff>
      <xdr:row>37</xdr:row>
      <xdr:rowOff>9375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52362"/>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9375</xdr:rowOff>
    </xdr:from>
    <xdr:to>
      <xdr:col>19</xdr:col>
      <xdr:colOff>177800</xdr:colOff>
      <xdr:row>37</xdr:row>
      <xdr:rowOff>45654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53025"/>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45654</xdr:rowOff>
    </xdr:from>
    <xdr:to>
      <xdr:col>15</xdr:col>
      <xdr:colOff>50800</xdr:colOff>
      <xdr:row>37</xdr:row>
      <xdr:rowOff>50020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9304"/>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50020</xdr:rowOff>
    </xdr:from>
    <xdr:to>
      <xdr:col>10</xdr:col>
      <xdr:colOff>114300</xdr:colOff>
      <xdr:row>37</xdr:row>
      <xdr:rowOff>83647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3670"/>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129362</xdr:rowOff>
    </xdr:from>
    <xdr:to>
      <xdr:col>24</xdr:col>
      <xdr:colOff>114300</xdr:colOff>
      <xdr:row>37</xdr:row>
      <xdr:rowOff>59512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130025</xdr:rowOff>
    </xdr:from>
    <xdr:to>
      <xdr:col>20</xdr:col>
      <xdr:colOff>38100</xdr:colOff>
      <xdr:row>37</xdr:row>
      <xdr:rowOff>60175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51302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166304</xdr:rowOff>
    </xdr:from>
    <xdr:to>
      <xdr:col>15</xdr:col>
      <xdr:colOff>101600</xdr:colOff>
      <xdr:row>37</xdr:row>
      <xdr:rowOff>96454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87581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170670</xdr:rowOff>
    </xdr:from>
    <xdr:to>
      <xdr:col>10</xdr:col>
      <xdr:colOff>165100</xdr:colOff>
      <xdr:row>37</xdr:row>
      <xdr:rowOff>100820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91947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32847</xdr:rowOff>
    </xdr:from>
    <xdr:to>
      <xdr:col>6</xdr:col>
      <xdr:colOff>38100</xdr:colOff>
      <xdr:row>37</xdr:row>
      <xdr:rowOff>134447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125575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71087</xdr:rowOff>
    </xdr:from>
    <xdr:to>
      <xdr:col>24</xdr:col>
      <xdr:colOff>63500</xdr:colOff>
      <xdr:row>56</xdr:row>
      <xdr:rowOff>112692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72287"/>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71087</xdr:rowOff>
    </xdr:from>
    <xdr:to>
      <xdr:col>19</xdr:col>
      <xdr:colOff>177800</xdr:colOff>
      <xdr:row>56</xdr:row>
      <xdr:rowOff>94111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2287"/>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94111</xdr:rowOff>
    </xdr:from>
    <xdr:to>
      <xdr:col>15</xdr:col>
      <xdr:colOff>50800</xdr:colOff>
      <xdr:row>57</xdr:row>
      <xdr:rowOff>34217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5311"/>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34217</xdr:rowOff>
    </xdr:from>
    <xdr:to>
      <xdr:col>10</xdr:col>
      <xdr:colOff>114300</xdr:colOff>
      <xdr:row>57</xdr:row>
      <xdr:rowOff>135748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6867"/>
          <a:ext cx="889000" cy="10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61892</xdr:rowOff>
    </xdr:from>
    <xdr:to>
      <xdr:col>24</xdr:col>
      <xdr:colOff>114300</xdr:colOff>
      <xdr:row>56</xdr:row>
      <xdr:rowOff>163492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84769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20287</xdr:rowOff>
    </xdr:from>
    <xdr:to>
      <xdr:col>20</xdr:col>
      <xdr:colOff>38100</xdr:colOff>
      <xdr:row>56</xdr:row>
      <xdr:rowOff>121887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138414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43311</xdr:rowOff>
    </xdr:from>
    <xdr:to>
      <xdr:col>15</xdr:col>
      <xdr:colOff>101600</xdr:colOff>
      <xdr:row>56</xdr:row>
      <xdr:rowOff>144911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161438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154867</xdr:rowOff>
    </xdr:from>
    <xdr:to>
      <xdr:col>10</xdr:col>
      <xdr:colOff>165100</xdr:colOff>
      <xdr:row>57</xdr:row>
      <xdr:rowOff>85017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101544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84948</xdr:rowOff>
    </xdr:from>
    <xdr:to>
      <xdr:col>6</xdr:col>
      <xdr:colOff>38100</xdr:colOff>
      <xdr:row>58</xdr:row>
      <xdr:rowOff>15098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31625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47461</xdr:rowOff>
    </xdr:from>
    <xdr:to>
      <xdr:col>24</xdr:col>
      <xdr:colOff>63500</xdr:colOff>
      <xdr:row>77</xdr:row>
      <xdr:rowOff>76036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91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76036</xdr:rowOff>
    </xdr:from>
    <xdr:to>
      <xdr:col>19</xdr:col>
      <xdr:colOff>177800</xdr:colOff>
      <xdr:row>77</xdr:row>
      <xdr:rowOff>86607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7686"/>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80435</xdr:rowOff>
    </xdr:from>
    <xdr:to>
      <xdr:col>15</xdr:col>
      <xdr:colOff>50800</xdr:colOff>
      <xdr:row>77</xdr:row>
      <xdr:rowOff>86607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208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80435</xdr:rowOff>
    </xdr:from>
    <xdr:to>
      <xdr:col>10</xdr:col>
      <xdr:colOff>114300</xdr:colOff>
      <xdr:row>77</xdr:row>
      <xdr:rowOff>99867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2085"/>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168111</xdr:rowOff>
    </xdr:from>
    <xdr:to>
      <xdr:col>24</xdr:col>
      <xdr:colOff>114300</xdr:colOff>
      <xdr:row>77</xdr:row>
      <xdr:rowOff>98261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83038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25236</xdr:rowOff>
    </xdr:from>
    <xdr:to>
      <xdr:col>20</xdr:col>
      <xdr:colOff>38100</xdr:colOff>
      <xdr:row>77</xdr:row>
      <xdr:rowOff>126836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117963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35807</xdr:rowOff>
    </xdr:from>
    <xdr:to>
      <xdr:col>15</xdr:col>
      <xdr:colOff>101600</xdr:colOff>
      <xdr:row>77</xdr:row>
      <xdr:rowOff>137407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128534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3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29635</xdr:rowOff>
    </xdr:from>
    <xdr:to>
      <xdr:col>10</xdr:col>
      <xdr:colOff>165100</xdr:colOff>
      <xdr:row>77</xdr:row>
      <xdr:rowOff>131235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122362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49067</xdr:rowOff>
    </xdr:from>
    <xdr:to>
      <xdr:col>6</xdr:col>
      <xdr:colOff>38100</xdr:colOff>
      <xdr:row>77</xdr:row>
      <xdr:rowOff>150667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141794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82420</xdr:rowOff>
    </xdr:from>
    <xdr:to>
      <xdr:col>24</xdr:col>
      <xdr:colOff>63500</xdr:colOff>
      <xdr:row>95</xdr:row>
      <xdr:rowOff>146771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70170"/>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79578</xdr:rowOff>
    </xdr:from>
    <xdr:to>
      <xdr:col>19</xdr:col>
      <xdr:colOff>177800</xdr:colOff>
      <xdr:row>95</xdr:row>
      <xdr:rowOff>146771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67328"/>
          <a:ext cx="889000" cy="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79578</xdr:rowOff>
    </xdr:from>
    <xdr:to>
      <xdr:col>15</xdr:col>
      <xdr:colOff>50800</xdr:colOff>
      <xdr:row>96</xdr:row>
      <xdr:rowOff>85979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67328"/>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85979</xdr:rowOff>
    </xdr:from>
    <xdr:to>
      <xdr:col>10</xdr:col>
      <xdr:colOff>114300</xdr:colOff>
      <xdr:row>96</xdr:row>
      <xdr:rowOff>143708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45179"/>
          <a:ext cx="88900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31620</xdr:rowOff>
    </xdr:from>
    <xdr:to>
      <xdr:col>24</xdr:col>
      <xdr:colOff>114300</xdr:colOff>
      <xdr:row>95</xdr:row>
      <xdr:rowOff>133220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10047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9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95971</xdr:rowOff>
    </xdr:from>
    <xdr:to>
      <xdr:col>20</xdr:col>
      <xdr:colOff>38100</xdr:colOff>
      <xdr:row>96</xdr:row>
      <xdr:rowOff>26121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17248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7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28778</xdr:rowOff>
    </xdr:from>
    <xdr:to>
      <xdr:col>15</xdr:col>
      <xdr:colOff>101600</xdr:colOff>
      <xdr:row>95</xdr:row>
      <xdr:rowOff>130378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121505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0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35179</xdr:rowOff>
    </xdr:from>
    <xdr:to>
      <xdr:col>10</xdr:col>
      <xdr:colOff>165100</xdr:colOff>
      <xdr:row>96</xdr:row>
      <xdr:rowOff>136779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153306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6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92908</xdr:rowOff>
    </xdr:from>
    <xdr:to>
      <xdr:col>6</xdr:col>
      <xdr:colOff>38100</xdr:colOff>
      <xdr:row>97</xdr:row>
      <xdr:rowOff>23058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14185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4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99129</xdr:rowOff>
    </xdr:from>
    <xdr:to>
      <xdr:col>55</xdr:col>
      <xdr:colOff>0</xdr:colOff>
      <xdr:row>36</xdr:row>
      <xdr:rowOff>2725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99879"/>
          <a:ext cx="838200" cy="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99129</xdr:rowOff>
    </xdr:from>
    <xdr:to>
      <xdr:col>50</xdr:col>
      <xdr:colOff>114300</xdr:colOff>
      <xdr:row>36</xdr:row>
      <xdr:rowOff>52680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99879"/>
          <a:ext cx="889000" cy="1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35665</xdr:rowOff>
    </xdr:from>
    <xdr:to>
      <xdr:col>45</xdr:col>
      <xdr:colOff>177800</xdr:colOff>
      <xdr:row>36</xdr:row>
      <xdr:rowOff>52680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79165"/>
          <a:ext cx="889000" cy="10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35665</xdr:rowOff>
    </xdr:from>
    <xdr:to>
      <xdr:col>41</xdr:col>
      <xdr:colOff>50800</xdr:colOff>
      <xdr:row>36</xdr:row>
      <xdr:rowOff>115947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79165"/>
          <a:ext cx="889000" cy="110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123375</xdr:rowOff>
    </xdr:from>
    <xdr:to>
      <xdr:col>55</xdr:col>
      <xdr:colOff>50800</xdr:colOff>
      <xdr:row>36</xdr:row>
      <xdr:rowOff>53525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146252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48329</xdr:rowOff>
    </xdr:from>
    <xdr:to>
      <xdr:col>50</xdr:col>
      <xdr:colOff>165100</xdr:colOff>
      <xdr:row>35</xdr:row>
      <xdr:rowOff>149929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166456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1880</xdr:rowOff>
    </xdr:from>
    <xdr:to>
      <xdr:col>46</xdr:col>
      <xdr:colOff>38100</xdr:colOff>
      <xdr:row>36</xdr:row>
      <xdr:rowOff>103480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120007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156315</xdr:rowOff>
    </xdr:from>
    <xdr:to>
      <xdr:col>41</xdr:col>
      <xdr:colOff>101600</xdr:colOff>
      <xdr:row>30</xdr:row>
      <xdr:rowOff>86465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102992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9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65147</xdr:rowOff>
    </xdr:from>
    <xdr:to>
      <xdr:col>36</xdr:col>
      <xdr:colOff>165100</xdr:colOff>
      <xdr:row>36</xdr:row>
      <xdr:rowOff>166747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83807</xdr:rowOff>
    </xdr:from>
    <xdr:to>
      <xdr:col>55</xdr:col>
      <xdr:colOff>0</xdr:colOff>
      <xdr:row>57</xdr:row>
      <xdr:rowOff>149492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56457"/>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38240</xdr:rowOff>
    </xdr:from>
    <xdr:to>
      <xdr:col>50</xdr:col>
      <xdr:colOff>114300</xdr:colOff>
      <xdr:row>57</xdr:row>
      <xdr:rowOff>83807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10890"/>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1206</xdr:rowOff>
    </xdr:from>
    <xdr:to>
      <xdr:col>45</xdr:col>
      <xdr:colOff>177800</xdr:colOff>
      <xdr:row>57</xdr:row>
      <xdr:rowOff>38240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7385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76784</xdr:rowOff>
    </xdr:from>
    <xdr:to>
      <xdr:col>41</xdr:col>
      <xdr:colOff>50800</xdr:colOff>
      <xdr:row>57</xdr:row>
      <xdr:rowOff>1206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77984"/>
          <a:ext cx="889000" cy="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98692</xdr:rowOff>
    </xdr:from>
    <xdr:to>
      <xdr:col>55</xdr:col>
      <xdr:colOff>50800</xdr:colOff>
      <xdr:row>58</xdr:row>
      <xdr:rowOff>28842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13619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33007</xdr:rowOff>
    </xdr:from>
    <xdr:to>
      <xdr:col>50</xdr:col>
      <xdr:colOff>165100</xdr:colOff>
      <xdr:row>57</xdr:row>
      <xdr:rowOff>134607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125734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158890</xdr:rowOff>
    </xdr:from>
    <xdr:to>
      <xdr:col>46</xdr:col>
      <xdr:colOff>38100</xdr:colOff>
      <xdr:row>57</xdr:row>
      <xdr:rowOff>89040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80167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121856</xdr:rowOff>
    </xdr:from>
    <xdr:to>
      <xdr:col>41</xdr:col>
      <xdr:colOff>101600</xdr:colOff>
      <xdr:row>57</xdr:row>
      <xdr:rowOff>52006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43133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25984</xdr:rowOff>
    </xdr:from>
    <xdr:to>
      <xdr:col>36</xdr:col>
      <xdr:colOff>165100</xdr:colOff>
      <xdr:row>56</xdr:row>
      <xdr:rowOff>127584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118711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99033</xdr:rowOff>
    </xdr:from>
    <xdr:to>
      <xdr:col>55</xdr:col>
      <xdr:colOff>0</xdr:colOff>
      <xdr:row>77</xdr:row>
      <xdr:rowOff>69062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29233"/>
          <a:ext cx="838200" cy="1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99033</xdr:rowOff>
    </xdr:from>
    <xdr:to>
      <xdr:col>50</xdr:col>
      <xdr:colOff>114300</xdr:colOff>
      <xdr:row>77</xdr:row>
      <xdr:rowOff>65154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29233"/>
          <a:ext cx="889000" cy="1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65154</xdr:rowOff>
    </xdr:from>
    <xdr:to>
      <xdr:col>45</xdr:col>
      <xdr:colOff>177800</xdr:colOff>
      <xdr:row>77</xdr:row>
      <xdr:rowOff>103170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66804"/>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103170</xdr:rowOff>
    </xdr:from>
    <xdr:to>
      <xdr:col>41</xdr:col>
      <xdr:colOff>50800</xdr:colOff>
      <xdr:row>77</xdr:row>
      <xdr:rowOff>131105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04820"/>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18262</xdr:rowOff>
    </xdr:from>
    <xdr:to>
      <xdr:col>55</xdr:col>
      <xdr:colOff>50800</xdr:colOff>
      <xdr:row>77</xdr:row>
      <xdr:rowOff>119862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168139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48233</xdr:rowOff>
    </xdr:from>
    <xdr:to>
      <xdr:col>50</xdr:col>
      <xdr:colOff>165100</xdr:colOff>
      <xdr:row>76</xdr:row>
      <xdr:rowOff>149833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166359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14354</xdr:rowOff>
    </xdr:from>
    <xdr:to>
      <xdr:col>46</xdr:col>
      <xdr:colOff>38100</xdr:colOff>
      <xdr:row>77</xdr:row>
      <xdr:rowOff>115954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132481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52370</xdr:rowOff>
    </xdr:from>
    <xdr:to>
      <xdr:col>41</xdr:col>
      <xdr:colOff>101600</xdr:colOff>
      <xdr:row>77</xdr:row>
      <xdr:rowOff>153970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145097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4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80305</xdr:rowOff>
    </xdr:from>
    <xdr:to>
      <xdr:col>36</xdr:col>
      <xdr:colOff>165100</xdr:colOff>
      <xdr:row>78</xdr:row>
      <xdr:rowOff>10455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125603</xdr:rowOff>
    </xdr:from>
    <xdr:to>
      <xdr:col>55</xdr:col>
      <xdr:colOff>0</xdr:colOff>
      <xdr:row>98</xdr:row>
      <xdr:rowOff>133147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27703"/>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102248</xdr:rowOff>
    </xdr:from>
    <xdr:to>
      <xdr:col>50</xdr:col>
      <xdr:colOff>114300</xdr:colOff>
      <xdr:row>98</xdr:row>
      <xdr:rowOff>133147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043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56471</xdr:rowOff>
    </xdr:from>
    <xdr:to>
      <xdr:col>45</xdr:col>
      <xdr:colOff>177800</xdr:colOff>
      <xdr:row>98</xdr:row>
      <xdr:rowOff>102248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58571"/>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56471</xdr:rowOff>
    </xdr:from>
    <xdr:to>
      <xdr:col>41</xdr:col>
      <xdr:colOff>50800</xdr:colOff>
      <xdr:row>98</xdr:row>
      <xdr:rowOff>103753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58571"/>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74803</xdr:rowOff>
    </xdr:from>
    <xdr:to>
      <xdr:col>55</xdr:col>
      <xdr:colOff>50800</xdr:colOff>
      <xdr:row>99</xdr:row>
      <xdr:rowOff>4953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161180</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82347</xdr:rowOff>
    </xdr:from>
    <xdr:to>
      <xdr:col>50</xdr:col>
      <xdr:colOff>165100</xdr:colOff>
      <xdr:row>99</xdr:row>
      <xdr:rowOff>12497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3624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7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51448</xdr:rowOff>
    </xdr:from>
    <xdr:to>
      <xdr:col>46</xdr:col>
      <xdr:colOff>38100</xdr:colOff>
      <xdr:row>98</xdr:row>
      <xdr:rowOff>153048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144175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5671</xdr:rowOff>
    </xdr:from>
    <xdr:to>
      <xdr:col>41</xdr:col>
      <xdr:colOff>101600</xdr:colOff>
      <xdr:row>98</xdr:row>
      <xdr:rowOff>107271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98398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52953</xdr:rowOff>
    </xdr:from>
    <xdr:to>
      <xdr:col>36</xdr:col>
      <xdr:colOff>165100</xdr:colOff>
      <xdr:row>98</xdr:row>
      <xdr:rowOff>154553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145680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49137</xdr:rowOff>
    </xdr:from>
    <xdr:to>
      <xdr:col>85</xdr:col>
      <xdr:colOff>127000</xdr:colOff>
      <xdr:row>77</xdr:row>
      <xdr:rowOff>60967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50787"/>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38506</xdr:rowOff>
    </xdr:from>
    <xdr:to>
      <xdr:col>81</xdr:col>
      <xdr:colOff>50800</xdr:colOff>
      <xdr:row>77</xdr:row>
      <xdr:rowOff>49137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40156"/>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32792</xdr:rowOff>
    </xdr:from>
    <xdr:to>
      <xdr:col>76</xdr:col>
      <xdr:colOff>114300</xdr:colOff>
      <xdr:row>77</xdr:row>
      <xdr:rowOff>38506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3444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17399</xdr:rowOff>
    </xdr:from>
    <xdr:to>
      <xdr:col>71</xdr:col>
      <xdr:colOff>177800</xdr:colOff>
      <xdr:row>77</xdr:row>
      <xdr:rowOff>32792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190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10167</xdr:rowOff>
    </xdr:from>
    <xdr:to>
      <xdr:col>85</xdr:col>
      <xdr:colOff>177800</xdr:colOff>
      <xdr:row>77</xdr:row>
      <xdr:rowOff>111767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96544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169787</xdr:rowOff>
    </xdr:from>
    <xdr:to>
      <xdr:col>81</xdr:col>
      <xdr:colOff>101600</xdr:colOff>
      <xdr:row>77</xdr:row>
      <xdr:rowOff>99937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159156</xdr:rowOff>
    </xdr:from>
    <xdr:to>
      <xdr:col>76</xdr:col>
      <xdr:colOff>165100</xdr:colOff>
      <xdr:row>77</xdr:row>
      <xdr:rowOff>89306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80433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153442</xdr:rowOff>
    </xdr:from>
    <xdr:to>
      <xdr:col>72</xdr:col>
      <xdr:colOff>38100</xdr:colOff>
      <xdr:row>77</xdr:row>
      <xdr:rowOff>83592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74719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138049</xdr:rowOff>
    </xdr:from>
    <xdr:to>
      <xdr:col>67</xdr:col>
      <xdr:colOff>101600</xdr:colOff>
      <xdr:row>77</xdr:row>
      <xdr:rowOff>68199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59326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35283</xdr:rowOff>
    </xdr:from>
    <xdr:to>
      <xdr:col>85</xdr:col>
      <xdr:colOff>127000</xdr:colOff>
      <xdr:row>98</xdr:row>
      <xdr:rowOff>104862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7383"/>
          <a:ext cx="8382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165554</xdr:rowOff>
    </xdr:from>
    <xdr:to>
      <xdr:col>81</xdr:col>
      <xdr:colOff>50800</xdr:colOff>
      <xdr:row>98</xdr:row>
      <xdr:rowOff>104862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96204"/>
          <a:ext cx="8890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165554</xdr:rowOff>
    </xdr:from>
    <xdr:to>
      <xdr:col>76</xdr:col>
      <xdr:colOff>114300</xdr:colOff>
      <xdr:row>98</xdr:row>
      <xdr:rowOff>88745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96204"/>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88745</xdr:rowOff>
    </xdr:from>
    <xdr:to>
      <xdr:col>71</xdr:col>
      <xdr:colOff>177800</xdr:colOff>
      <xdr:row>98</xdr:row>
      <xdr:rowOff>89529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9084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155933</xdr:rowOff>
    </xdr:from>
    <xdr:to>
      <xdr:col>85</xdr:col>
      <xdr:colOff>177800</xdr:colOff>
      <xdr:row>98</xdr:row>
      <xdr:rowOff>86083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7360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54062</xdr:rowOff>
    </xdr:from>
    <xdr:to>
      <xdr:col>81</xdr:col>
      <xdr:colOff>101600</xdr:colOff>
      <xdr:row>98</xdr:row>
      <xdr:rowOff>155662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146789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114754</xdr:rowOff>
    </xdr:from>
    <xdr:to>
      <xdr:col>76</xdr:col>
      <xdr:colOff>165100</xdr:colOff>
      <xdr:row>98</xdr:row>
      <xdr:rowOff>44904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37945</xdr:rowOff>
    </xdr:from>
    <xdr:to>
      <xdr:col>72</xdr:col>
      <xdr:colOff>38100</xdr:colOff>
      <xdr:row>98</xdr:row>
      <xdr:rowOff>139545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156072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38729</xdr:rowOff>
    </xdr:from>
    <xdr:to>
      <xdr:col>67</xdr:col>
      <xdr:colOff>101600</xdr:colOff>
      <xdr:row>98</xdr:row>
      <xdr:rowOff>140329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156856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44431</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44431</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165081</xdr:rowOff>
    </xdr:from>
    <xdr:to>
      <xdr:col>116</xdr:col>
      <xdr:colOff>114300</xdr:colOff>
      <xdr:row>59</xdr:row>
      <xdr:rowOff>95231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80008</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165081</xdr:rowOff>
    </xdr:from>
    <xdr:to>
      <xdr:col>98</xdr:col>
      <xdr:colOff>38100</xdr:colOff>
      <xdr:row>59</xdr:row>
      <xdr:rowOff>95231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86358</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72377</xdr:rowOff>
    </xdr:from>
    <xdr:to>
      <xdr:col>116</xdr:col>
      <xdr:colOff>63500</xdr:colOff>
      <xdr:row>76</xdr:row>
      <xdr:rowOff>168314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02577"/>
          <a:ext cx="8382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168314</xdr:rowOff>
    </xdr:from>
    <xdr:to>
      <xdr:col>111</xdr:col>
      <xdr:colOff>177800</xdr:colOff>
      <xdr:row>77</xdr:row>
      <xdr:rowOff>86283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98514"/>
          <a:ext cx="8890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84683</xdr:rowOff>
    </xdr:from>
    <xdr:to>
      <xdr:col>107</xdr:col>
      <xdr:colOff>50800</xdr:colOff>
      <xdr:row>77</xdr:row>
      <xdr:rowOff>86283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8633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121983</xdr:rowOff>
    </xdr:from>
    <xdr:to>
      <xdr:col>102</xdr:col>
      <xdr:colOff>114300</xdr:colOff>
      <xdr:row>77</xdr:row>
      <xdr:rowOff>84683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52183"/>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21577</xdr:rowOff>
    </xdr:from>
    <xdr:to>
      <xdr:col>116</xdr:col>
      <xdr:colOff>114300</xdr:colOff>
      <xdr:row>76</xdr:row>
      <xdr:rowOff>123177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117514</xdr:rowOff>
    </xdr:from>
    <xdr:to>
      <xdr:col>112</xdr:col>
      <xdr:colOff>38100</xdr:colOff>
      <xdr:row>77</xdr:row>
      <xdr:rowOff>47664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38791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35483</xdr:rowOff>
    </xdr:from>
    <xdr:to>
      <xdr:col>107</xdr:col>
      <xdr:colOff>101600</xdr:colOff>
      <xdr:row>77</xdr:row>
      <xdr:rowOff>137083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128210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33883</xdr:rowOff>
    </xdr:from>
    <xdr:to>
      <xdr:col>102</xdr:col>
      <xdr:colOff>165100</xdr:colOff>
      <xdr:row>77</xdr:row>
      <xdr:rowOff>135483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126610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71183</xdr:rowOff>
    </xdr:from>
    <xdr:to>
      <xdr:col>98</xdr:col>
      <xdr:colOff>38100</xdr:colOff>
      <xdr:row>77</xdr:row>
      <xdr:rowOff>1333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４０９，９３１円となっている。主な構成項目である扶助費は、住民一人当たり１３５，０１７円となっており、性質別歳出項目の中で割合が一番大きい項目となった。類似団体平均より下回っているが、電力・ガス・食料品等価格高騰重点支援給付金の皆増等により前年度対比住民一人当たり８，４４５円の増となるなど、増加傾向にあり、令和元年度から比較すると約２９％増加し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７０，６５４円となっており、令和５年度決算においては、前年度対比住民一人当たり２，５４８円の減となった。総額も減となり、新型コロナウイルスワクチン接種会場設営等委託料、新型コロナウイルスワクチン接種事業事務委託料が減等が主な減要因となっている。今後も引き続き行財政改革の推進により、事務事業の見直しを図る等コスト削減に努めていく。</a:t>
          </a:r>
        </a:p>
        <a:p>
          <a:r>
            <a:rPr kumimoji="1" lang="ja-JP" altLang="en-US" sz="1300">
              <a:latin typeface="ＭＳ Ｐゴシック" panose="020B0600070205080204" pitchFamily="50" charset="-128"/>
              <a:ea typeface="ＭＳ Ｐゴシック" panose="020B0600070205080204" pitchFamily="50" charset="-128"/>
            </a:rPr>
            <a:t>　補助費等は住民一人当たり５６，０８３円となっており、令和５年度決算においては、前年度対比住民一人当たり６，８９４円の減となった。地域振興券等発行事業費負担金が皆減等によるもので、今後も民間委託や指定管理者制度等の取組を推進し、行政サービスの維持・強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124,614
121,402
11.30
53,050,349
51,083,149
1,966,040
25,366,952
15,564,127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52832</xdr:rowOff>
    </xdr:from>
    <xdr:to>
      <xdr:col>24</xdr:col>
      <xdr:colOff>63500</xdr:colOff>
      <xdr:row>33</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068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19304</xdr:rowOff>
    </xdr:from>
    <xdr:to>
      <xdr:col>19</xdr:col>
      <xdr:colOff>177800</xdr:colOff>
      <xdr:row>33</xdr:row>
      <xdr:rowOff>52832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715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15494</xdr:rowOff>
    </xdr:from>
    <xdr:to>
      <xdr:col>15</xdr:col>
      <xdr:colOff>50800</xdr:colOff>
      <xdr:row>33</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33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109220</xdr:rowOff>
    </xdr:from>
    <xdr:to>
      <xdr:col>10</xdr:col>
      <xdr:colOff>114300</xdr:colOff>
      <xdr:row>33</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5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23368</xdr:rowOff>
    </xdr:from>
    <xdr:to>
      <xdr:col>24</xdr:col>
      <xdr:colOff>114300</xdr:colOff>
      <xdr:row>33</xdr:row>
      <xdr:rowOff>124968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46245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2032</xdr:rowOff>
    </xdr:from>
    <xdr:to>
      <xdr:col>20</xdr:col>
      <xdr:colOff>38100</xdr:colOff>
      <xdr:row>33</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139954</xdr:rowOff>
    </xdr:from>
    <xdr:to>
      <xdr:col>15</xdr:col>
      <xdr:colOff>101600</xdr:colOff>
      <xdr:row>33</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86631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136144</xdr:rowOff>
    </xdr:from>
    <xdr:to>
      <xdr:col>10</xdr:col>
      <xdr:colOff>165100</xdr:colOff>
      <xdr:row>33</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58420</xdr:rowOff>
    </xdr:from>
    <xdr:to>
      <xdr:col>6</xdr:col>
      <xdr:colOff>38100</xdr:colOff>
      <xdr:row>32</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74074</xdr:rowOff>
    </xdr:from>
    <xdr:to>
      <xdr:col>24</xdr:col>
      <xdr:colOff>63500</xdr:colOff>
      <xdr:row>57</xdr:row>
      <xdr:rowOff>114289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6724"/>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81435</xdr:rowOff>
    </xdr:from>
    <xdr:to>
      <xdr:col>19</xdr:col>
      <xdr:colOff>177800</xdr:colOff>
      <xdr:row>57</xdr:row>
      <xdr:rowOff>114289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4085"/>
          <a:ext cx="889000" cy="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168567</xdr:rowOff>
    </xdr:from>
    <xdr:to>
      <xdr:col>15</xdr:col>
      <xdr:colOff>50800</xdr:colOff>
      <xdr:row>57</xdr:row>
      <xdr:rowOff>81435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26867"/>
          <a:ext cx="889000" cy="4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168567</xdr:rowOff>
    </xdr:from>
    <xdr:to>
      <xdr:col>10</xdr:col>
      <xdr:colOff>114300</xdr:colOff>
      <xdr:row>57</xdr:row>
      <xdr:rowOff>104496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6867"/>
          <a:ext cx="889000" cy="4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23274</xdr:rowOff>
    </xdr:from>
    <xdr:to>
      <xdr:col>24</xdr:col>
      <xdr:colOff>114300</xdr:colOff>
      <xdr:row>57</xdr:row>
      <xdr:rowOff>124874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63489</xdr:rowOff>
    </xdr:from>
    <xdr:to>
      <xdr:col>20</xdr:col>
      <xdr:colOff>38100</xdr:colOff>
      <xdr:row>57</xdr:row>
      <xdr:rowOff>165089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156216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30635</xdr:rowOff>
    </xdr:from>
    <xdr:to>
      <xdr:col>15</xdr:col>
      <xdr:colOff>101600</xdr:colOff>
      <xdr:row>57</xdr:row>
      <xdr:rowOff>132235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123362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117767</xdr:rowOff>
    </xdr:from>
    <xdr:to>
      <xdr:col>10</xdr:col>
      <xdr:colOff>165100</xdr:colOff>
      <xdr:row>55</xdr:row>
      <xdr:rowOff>47917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39044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53696</xdr:rowOff>
    </xdr:from>
    <xdr:to>
      <xdr:col>6</xdr:col>
      <xdr:colOff>38100</xdr:colOff>
      <xdr:row>57</xdr:row>
      <xdr:rowOff>155296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35863</xdr:rowOff>
    </xdr:from>
    <xdr:to>
      <xdr:col>24</xdr:col>
      <xdr:colOff>63500</xdr:colOff>
      <xdr:row>76</xdr:row>
      <xdr:rowOff>90154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6063"/>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69345</xdr:rowOff>
    </xdr:from>
    <xdr:to>
      <xdr:col>19</xdr:col>
      <xdr:colOff>177800</xdr:colOff>
      <xdr:row>76</xdr:row>
      <xdr:rowOff>90154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99545"/>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69345</xdr:rowOff>
    </xdr:from>
    <xdr:to>
      <xdr:col>15</xdr:col>
      <xdr:colOff>50800</xdr:colOff>
      <xdr:row>77</xdr:row>
      <xdr:rowOff>76758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954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76758</xdr:rowOff>
    </xdr:from>
    <xdr:to>
      <xdr:col>10</xdr:col>
      <xdr:colOff>114300</xdr:colOff>
      <xdr:row>78</xdr:row>
      <xdr:rowOff>2045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8408"/>
          <a:ext cx="889000" cy="9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156513</xdr:rowOff>
    </xdr:from>
    <xdr:to>
      <xdr:col>24</xdr:col>
      <xdr:colOff>114300</xdr:colOff>
      <xdr:row>76</xdr:row>
      <xdr:rowOff>86663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7939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39354</xdr:rowOff>
    </xdr:from>
    <xdr:to>
      <xdr:col>20</xdr:col>
      <xdr:colOff>38100</xdr:colOff>
      <xdr:row>76</xdr:row>
      <xdr:rowOff>140954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157482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4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18545</xdr:rowOff>
    </xdr:from>
    <xdr:to>
      <xdr:col>15</xdr:col>
      <xdr:colOff>101600</xdr:colOff>
      <xdr:row>76</xdr:row>
      <xdr:rowOff>120145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136672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25958</xdr:rowOff>
    </xdr:from>
    <xdr:to>
      <xdr:col>10</xdr:col>
      <xdr:colOff>165100</xdr:colOff>
      <xdr:row>77</xdr:row>
      <xdr:rowOff>127558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144085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122695</xdr:rowOff>
    </xdr:from>
    <xdr:to>
      <xdr:col>6</xdr:col>
      <xdr:colOff>38100</xdr:colOff>
      <xdr:row>78</xdr:row>
      <xdr:rowOff>52845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69372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67756</xdr:rowOff>
    </xdr:from>
    <xdr:to>
      <xdr:col>24</xdr:col>
      <xdr:colOff>63500</xdr:colOff>
      <xdr:row>94</xdr:row>
      <xdr:rowOff>38953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12606"/>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67756</xdr:rowOff>
    </xdr:from>
    <xdr:to>
      <xdr:col>19</xdr:col>
      <xdr:colOff>177800</xdr:colOff>
      <xdr:row>93</xdr:row>
      <xdr:rowOff>99630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12606"/>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99630</xdr:rowOff>
    </xdr:from>
    <xdr:to>
      <xdr:col>15</xdr:col>
      <xdr:colOff>50800</xdr:colOff>
      <xdr:row>96</xdr:row>
      <xdr:rowOff>154037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44480"/>
          <a:ext cx="889000" cy="5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86240</xdr:rowOff>
    </xdr:from>
    <xdr:to>
      <xdr:col>10</xdr:col>
      <xdr:colOff>114300</xdr:colOff>
      <xdr:row>96</xdr:row>
      <xdr:rowOff>154037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45440"/>
          <a:ext cx="8890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159603</xdr:rowOff>
    </xdr:from>
    <xdr:to>
      <xdr:col>24</xdr:col>
      <xdr:colOff>114300</xdr:colOff>
      <xdr:row>94</xdr:row>
      <xdr:rowOff>89753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11030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16956</xdr:rowOff>
    </xdr:from>
    <xdr:to>
      <xdr:col>20</xdr:col>
      <xdr:colOff>38100</xdr:colOff>
      <xdr:row>93</xdr:row>
      <xdr:rowOff>118556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135083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48830</xdr:rowOff>
    </xdr:from>
    <xdr:to>
      <xdr:col>15</xdr:col>
      <xdr:colOff>101600</xdr:colOff>
      <xdr:row>93</xdr:row>
      <xdr:rowOff>150430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166957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103237</xdr:rowOff>
    </xdr:from>
    <xdr:to>
      <xdr:col>10</xdr:col>
      <xdr:colOff>165100</xdr:colOff>
      <xdr:row>97</xdr:row>
      <xdr:rowOff>33387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49914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35440</xdr:rowOff>
    </xdr:from>
    <xdr:to>
      <xdr:col>6</xdr:col>
      <xdr:colOff>38100</xdr:colOff>
      <xdr:row>96</xdr:row>
      <xdr:rowOff>137040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153567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137414</xdr:rowOff>
    </xdr:from>
    <xdr:to>
      <xdr:col>55</xdr:col>
      <xdr:colOff>0</xdr:colOff>
      <xdr:row>34</xdr:row>
      <xdr:rowOff>10541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95264"/>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xdr:rowOff>
    </xdr:from>
    <xdr:to>
      <xdr:col>50</xdr:col>
      <xdr:colOff>114300</xdr:colOff>
      <xdr:row>34</xdr:row>
      <xdr:rowOff>57785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3984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57785</xdr:rowOff>
    </xdr:from>
    <xdr:to>
      <xdr:col>45</xdr:col>
      <xdr:colOff>177800</xdr:colOff>
      <xdr:row>34</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8708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28829</xdr:rowOff>
    </xdr:from>
    <xdr:to>
      <xdr:col>41</xdr:col>
      <xdr:colOff>50800</xdr:colOff>
      <xdr:row>34</xdr:row>
      <xdr:rowOff>98552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5812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86614</xdr:rowOff>
    </xdr:from>
    <xdr:to>
      <xdr:col>55</xdr:col>
      <xdr:colOff>50800</xdr:colOff>
      <xdr:row>34</xdr:row>
      <xdr:rowOff>16764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109491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131191</xdr:rowOff>
    </xdr:from>
    <xdr:to>
      <xdr:col>50</xdr:col>
      <xdr:colOff>165100</xdr:colOff>
      <xdr:row>34</xdr:row>
      <xdr:rowOff>61341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77868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6985</xdr:rowOff>
    </xdr:from>
    <xdr:to>
      <xdr:col>46</xdr:col>
      <xdr:colOff>38100</xdr:colOff>
      <xdr:row>34</xdr:row>
      <xdr:rowOff>108585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125112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61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47752</xdr:rowOff>
    </xdr:from>
    <xdr:to>
      <xdr:col>41</xdr:col>
      <xdr:colOff>101600</xdr:colOff>
      <xdr:row>34</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165879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149479</xdr:rowOff>
    </xdr:from>
    <xdr:to>
      <xdr:col>36</xdr:col>
      <xdr:colOff>165100</xdr:colOff>
      <xdr:row>34</xdr:row>
      <xdr:rowOff>79629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96156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125938</xdr:rowOff>
    </xdr:from>
    <xdr:to>
      <xdr:col>55</xdr:col>
      <xdr:colOff>0</xdr:colOff>
      <xdr:row>58</xdr:row>
      <xdr:rowOff>132019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0038"/>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124658</xdr:rowOff>
    </xdr:from>
    <xdr:to>
      <xdr:col>50</xdr:col>
      <xdr:colOff>114300</xdr:colOff>
      <xdr:row>58</xdr:row>
      <xdr:rowOff>132019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8758"/>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124658</xdr:rowOff>
    </xdr:from>
    <xdr:to>
      <xdr:col>45</xdr:col>
      <xdr:colOff>177800</xdr:colOff>
      <xdr:row>58</xdr:row>
      <xdr:rowOff>131790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875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126624</xdr:rowOff>
    </xdr:from>
    <xdr:to>
      <xdr:col>41</xdr:col>
      <xdr:colOff>50800</xdr:colOff>
      <xdr:row>58</xdr:row>
      <xdr:rowOff>131790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072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75138</xdr:rowOff>
    </xdr:from>
    <xdr:to>
      <xdr:col>55</xdr:col>
      <xdr:colOff>50800</xdr:colOff>
      <xdr:row>59</xdr:row>
      <xdr:rowOff>5288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161515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81219</xdr:rowOff>
    </xdr:from>
    <xdr:to>
      <xdr:col>50</xdr:col>
      <xdr:colOff>165100</xdr:colOff>
      <xdr:row>59</xdr:row>
      <xdr:rowOff>11369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2496</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73858</xdr:rowOff>
    </xdr:from>
    <xdr:to>
      <xdr:col>46</xdr:col>
      <xdr:colOff>38100</xdr:colOff>
      <xdr:row>59</xdr:row>
      <xdr:rowOff>4008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166585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80990</xdr:rowOff>
    </xdr:from>
    <xdr:to>
      <xdr:col>41</xdr:col>
      <xdr:colOff>101600</xdr:colOff>
      <xdr:row>59</xdr:row>
      <xdr:rowOff>11140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2267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75824</xdr:rowOff>
    </xdr:from>
    <xdr:to>
      <xdr:col>36</xdr:col>
      <xdr:colOff>165100</xdr:colOff>
      <xdr:row>59</xdr:row>
      <xdr:rowOff>5974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168551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94895</xdr:rowOff>
    </xdr:from>
    <xdr:to>
      <xdr:col>55</xdr:col>
      <xdr:colOff>0</xdr:colOff>
      <xdr:row>79</xdr:row>
      <xdr:rowOff>13360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7995"/>
          <a:ext cx="8382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94895</xdr:rowOff>
    </xdr:from>
    <xdr:to>
      <xdr:col>50</xdr:col>
      <xdr:colOff>114300</xdr:colOff>
      <xdr:row>78</xdr:row>
      <xdr:rowOff>131338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7995"/>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131338</xdr:rowOff>
    </xdr:from>
    <xdr:to>
      <xdr:col>45</xdr:col>
      <xdr:colOff>177800</xdr:colOff>
      <xdr:row>78</xdr:row>
      <xdr:rowOff>136519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443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136519</xdr:rowOff>
    </xdr:from>
    <xdr:to>
      <xdr:col>41</xdr:col>
      <xdr:colOff>50800</xdr:colOff>
      <xdr:row>78</xdr:row>
      <xdr:rowOff>158522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09619"/>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134010</xdr:rowOff>
    </xdr:from>
    <xdr:to>
      <xdr:col>55</xdr:col>
      <xdr:colOff>50800</xdr:colOff>
      <xdr:row>79</xdr:row>
      <xdr:rowOff>64160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48937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44095</xdr:rowOff>
    </xdr:from>
    <xdr:to>
      <xdr:col>50</xdr:col>
      <xdr:colOff>165100</xdr:colOff>
      <xdr:row>78</xdr:row>
      <xdr:rowOff>145695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136822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80538</xdr:rowOff>
    </xdr:from>
    <xdr:to>
      <xdr:col>46</xdr:col>
      <xdr:colOff>38100</xdr:colOff>
      <xdr:row>79</xdr:row>
      <xdr:rowOff>10688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85719</xdr:rowOff>
    </xdr:from>
    <xdr:to>
      <xdr:col>41</xdr:col>
      <xdr:colOff>101600</xdr:colOff>
      <xdr:row>79</xdr:row>
      <xdr:rowOff>15869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107722</xdr:rowOff>
    </xdr:from>
    <xdr:to>
      <xdr:col>36</xdr:col>
      <xdr:colOff>165100</xdr:colOff>
      <xdr:row>79</xdr:row>
      <xdr:rowOff>37872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88316</xdr:rowOff>
    </xdr:from>
    <xdr:to>
      <xdr:col>55</xdr:col>
      <xdr:colOff>0</xdr:colOff>
      <xdr:row>97</xdr:row>
      <xdr:rowOff>108204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8966"/>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87198</xdr:rowOff>
    </xdr:from>
    <xdr:to>
      <xdr:col>50</xdr:col>
      <xdr:colOff>114300</xdr:colOff>
      <xdr:row>97</xdr:row>
      <xdr:rowOff>88316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17848"/>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68923</xdr:rowOff>
    </xdr:from>
    <xdr:to>
      <xdr:col>45</xdr:col>
      <xdr:colOff>177800</xdr:colOff>
      <xdr:row>97</xdr:row>
      <xdr:rowOff>87198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99573"/>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93472</xdr:rowOff>
    </xdr:from>
    <xdr:to>
      <xdr:col>41</xdr:col>
      <xdr:colOff>50800</xdr:colOff>
      <xdr:row>97</xdr:row>
      <xdr:rowOff>68923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52672"/>
          <a:ext cx="889000" cy="1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57404</xdr:rowOff>
    </xdr:from>
    <xdr:to>
      <xdr:col>55</xdr:col>
      <xdr:colOff>50800</xdr:colOff>
      <xdr:row>97</xdr:row>
      <xdr:rowOff>159004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143781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37516</xdr:rowOff>
    </xdr:from>
    <xdr:to>
      <xdr:col>50</xdr:col>
      <xdr:colOff>165100</xdr:colOff>
      <xdr:row>97</xdr:row>
      <xdr:rowOff>139116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130243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36398</xdr:rowOff>
    </xdr:from>
    <xdr:to>
      <xdr:col>46</xdr:col>
      <xdr:colOff>38100</xdr:colOff>
      <xdr:row>97</xdr:row>
      <xdr:rowOff>137998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129125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18123</xdr:rowOff>
    </xdr:from>
    <xdr:to>
      <xdr:col>41</xdr:col>
      <xdr:colOff>101600</xdr:colOff>
      <xdr:row>97</xdr:row>
      <xdr:rowOff>119723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110850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42672</xdr:rowOff>
    </xdr:from>
    <xdr:to>
      <xdr:col>36</xdr:col>
      <xdr:colOff>165100</xdr:colOff>
      <xdr:row>96</xdr:row>
      <xdr:rowOff>144272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135399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96266</xdr:rowOff>
    </xdr:from>
    <xdr:to>
      <xdr:col>85</xdr:col>
      <xdr:colOff>127000</xdr:colOff>
      <xdr:row>36</xdr:row>
      <xdr:rowOff>105283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68466"/>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57531</xdr:rowOff>
    </xdr:from>
    <xdr:to>
      <xdr:col>81</xdr:col>
      <xdr:colOff>50800</xdr:colOff>
      <xdr:row>36</xdr:row>
      <xdr:rowOff>105283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29731"/>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57531</xdr:rowOff>
    </xdr:from>
    <xdr:to>
      <xdr:col>76</xdr:col>
      <xdr:colOff>114300</xdr:colOff>
      <xdr:row>36</xdr:row>
      <xdr:rowOff>148971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297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148971</xdr:rowOff>
    </xdr:from>
    <xdr:to>
      <xdr:col>71</xdr:col>
      <xdr:colOff>177800</xdr:colOff>
      <xdr:row>36</xdr:row>
      <xdr:rowOff>157353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2117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45466</xdr:rowOff>
    </xdr:from>
    <xdr:to>
      <xdr:col>85</xdr:col>
      <xdr:colOff>177800</xdr:colOff>
      <xdr:row>36</xdr:row>
      <xdr:rowOff>147066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23893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54483</xdr:rowOff>
    </xdr:from>
    <xdr:to>
      <xdr:col>81</xdr:col>
      <xdr:colOff>101600</xdr:colOff>
      <xdr:row>36</xdr:row>
      <xdr:rowOff>156083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147210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6731</xdr:rowOff>
    </xdr:from>
    <xdr:to>
      <xdr:col>76</xdr:col>
      <xdr:colOff>165100</xdr:colOff>
      <xdr:row>36</xdr:row>
      <xdr:rowOff>108331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99458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98171</xdr:rowOff>
    </xdr:from>
    <xdr:to>
      <xdr:col>72</xdr:col>
      <xdr:colOff>38100</xdr:colOff>
      <xdr:row>37</xdr:row>
      <xdr:rowOff>28321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19448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106553</xdr:rowOff>
    </xdr:from>
    <xdr:to>
      <xdr:col>67</xdr:col>
      <xdr:colOff>101600</xdr:colOff>
      <xdr:row>37</xdr:row>
      <xdr:rowOff>36703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27830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150940</xdr:rowOff>
    </xdr:from>
    <xdr:to>
      <xdr:col>85</xdr:col>
      <xdr:colOff>127000</xdr:colOff>
      <xdr:row>57</xdr:row>
      <xdr:rowOff>159474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23590"/>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114668</xdr:rowOff>
    </xdr:from>
    <xdr:to>
      <xdr:col>81</xdr:col>
      <xdr:colOff>50800</xdr:colOff>
      <xdr:row>57</xdr:row>
      <xdr:rowOff>159474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8731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45955</xdr:rowOff>
    </xdr:from>
    <xdr:to>
      <xdr:col>76</xdr:col>
      <xdr:colOff>114300</xdr:colOff>
      <xdr:row>57</xdr:row>
      <xdr:rowOff>114668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18605"/>
          <a:ext cx="889000" cy="6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45955</xdr:rowOff>
    </xdr:from>
    <xdr:to>
      <xdr:col>71</xdr:col>
      <xdr:colOff>177800</xdr:colOff>
      <xdr:row>58</xdr:row>
      <xdr:rowOff>29838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8605"/>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100140</xdr:rowOff>
    </xdr:from>
    <xdr:to>
      <xdr:col>85</xdr:col>
      <xdr:colOff>177800</xdr:colOff>
      <xdr:row>58</xdr:row>
      <xdr:rowOff>30290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15067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108674</xdr:rowOff>
    </xdr:from>
    <xdr:to>
      <xdr:col>81</xdr:col>
      <xdr:colOff>101600</xdr:colOff>
      <xdr:row>58</xdr:row>
      <xdr:rowOff>38824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29951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63868</xdr:rowOff>
    </xdr:from>
    <xdr:to>
      <xdr:col>76</xdr:col>
      <xdr:colOff>165100</xdr:colOff>
      <xdr:row>57</xdr:row>
      <xdr:rowOff>165468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156595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166605</xdr:rowOff>
    </xdr:from>
    <xdr:to>
      <xdr:col>72</xdr:col>
      <xdr:colOff>38100</xdr:colOff>
      <xdr:row>57</xdr:row>
      <xdr:rowOff>96755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87882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150488</xdr:rowOff>
    </xdr:from>
    <xdr:to>
      <xdr:col>67</xdr:col>
      <xdr:colOff>101600</xdr:colOff>
      <xdr:row>58</xdr:row>
      <xdr:rowOff>80638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71765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49137</xdr:rowOff>
    </xdr:from>
    <xdr:to>
      <xdr:col>85</xdr:col>
      <xdr:colOff>127000</xdr:colOff>
      <xdr:row>97</xdr:row>
      <xdr:rowOff>60967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79787"/>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38506</xdr:rowOff>
    </xdr:from>
    <xdr:to>
      <xdr:col>81</xdr:col>
      <xdr:colOff>50800</xdr:colOff>
      <xdr:row>97</xdr:row>
      <xdr:rowOff>49137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69156"/>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32792</xdr:rowOff>
    </xdr:from>
    <xdr:to>
      <xdr:col>76</xdr:col>
      <xdr:colOff>114300</xdr:colOff>
      <xdr:row>97</xdr:row>
      <xdr:rowOff>38506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6344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17399</xdr:rowOff>
    </xdr:from>
    <xdr:to>
      <xdr:col>71</xdr:col>
      <xdr:colOff>177800</xdr:colOff>
      <xdr:row>97</xdr:row>
      <xdr:rowOff>32792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480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10167</xdr:rowOff>
    </xdr:from>
    <xdr:to>
      <xdr:col>85</xdr:col>
      <xdr:colOff>177800</xdr:colOff>
      <xdr:row>97</xdr:row>
      <xdr:rowOff>111767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96544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169787</xdr:rowOff>
    </xdr:from>
    <xdr:to>
      <xdr:col>81</xdr:col>
      <xdr:colOff>101600</xdr:colOff>
      <xdr:row>97</xdr:row>
      <xdr:rowOff>99937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91064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159156</xdr:rowOff>
    </xdr:from>
    <xdr:to>
      <xdr:col>76</xdr:col>
      <xdr:colOff>165100</xdr:colOff>
      <xdr:row>97</xdr:row>
      <xdr:rowOff>89306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80433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1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153442</xdr:rowOff>
    </xdr:from>
    <xdr:to>
      <xdr:col>72</xdr:col>
      <xdr:colOff>38100</xdr:colOff>
      <xdr:row>97</xdr:row>
      <xdr:rowOff>83592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74719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138049</xdr:rowOff>
    </xdr:from>
    <xdr:to>
      <xdr:col>67</xdr:col>
      <xdr:colOff>101600</xdr:colOff>
      <xdr:row>97</xdr:row>
      <xdr:rowOff>68199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59326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４０９，９３１円となっている。主な構成項目である民生費は、住民一人当た２１８，６２７となっており、目的別歳出項目の中で一番大きい項目である。類似団体平均と比較すると住民一人当たり１３，０３４円高くなっており、令和元年度から比較すると約２３％増加している。決算額全体で見ると、民生費のうち特に社会福祉費が増となっており、電力・ガス・食料品等価格高騰重点支援給付金等が主な増要因となっている。</a:t>
          </a:r>
        </a:p>
        <a:p>
          <a:r>
            <a:rPr kumimoji="1" lang="ja-JP" altLang="en-US" sz="1300">
              <a:latin typeface="ＭＳ Ｐゴシック" panose="020B0600070205080204" pitchFamily="50" charset="-128"/>
              <a:ea typeface="ＭＳ Ｐゴシック" panose="020B0600070205080204" pitchFamily="50" charset="-128"/>
            </a:rPr>
            <a:t>　総務費は、住民一人当たり５１，８５４円となっており、類似団体平均をわずかに下回る程度で推移している。前年度決算と比較すると、総務費のうち財政調整基金積立金の増等により、住民一人当たり８，７９６円の増となっ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４８，０８５円となっており、令和３年度決算から、大きく伸びていたが、令和５年度決算においては前年度対比住民一人当たり４，３６８円の減となった。衛生費のうち、清掃関連施設整備工事（不燃・粗大ごみ積替え・保管施設）の皆減や新型コロナウイルスワクチン接種体制確保事業費国庫補助金返還金の減が主な減要因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現在高は、令和元年度と比較し２倍ほどとなったが、引き続き厳しい財政状況となっている。歳入については、国庫支出金及び繰入金が減となったものの、市税収入が増となったほか繰越金及び都支出金が増となったことから前年度決算額を上回った。歳出についても、補助費等、投資的経費及び物件費が減となったものの、積立金、扶助費及び繰出金が増となったことから、前年度決算額を上回った。その結果、実質収支は前年度対比２．６４ポイントの減となった。今後も事務事業の見直しや行政経営資源の有効活用による安定的な歳入確保と歳出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後期高齢者医療特別会計、下水道事業会計のすべての会計において、黒字を確保しており、概ね適正な水準を保っている。連結実質赤字比率も黒字となっており、今後も引き続き持続可能かつ自律した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一部事務組合等の起こした地方債の償還に充当するための負担金が増となったこと等により、実質公債費比率は増となった。</a:t>
          </a:r>
        </a:p>
        <a:p>
          <a:r>
            <a:rPr kumimoji="1" lang="ja-JP" altLang="en-US" sz="1400">
              <a:latin typeface="ＭＳ ゴシック" pitchFamily="49" charset="-128"/>
              <a:ea typeface="ＭＳ ゴシック" pitchFamily="49" charset="-128"/>
            </a:rPr>
            <a:t>　早期健全化基準未満であるが、将来に過度の負担を残さぬよう、市債借入れの抑制を図り、さらなる比率の改善に努める。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減税補填債の減や臨時財政対策債の減等により減、一部事務組合等の起こした地方債に充てる組合負担等見込額が減、退職手当負担見込額が、職員数及び勤続年数２０年以上の職員数がともに減となったことによる減により、将来負担額は減となった。</a:t>
          </a:r>
        </a:p>
        <a:p>
          <a:r>
            <a:rPr kumimoji="1" lang="ja-JP" altLang="en-US" sz="1400">
              <a:latin typeface="ＭＳ ゴシック" pitchFamily="49" charset="-128"/>
              <a:ea typeface="ＭＳ ゴシック" pitchFamily="49" charset="-128"/>
            </a:rPr>
            <a:t>　充当可能基金が財政調整基金現在高や庁舎建設基金現在高の増等により増となったことで、充当可能財源等は増となった。その結果、将来負担比率の分子は前年度対比で減少した。</a:t>
          </a:r>
        </a:p>
        <a:p>
          <a:r>
            <a:rPr kumimoji="1" lang="ja-JP" altLang="en-US" sz="1400">
              <a:latin typeface="ＭＳ ゴシック" pitchFamily="49" charset="-128"/>
              <a:ea typeface="ＭＳ ゴシック" pitchFamily="49" charset="-128"/>
            </a:rPr>
            <a:t>　引き続き、特定財源の積極的な確保とともに、市債借入の抑制や基金に頼らない財政運営に努める。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東京都小金井市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１４．１億円の積み立て、８０億円の取り崩しを行い、前年度対６．１億円の増となった。その他特定目的基金については環境基金に新たに６億円の積み立て、前年度対比１．１億円の増、庁舎建設基金は約４億円の積み立てを行い、前年度対比約３．９億円の増となったこと等により、基金全体としては前年度対比約１５．６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・財政調整基金の残高は標準財政規模の１０％程度（２０～３０億円）となるように努めることとしている。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・その他特定目的基金については庁舎、清掃関連施設の建設等目的に応じた取り崩しを行うことから、中期的には減少傾向にある。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･庁舎建設基金：庁舎の用地取得及び庁舎建設並びに庁舎賃貸借の保証金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・環境基金：ごみ処理施設の整備、ごみ処理施設に係る周辺地域の生活環境の保全及び増進、ごみ処理施設の解体等並びに新たなごみ減量施策並びに環境保全事業の充実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・地域福祉基金：地域保健福祉推進のための事業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・新型コロナウイルス感染症対策基金：新型コロナウイルス感染症対策のための事業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・公共施設マネジメント基金：公共施設等の整備、維持及び更新</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・庁舎建設基金：翌年度以降の新庁舎・（仮称）新福祉会館建設事業のため、約４億円の積み立てを行ったことから、約３．９億円の増加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清掃関連施設の整備、新たなごみ減量施策等のため約４．９億円取り崩した一方、約６億円の積み立てを行ったことから、約１．１億円の増加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公共施設等の整備、維持及び更新のため、新たに３億円の積み立てを行ったことから、約２．７億円の増加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・庁舎建設基金、地域福祉基金：新庁舎・（仮称）新福祉会館建設に向け、必要に応じ取り崩しを行う予定である。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基金：有料ごみ袋等の販売による歳入のうち２５％程度及び一般財源を積み立てることにより、毎年度２億円を積み立てることとしている。一方清掃関連施設の整備等目的に応じ、取り崩しを行うことから中期的には減少傾向に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・公共施設マネジメント基金：老朽化した公共施設の計画的な整備を行うため、一定額の積み立てを行うとともに、必要に応じ取り崩しを行う予定である。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については、当該感染症の法律上の位置付けが５類感染症に移行し、感染防止対策が個人の自主的な取組を基本とされたことに伴い、基金の設置目的は達成したものとの判断により令和６年度末で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決算剰余を含めて約１４．１億円の積み立て、８０億円の取り崩しを行い、前年度対比６．１億円の増となった。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・財政調整基金の残高は標準財政規模の１０％程度（２０～３０億円）となるように努めることとしている。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・中期的（令和７年度目途）には減少していく見込みであるため、標準財政規模の１０％程度（２０～３０億円）の残高の確保に引き続き努める。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53050349</v>
      </c>
      <c r="BO4" s="358"/>
      <c r="BP4" s="358"/>
      <c r="BQ4" s="358"/>
      <c r="BR4" s="358"/>
      <c r="BS4" s="358"/>
      <c r="BT4" s="358"/>
      <c r="BU4" s="359"/>
      <c r="BV4" s="357">
        <v>52997404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7.8</v>
      </c>
      <c r="CU4" s="364"/>
      <c r="CV4" s="364"/>
      <c r="CW4" s="364"/>
      <c r="CX4" s="364"/>
      <c r="CY4" s="364"/>
      <c r="CZ4" s="364"/>
      <c r="DA4" s="365"/>
      <c r="DB4" s="363">
        <v>10.4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51083149</v>
      </c>
      <c r="BO5" s="395"/>
      <c r="BP5" s="395"/>
      <c r="BQ5" s="395"/>
      <c r="BR5" s="395"/>
      <c r="BS5" s="395"/>
      <c r="BT5" s="395"/>
      <c r="BU5" s="396"/>
      <c r="BV5" s="394">
        <v>50469159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93.9</v>
      </c>
      <c r="CU5" s="392"/>
      <c r="CV5" s="392"/>
      <c r="CW5" s="392"/>
      <c r="CX5" s="392"/>
      <c r="CY5" s="392"/>
      <c r="CZ5" s="392"/>
      <c r="DA5" s="393"/>
      <c r="DB5" s="391">
        <v>94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1967200</v>
      </c>
      <c r="BO6" s="395"/>
      <c r="BP6" s="395"/>
      <c r="BQ6" s="395"/>
      <c r="BR6" s="395"/>
      <c r="BS6" s="395"/>
      <c r="BT6" s="395"/>
      <c r="BU6" s="396"/>
      <c r="BV6" s="394">
        <v>2528245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93.9</v>
      </c>
      <c r="CU6" s="432"/>
      <c r="CV6" s="432"/>
      <c r="CW6" s="432"/>
      <c r="CX6" s="432"/>
      <c r="CY6" s="432"/>
      <c r="CZ6" s="432"/>
      <c r="DA6" s="433"/>
      <c r="DB6" s="431">
        <v>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1160</v>
      </c>
      <c r="BO7" s="395"/>
      <c r="BP7" s="395"/>
      <c r="BQ7" s="395"/>
      <c r="BR7" s="395"/>
      <c r="BS7" s="395"/>
      <c r="BT7" s="395"/>
      <c r="BU7" s="396"/>
      <c r="BV7" s="394">
        <v>15630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25366952</v>
      </c>
      <c r="CU7" s="395"/>
      <c r="CV7" s="395"/>
      <c r="CW7" s="395"/>
      <c r="CX7" s="395"/>
      <c r="CY7" s="395"/>
      <c r="CZ7" s="395"/>
      <c r="DA7" s="396"/>
      <c r="DB7" s="394">
        <v>24192213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1966040</v>
      </c>
      <c r="BO8" s="395"/>
      <c r="BP8" s="395"/>
      <c r="BQ8" s="395"/>
      <c r="BR8" s="395"/>
      <c r="BS8" s="395"/>
      <c r="BT8" s="395"/>
      <c r="BU8" s="396"/>
      <c r="BV8" s="394">
        <v>2512615</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1.01</v>
      </c>
      <c r="CU8" s="435"/>
      <c r="CV8" s="435"/>
      <c r="CW8" s="435"/>
      <c r="CX8" s="435"/>
      <c r="CY8" s="435"/>
      <c r="CZ8" s="435"/>
      <c r="DA8" s="436"/>
      <c r="DB8" s="434">
        <v>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126074</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-546575</v>
      </c>
      <c r="BO9" s="395"/>
      <c r="BP9" s="395"/>
      <c r="BQ9" s="395"/>
      <c r="BR9" s="395"/>
      <c r="BS9" s="395"/>
      <c r="BT9" s="395"/>
      <c r="BU9" s="396"/>
      <c r="BV9" s="394">
        <v>657847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6.4</v>
      </c>
      <c r="CU9" s="392"/>
      <c r="CV9" s="392"/>
      <c r="CW9" s="392"/>
      <c r="CX9" s="392"/>
      <c r="CY9" s="392"/>
      <c r="CZ9" s="392"/>
      <c r="DA9" s="393"/>
      <c r="DB9" s="391">
        <v>6.9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121396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1410587</v>
      </c>
      <c r="BO10" s="395"/>
      <c r="BP10" s="395"/>
      <c r="BQ10" s="395"/>
      <c r="BR10" s="395"/>
      <c r="BS10" s="395"/>
      <c r="BT10" s="395"/>
      <c r="BU10" s="396"/>
      <c r="BV10" s="394">
        <v>930081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124614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800000</v>
      </c>
      <c r="BO12" s="395"/>
      <c r="BP12" s="395"/>
      <c r="BQ12" s="395"/>
      <c r="BR12" s="395"/>
      <c r="BS12" s="395"/>
      <c r="BT12" s="395"/>
      <c r="BU12" s="396"/>
      <c r="BV12" s="394">
        <v>1400000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121402</v>
      </c>
      <c r="S13" s="479"/>
      <c r="T13" s="479"/>
      <c r="U13" s="479"/>
      <c r="V13" s="480"/>
      <c r="W13" s="410" t="s">
        <v>131</v>
      </c>
      <c r="X13" s="411"/>
      <c r="Y13" s="411"/>
      <c r="Z13" s="411"/>
      <c r="AA13" s="411"/>
      <c r="AB13" s="401"/>
      <c r="AC13" s="445">
        <v>305</v>
      </c>
      <c r="AD13" s="446"/>
      <c r="AE13" s="446"/>
      <c r="AF13" s="446"/>
      <c r="AG13" s="488"/>
      <c r="AH13" s="445">
        <v>359</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64012</v>
      </c>
      <c r="BO13" s="395"/>
      <c r="BP13" s="395"/>
      <c r="BQ13" s="395"/>
      <c r="BR13" s="395"/>
      <c r="BS13" s="395"/>
      <c r="BT13" s="395"/>
      <c r="BU13" s="396"/>
      <c r="BV13" s="394">
        <v>187928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1.7</v>
      </c>
      <c r="CU13" s="392"/>
      <c r="CV13" s="392"/>
      <c r="CW13" s="392"/>
      <c r="CX13" s="392"/>
      <c r="CY13" s="392"/>
      <c r="CZ13" s="392"/>
      <c r="DA13" s="393"/>
      <c r="DB13" s="391">
        <v>1.5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124756</v>
      </c>
      <c r="S14" s="479"/>
      <c r="T14" s="479"/>
      <c r="U14" s="479"/>
      <c r="V14" s="480"/>
      <c r="W14" s="384"/>
      <c r="X14" s="385"/>
      <c r="Y14" s="385"/>
      <c r="Z14" s="385"/>
      <c r="AA14" s="385"/>
      <c r="AB14" s="374"/>
      <c r="AC14" s="481">
        <v>0.6</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121782</v>
      </c>
      <c r="S15" s="479"/>
      <c r="T15" s="479"/>
      <c r="U15" s="479"/>
      <c r="V15" s="480"/>
      <c r="W15" s="410" t="s">
        <v>137</v>
      </c>
      <c r="X15" s="411"/>
      <c r="Y15" s="411"/>
      <c r="Z15" s="411"/>
      <c r="AA15" s="411"/>
      <c r="AB15" s="401"/>
      <c r="AC15" s="445">
        <v>6590</v>
      </c>
      <c r="AD15" s="446"/>
      <c r="AE15" s="446"/>
      <c r="AF15" s="446"/>
      <c r="AG15" s="488"/>
      <c r="AH15" s="445">
        <v>7140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19637836</v>
      </c>
      <c r="BO15" s="358"/>
      <c r="BP15" s="358"/>
      <c r="BQ15" s="358"/>
      <c r="BR15" s="358"/>
      <c r="BS15" s="358"/>
      <c r="BT15" s="358"/>
      <c r="BU15" s="359"/>
      <c r="BV15" s="357">
        <v>18711384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12.6</v>
      </c>
      <c r="AD16" s="482"/>
      <c r="AE16" s="482"/>
      <c r="AF16" s="482"/>
      <c r="AG16" s="483"/>
      <c r="AH16" s="481">
        <v>14.1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18852208</v>
      </c>
      <c r="BO16" s="395"/>
      <c r="BP16" s="395"/>
      <c r="BQ16" s="395"/>
      <c r="BR16" s="395"/>
      <c r="BS16" s="395"/>
      <c r="BT16" s="395"/>
      <c r="BU16" s="396"/>
      <c r="BV16" s="394">
        <v>18495766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45598</v>
      </c>
      <c r="AD17" s="446"/>
      <c r="AE17" s="446"/>
      <c r="AF17" s="446"/>
      <c r="AG17" s="488"/>
      <c r="AH17" s="445">
        <v>43064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25366952</v>
      </c>
      <c r="BO17" s="395"/>
      <c r="BP17" s="395"/>
      <c r="BQ17" s="395"/>
      <c r="BR17" s="395"/>
      <c r="BS17" s="395"/>
      <c r="BT17" s="395"/>
      <c r="BU17" s="396"/>
      <c r="BV17" s="394">
        <v>24192213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11.3</v>
      </c>
      <c r="M18" s="518"/>
      <c r="N18" s="518"/>
      <c r="O18" s="518"/>
      <c r="P18" s="518"/>
      <c r="Q18" s="518"/>
      <c r="R18" s="519"/>
      <c r="S18" s="519"/>
      <c r="T18" s="519"/>
      <c r="U18" s="519"/>
      <c r="V18" s="520"/>
      <c r="W18" s="412"/>
      <c r="X18" s="413"/>
      <c r="Y18" s="413"/>
      <c r="Z18" s="413"/>
      <c r="AA18" s="413"/>
      <c r="AB18" s="404"/>
      <c r="AC18" s="521">
        <v>86.9</v>
      </c>
      <c r="AD18" s="522"/>
      <c r="AE18" s="522"/>
      <c r="AF18" s="522"/>
      <c r="AG18" s="523"/>
      <c r="AH18" s="521">
        <v>85.2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24248702</v>
      </c>
      <c r="BO18" s="395"/>
      <c r="BP18" s="395"/>
      <c r="BQ18" s="395"/>
      <c r="BR18" s="395"/>
      <c r="BS18" s="395"/>
      <c r="BT18" s="395"/>
      <c r="BU18" s="396"/>
      <c r="BV18" s="394">
        <v>23515007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11157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33460294</v>
      </c>
      <c r="BO19" s="395"/>
      <c r="BP19" s="395"/>
      <c r="BQ19" s="395"/>
      <c r="BR19" s="395"/>
      <c r="BS19" s="395"/>
      <c r="BT19" s="395"/>
      <c r="BU19" s="396"/>
      <c r="BV19" s="394">
        <v>32226914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63182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15564127</v>
      </c>
      <c r="BO22" s="358"/>
      <c r="BP22" s="358"/>
      <c r="BQ22" s="358"/>
      <c r="BR22" s="358"/>
      <c r="BS22" s="358"/>
      <c r="BT22" s="358"/>
      <c r="BU22" s="359"/>
      <c r="BV22" s="357">
        <v>16867012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7453259</v>
      </c>
      <c r="BO23" s="395"/>
      <c r="BP23" s="395"/>
      <c r="BQ23" s="395"/>
      <c r="BR23" s="395"/>
      <c r="BS23" s="395"/>
      <c r="BT23" s="395"/>
      <c r="BU23" s="396"/>
      <c r="BV23" s="394">
        <v>8017657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9650</v>
      </c>
      <c r="R24" s="446"/>
      <c r="S24" s="446"/>
      <c r="T24" s="446"/>
      <c r="U24" s="446"/>
      <c r="V24" s="488"/>
      <c r="W24" s="540"/>
      <c r="X24" s="541"/>
      <c r="Y24" s="542"/>
      <c r="Z24" s="444" t="s">
        <v>162</v>
      </c>
      <c r="AA24" s="424"/>
      <c r="AB24" s="424"/>
      <c r="AC24" s="424"/>
      <c r="AD24" s="424"/>
      <c r="AE24" s="424"/>
      <c r="AF24" s="424"/>
      <c r="AG24" s="425"/>
      <c r="AH24" s="445">
        <v>601</v>
      </c>
      <c r="AI24" s="446"/>
      <c r="AJ24" s="446"/>
      <c r="AK24" s="446"/>
      <c r="AL24" s="488"/>
      <c r="AM24" s="445">
        <v>1869711</v>
      </c>
      <c r="AN24" s="446"/>
      <c r="AO24" s="446"/>
      <c r="AP24" s="446"/>
      <c r="AQ24" s="446"/>
      <c r="AR24" s="488"/>
      <c r="AS24" s="445">
        <v>3111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12334679</v>
      </c>
      <c r="BO24" s="395"/>
      <c r="BP24" s="395"/>
      <c r="BQ24" s="395"/>
      <c r="BR24" s="395"/>
      <c r="BS24" s="395"/>
      <c r="BT24" s="395"/>
      <c r="BU24" s="396"/>
      <c r="BV24" s="394">
        <v>12974878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8250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10060728</v>
      </c>
      <c r="BO25" s="358"/>
      <c r="BP25" s="358"/>
      <c r="BQ25" s="358"/>
      <c r="BR25" s="358"/>
      <c r="BS25" s="358"/>
      <c r="BT25" s="358"/>
      <c r="BU25" s="359"/>
      <c r="BV25" s="357">
        <v>12152329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7650</v>
      </c>
      <c r="R26" s="446"/>
      <c r="S26" s="446"/>
      <c r="T26" s="446"/>
      <c r="U26" s="446"/>
      <c r="V26" s="488"/>
      <c r="W26" s="540"/>
      <c r="X26" s="541"/>
      <c r="Y26" s="542"/>
      <c r="Z26" s="444" t="s">
        <v>168</v>
      </c>
      <c r="AA26" s="546"/>
      <c r="AB26" s="546"/>
      <c r="AC26" s="546"/>
      <c r="AD26" s="546"/>
      <c r="AE26" s="546"/>
      <c r="AF26" s="546"/>
      <c r="AG26" s="547"/>
      <c r="AH26" s="445">
        <v>39</v>
      </c>
      <c r="AI26" s="446"/>
      <c r="AJ26" s="446"/>
      <c r="AK26" s="446"/>
      <c r="AL26" s="488"/>
      <c r="AM26" s="445">
        <v>120822</v>
      </c>
      <c r="AN26" s="446"/>
      <c r="AO26" s="446"/>
      <c r="AP26" s="446"/>
      <c r="AQ26" s="446"/>
      <c r="AR26" s="488"/>
      <c r="AS26" s="445">
        <v>3098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60000</v>
      </c>
      <c r="BO26" s="395"/>
      <c r="BP26" s="395"/>
      <c r="BQ26" s="395"/>
      <c r="BR26" s="395"/>
      <c r="BS26" s="395"/>
      <c r="BT26" s="395"/>
      <c r="BU26" s="396"/>
      <c r="BV26" s="394">
        <v>50000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5750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65</v>
      </c>
      <c r="BO27" s="514"/>
      <c r="BP27" s="514"/>
      <c r="BQ27" s="514"/>
      <c r="BR27" s="514"/>
      <c r="BS27" s="514"/>
      <c r="BT27" s="514"/>
      <c r="BU27" s="515"/>
      <c r="BV27" s="513">
        <v>65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5200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7304864</v>
      </c>
      <c r="BO28" s="358"/>
      <c r="BP28" s="358"/>
      <c r="BQ28" s="358"/>
      <c r="BR28" s="358"/>
      <c r="BS28" s="358"/>
      <c r="BT28" s="358"/>
      <c r="BU28" s="359"/>
      <c r="BV28" s="357">
        <v>6694277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22</v>
      </c>
      <c r="M29" s="446"/>
      <c r="N29" s="446"/>
      <c r="O29" s="446"/>
      <c r="P29" s="488"/>
      <c r="Q29" s="445">
        <v>4900</v>
      </c>
      <c r="R29" s="446"/>
      <c r="S29" s="446"/>
      <c r="T29" s="446"/>
      <c r="U29" s="446"/>
      <c r="V29" s="488"/>
      <c r="W29" s="543"/>
      <c r="X29" s="544"/>
      <c r="Y29" s="545"/>
      <c r="Z29" s="444" t="s">
        <v>178</v>
      </c>
      <c r="AA29" s="424"/>
      <c r="AB29" s="424"/>
      <c r="AC29" s="424"/>
      <c r="AD29" s="424"/>
      <c r="AE29" s="424"/>
      <c r="AF29" s="424"/>
      <c r="AG29" s="425"/>
      <c r="AH29" s="445">
        <v>603</v>
      </c>
      <c r="AI29" s="446"/>
      <c r="AJ29" s="446"/>
      <c r="AK29" s="446"/>
      <c r="AL29" s="488"/>
      <c r="AM29" s="445">
        <v>1878928</v>
      </c>
      <c r="AN29" s="446"/>
      <c r="AO29" s="446"/>
      <c r="AP29" s="446"/>
      <c r="AQ29" s="446"/>
      <c r="AR29" s="488"/>
      <c r="AS29" s="445">
        <v>3116</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6873657</v>
      </c>
      <c r="BO30" s="514"/>
      <c r="BP30" s="514"/>
      <c r="BQ30" s="514"/>
      <c r="BR30" s="514"/>
      <c r="BS30" s="514"/>
      <c r="BT30" s="514"/>
      <c r="BU30" s="515"/>
      <c r="BV30" s="513">
        <v>5926379</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小金井市体育協会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湖南衛生組合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小金井市土地開発公社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東京都十一市競輪事業組合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東京都六市競艇事業組合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東京市町村総合事務組合（交通災害共済事業特別会計）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昭和病院企業団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東京都後期高齢者医療広域連合（一般会計）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東京都後期高齢者医療広域連合（後期高齢者医療特別会計）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浅川清流環境組合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KL7/RcldFV707SDBiwUQm/XwGoP5gkJLjy/1eJEc5XUdRbxPusRtcdP+slxZfhqnD4QToUp+28wZo+d0mV1kA==" saltValue="YBFEoif9ZoGdRl2ef1Mq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23552730</v>
      </c>
      <c r="S5" s="600"/>
      <c r="T5" s="600"/>
      <c r="U5" s="600"/>
      <c r="V5" s="600"/>
      <c r="W5" s="600"/>
      <c r="X5" s="600"/>
      <c r="Y5" s="601"/>
      <c r="Z5" s="602">
        <v>44.4</v>
      </c>
      <c r="AA5" s="602"/>
      <c r="AB5" s="602"/>
      <c r="AC5" s="602"/>
      <c r="AD5" s="603">
        <v>21548499</v>
      </c>
      <c r="AE5" s="603"/>
      <c r="AF5" s="603"/>
      <c r="AG5" s="603"/>
      <c r="AH5" s="603"/>
      <c r="AI5" s="603"/>
      <c r="AJ5" s="603"/>
      <c r="AK5" s="603"/>
      <c r="AL5" s="604">
        <v>83.4</v>
      </c>
      <c r="AM5" s="605"/>
      <c r="AN5" s="605"/>
      <c r="AO5" s="606"/>
      <c r="AP5" s="596" t="s">
        <v>217</v>
      </c>
      <c r="AQ5" s="597"/>
      <c r="AR5" s="597"/>
      <c r="AS5" s="597"/>
      <c r="AT5" s="597"/>
      <c r="AU5" s="597"/>
      <c r="AV5" s="597"/>
      <c r="AW5" s="597"/>
      <c r="AX5" s="597"/>
      <c r="AY5" s="597"/>
      <c r="AZ5" s="597"/>
      <c r="BA5" s="597"/>
      <c r="BB5" s="597"/>
      <c r="BC5" s="597"/>
      <c r="BD5" s="597"/>
      <c r="BE5" s="597"/>
      <c r="BF5" s="598"/>
      <c r="BG5" s="610">
        <v>21548499</v>
      </c>
      <c r="BH5" s="611"/>
      <c r="BI5" s="611"/>
      <c r="BJ5" s="611"/>
      <c r="BK5" s="611"/>
      <c r="BL5" s="611"/>
      <c r="BM5" s="611"/>
      <c r="BN5" s="612"/>
      <c r="BO5" s="613">
        <v>91.5</v>
      </c>
      <c r="BP5" s="613"/>
      <c r="BQ5" s="613"/>
      <c r="BR5" s="613"/>
      <c r="BS5" s="614">
        <v>46838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182443</v>
      </c>
      <c r="S6" s="611"/>
      <c r="T6" s="611"/>
      <c r="U6" s="611"/>
      <c r="V6" s="611"/>
      <c r="W6" s="611"/>
      <c r="X6" s="611"/>
      <c r="Y6" s="612"/>
      <c r="Z6" s="613">
        <v>0.3</v>
      </c>
      <c r="AA6" s="613"/>
      <c r="AB6" s="613"/>
      <c r="AC6" s="613"/>
      <c r="AD6" s="614">
        <v>182443</v>
      </c>
      <c r="AE6" s="614"/>
      <c r="AF6" s="614"/>
      <c r="AG6" s="614"/>
      <c r="AH6" s="614"/>
      <c r="AI6" s="614"/>
      <c r="AJ6" s="614"/>
      <c r="AK6" s="614"/>
      <c r="AL6" s="615">
        <v>0.7</v>
      </c>
      <c r="AM6" s="616"/>
      <c r="AN6" s="616"/>
      <c r="AO6" s="617"/>
      <c r="AP6" s="607" t="s">
        <v>222</v>
      </c>
      <c r="AQ6" s="608"/>
      <c r="AR6" s="608"/>
      <c r="AS6" s="608"/>
      <c r="AT6" s="608"/>
      <c r="AU6" s="608"/>
      <c r="AV6" s="608"/>
      <c r="AW6" s="608"/>
      <c r="AX6" s="608"/>
      <c r="AY6" s="608"/>
      <c r="AZ6" s="608"/>
      <c r="BA6" s="608"/>
      <c r="BB6" s="608"/>
      <c r="BC6" s="608"/>
      <c r="BD6" s="608"/>
      <c r="BE6" s="608"/>
      <c r="BF6" s="609"/>
      <c r="BG6" s="610">
        <v>21548499</v>
      </c>
      <c r="BH6" s="611"/>
      <c r="BI6" s="611"/>
      <c r="BJ6" s="611"/>
      <c r="BK6" s="611"/>
      <c r="BL6" s="611"/>
      <c r="BM6" s="611"/>
      <c r="BN6" s="612"/>
      <c r="BO6" s="613">
        <v>91.5</v>
      </c>
      <c r="BP6" s="613"/>
      <c r="BQ6" s="613"/>
      <c r="BR6" s="613"/>
      <c r="BS6" s="614">
        <v>46838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350231</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349965</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48108</v>
      </c>
      <c r="S7" s="611"/>
      <c r="T7" s="611"/>
      <c r="U7" s="611"/>
      <c r="V7" s="611"/>
      <c r="W7" s="611"/>
      <c r="X7" s="611"/>
      <c r="Y7" s="612"/>
      <c r="Z7" s="613">
        <v>0.1</v>
      </c>
      <c r="AA7" s="613"/>
      <c r="AB7" s="613"/>
      <c r="AC7" s="613"/>
      <c r="AD7" s="614">
        <v>48108</v>
      </c>
      <c r="AE7" s="614"/>
      <c r="AF7" s="614"/>
      <c r="AG7" s="614"/>
      <c r="AH7" s="614"/>
      <c r="AI7" s="614"/>
      <c r="AJ7" s="614"/>
      <c r="AK7" s="614"/>
      <c r="AL7" s="615">
        <v>0.2</v>
      </c>
      <c r="AM7" s="616"/>
      <c r="AN7" s="616"/>
      <c r="AO7" s="617"/>
      <c r="AP7" s="607" t="s">
        <v>225</v>
      </c>
      <c r="AQ7" s="608"/>
      <c r="AR7" s="608"/>
      <c r="AS7" s="608"/>
      <c r="AT7" s="608"/>
      <c r="AU7" s="608"/>
      <c r="AV7" s="608"/>
      <c r="AW7" s="608"/>
      <c r="AX7" s="608"/>
      <c r="AY7" s="608"/>
      <c r="AZ7" s="608"/>
      <c r="BA7" s="608"/>
      <c r="BB7" s="608"/>
      <c r="BC7" s="608"/>
      <c r="BD7" s="608"/>
      <c r="BE7" s="608"/>
      <c r="BF7" s="609"/>
      <c r="BG7" s="610">
        <v>12773784</v>
      </c>
      <c r="BH7" s="611"/>
      <c r="BI7" s="611"/>
      <c r="BJ7" s="611"/>
      <c r="BK7" s="611"/>
      <c r="BL7" s="611"/>
      <c r="BM7" s="611"/>
      <c r="BN7" s="612"/>
      <c r="BO7" s="613">
        <v>54.2</v>
      </c>
      <c r="BP7" s="613"/>
      <c r="BQ7" s="613"/>
      <c r="BR7" s="613"/>
      <c r="BS7" s="614">
        <v>46838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6461692</v>
      </c>
      <c r="CS7" s="611"/>
      <c r="CT7" s="611"/>
      <c r="CU7" s="611"/>
      <c r="CV7" s="611"/>
      <c r="CW7" s="611"/>
      <c r="CX7" s="611"/>
      <c r="CY7" s="612"/>
      <c r="CZ7" s="613">
        <v>12.6</v>
      </c>
      <c r="DA7" s="613"/>
      <c r="DB7" s="613"/>
      <c r="DC7" s="613"/>
      <c r="DD7" s="619">
        <v>8013</v>
      </c>
      <c r="DE7" s="611"/>
      <c r="DF7" s="611"/>
      <c r="DG7" s="611"/>
      <c r="DH7" s="611"/>
      <c r="DI7" s="611"/>
      <c r="DJ7" s="611"/>
      <c r="DK7" s="611"/>
      <c r="DL7" s="611"/>
      <c r="DM7" s="611"/>
      <c r="DN7" s="611"/>
      <c r="DO7" s="611"/>
      <c r="DP7" s="612"/>
      <c r="DQ7" s="619">
        <v>5847645</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255932</v>
      </c>
      <c r="S8" s="611"/>
      <c r="T8" s="611"/>
      <c r="U8" s="611"/>
      <c r="V8" s="611"/>
      <c r="W8" s="611"/>
      <c r="X8" s="611"/>
      <c r="Y8" s="612"/>
      <c r="Z8" s="613">
        <v>0.5</v>
      </c>
      <c r="AA8" s="613"/>
      <c r="AB8" s="613"/>
      <c r="AC8" s="613"/>
      <c r="AD8" s="614">
        <v>255932</v>
      </c>
      <c r="AE8" s="614"/>
      <c r="AF8" s="614"/>
      <c r="AG8" s="614"/>
      <c r="AH8" s="614"/>
      <c r="AI8" s="614"/>
      <c r="AJ8" s="614"/>
      <c r="AK8" s="614"/>
      <c r="AL8" s="615">
        <v>1</v>
      </c>
      <c r="AM8" s="616"/>
      <c r="AN8" s="616"/>
      <c r="AO8" s="617"/>
      <c r="AP8" s="607" t="s">
        <v>228</v>
      </c>
      <c r="AQ8" s="608"/>
      <c r="AR8" s="608"/>
      <c r="AS8" s="608"/>
      <c r="AT8" s="608"/>
      <c r="AU8" s="608"/>
      <c r="AV8" s="608"/>
      <c r="AW8" s="608"/>
      <c r="AX8" s="608"/>
      <c r="AY8" s="608"/>
      <c r="AZ8" s="608"/>
      <c r="BA8" s="608"/>
      <c r="BB8" s="608"/>
      <c r="BC8" s="608"/>
      <c r="BD8" s="608"/>
      <c r="BE8" s="608"/>
      <c r="BF8" s="609"/>
      <c r="BG8" s="610">
        <v>242295</v>
      </c>
      <c r="BH8" s="611"/>
      <c r="BI8" s="611"/>
      <c r="BJ8" s="611"/>
      <c r="BK8" s="611"/>
      <c r="BL8" s="611"/>
      <c r="BM8" s="611"/>
      <c r="BN8" s="612"/>
      <c r="BO8" s="613">
        <v>1</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27244035</v>
      </c>
      <c r="CS8" s="611"/>
      <c r="CT8" s="611"/>
      <c r="CU8" s="611"/>
      <c r="CV8" s="611"/>
      <c r="CW8" s="611"/>
      <c r="CX8" s="611"/>
      <c r="CY8" s="612"/>
      <c r="CZ8" s="613">
        <v>53.3</v>
      </c>
      <c r="DA8" s="613"/>
      <c r="DB8" s="613"/>
      <c r="DC8" s="613"/>
      <c r="DD8" s="619">
        <v>125027</v>
      </c>
      <c r="DE8" s="611"/>
      <c r="DF8" s="611"/>
      <c r="DG8" s="611"/>
      <c r="DH8" s="611"/>
      <c r="DI8" s="611"/>
      <c r="DJ8" s="611"/>
      <c r="DK8" s="611"/>
      <c r="DL8" s="611"/>
      <c r="DM8" s="611"/>
      <c r="DN8" s="611"/>
      <c r="DO8" s="611"/>
      <c r="DP8" s="612"/>
      <c r="DQ8" s="619">
        <v>13052587</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274879</v>
      </c>
      <c r="S9" s="611"/>
      <c r="T9" s="611"/>
      <c r="U9" s="611"/>
      <c r="V9" s="611"/>
      <c r="W9" s="611"/>
      <c r="X9" s="611"/>
      <c r="Y9" s="612"/>
      <c r="Z9" s="613">
        <v>0.5</v>
      </c>
      <c r="AA9" s="613"/>
      <c r="AB9" s="613"/>
      <c r="AC9" s="613"/>
      <c r="AD9" s="614">
        <v>274879</v>
      </c>
      <c r="AE9" s="614"/>
      <c r="AF9" s="614"/>
      <c r="AG9" s="614"/>
      <c r="AH9" s="614"/>
      <c r="AI9" s="614"/>
      <c r="AJ9" s="614"/>
      <c r="AK9" s="614"/>
      <c r="AL9" s="615">
        <v>1.1000000000000001</v>
      </c>
      <c r="AM9" s="616"/>
      <c r="AN9" s="616"/>
      <c r="AO9" s="617"/>
      <c r="AP9" s="607" t="s">
        <v>231</v>
      </c>
      <c r="AQ9" s="608"/>
      <c r="AR9" s="608"/>
      <c r="AS9" s="608"/>
      <c r="AT9" s="608"/>
      <c r="AU9" s="608"/>
      <c r="AV9" s="608"/>
      <c r="AW9" s="608"/>
      <c r="AX9" s="608"/>
      <c r="AY9" s="608"/>
      <c r="AZ9" s="608"/>
      <c r="BA9" s="608"/>
      <c r="BB9" s="608"/>
      <c r="BC9" s="608"/>
      <c r="BD9" s="608"/>
      <c r="BE9" s="608"/>
      <c r="BF9" s="609"/>
      <c r="BG9" s="610">
        <v>11918673</v>
      </c>
      <c r="BH9" s="611"/>
      <c r="BI9" s="611"/>
      <c r="BJ9" s="611"/>
      <c r="BK9" s="611"/>
      <c r="BL9" s="611"/>
      <c r="BM9" s="611"/>
      <c r="BN9" s="612"/>
      <c r="BO9" s="613">
        <v>50.6</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5992079</v>
      </c>
      <c r="CS9" s="611"/>
      <c r="CT9" s="611"/>
      <c r="CU9" s="611"/>
      <c r="CV9" s="611"/>
      <c r="CW9" s="611"/>
      <c r="CX9" s="611"/>
      <c r="CY9" s="612"/>
      <c r="CZ9" s="613">
        <v>11.7</v>
      </c>
      <c r="DA9" s="613"/>
      <c r="DB9" s="613"/>
      <c r="DC9" s="613"/>
      <c r="DD9" s="619">
        <v>825075</v>
      </c>
      <c r="DE9" s="611"/>
      <c r="DF9" s="611"/>
      <c r="DG9" s="611"/>
      <c r="DH9" s="611"/>
      <c r="DI9" s="611"/>
      <c r="DJ9" s="611"/>
      <c r="DK9" s="611"/>
      <c r="DL9" s="611"/>
      <c r="DM9" s="611"/>
      <c r="DN9" s="611"/>
      <c r="DO9" s="611"/>
      <c r="DP9" s="612"/>
      <c r="DQ9" s="619">
        <v>2908918</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254831</v>
      </c>
      <c r="BH10" s="611"/>
      <c r="BI10" s="611"/>
      <c r="BJ10" s="611"/>
      <c r="BK10" s="611"/>
      <c r="BL10" s="611"/>
      <c r="BM10" s="611"/>
      <c r="BN10" s="612"/>
      <c r="BO10" s="613">
        <v>1.1000000000000001</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306090</v>
      </c>
      <c r="CS10" s="611"/>
      <c r="CT10" s="611"/>
      <c r="CU10" s="611"/>
      <c r="CV10" s="611"/>
      <c r="CW10" s="611"/>
      <c r="CX10" s="611"/>
      <c r="CY10" s="612"/>
      <c r="CZ10" s="613">
        <v>0.6</v>
      </c>
      <c r="DA10" s="613"/>
      <c r="DB10" s="613"/>
      <c r="DC10" s="613"/>
      <c r="DD10" s="619" t="s">
        <v>122</v>
      </c>
      <c r="DE10" s="611"/>
      <c r="DF10" s="611"/>
      <c r="DG10" s="611"/>
      <c r="DH10" s="611"/>
      <c r="DI10" s="611"/>
      <c r="DJ10" s="611"/>
      <c r="DK10" s="611"/>
      <c r="DL10" s="611"/>
      <c r="DM10" s="611"/>
      <c r="DN10" s="611"/>
      <c r="DO10" s="611"/>
      <c r="DP10" s="612"/>
      <c r="DQ10" s="619">
        <v>230177</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2843519</v>
      </c>
      <c r="S11" s="611"/>
      <c r="T11" s="611"/>
      <c r="U11" s="611"/>
      <c r="V11" s="611"/>
      <c r="W11" s="611"/>
      <c r="X11" s="611"/>
      <c r="Y11" s="612"/>
      <c r="Z11" s="615">
        <v>5.4</v>
      </c>
      <c r="AA11" s="616"/>
      <c r="AB11" s="616"/>
      <c r="AC11" s="622"/>
      <c r="AD11" s="619">
        <v>2843519</v>
      </c>
      <c r="AE11" s="611"/>
      <c r="AF11" s="611"/>
      <c r="AG11" s="611"/>
      <c r="AH11" s="611"/>
      <c r="AI11" s="611"/>
      <c r="AJ11" s="611"/>
      <c r="AK11" s="612"/>
      <c r="AL11" s="615">
        <v>11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357985</v>
      </c>
      <c r="BH11" s="611"/>
      <c r="BI11" s="611"/>
      <c r="BJ11" s="611"/>
      <c r="BK11" s="611"/>
      <c r="BL11" s="611"/>
      <c r="BM11" s="611"/>
      <c r="BN11" s="612"/>
      <c r="BO11" s="613">
        <v>1.5</v>
      </c>
      <c r="BP11" s="613"/>
      <c r="BQ11" s="613"/>
      <c r="BR11" s="613"/>
      <c r="BS11" s="614">
        <v>46838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37475</v>
      </c>
      <c r="CS11" s="611"/>
      <c r="CT11" s="611"/>
      <c r="CU11" s="611"/>
      <c r="CV11" s="611"/>
      <c r="CW11" s="611"/>
      <c r="CX11" s="611"/>
      <c r="CY11" s="612"/>
      <c r="CZ11" s="613">
        <v>0.1</v>
      </c>
      <c r="DA11" s="613"/>
      <c r="DB11" s="613"/>
      <c r="DC11" s="613"/>
      <c r="DD11" s="619">
        <v>14104</v>
      </c>
      <c r="DE11" s="611"/>
      <c r="DF11" s="611"/>
      <c r="DG11" s="611"/>
      <c r="DH11" s="611"/>
      <c r="DI11" s="611"/>
      <c r="DJ11" s="611"/>
      <c r="DK11" s="611"/>
      <c r="DL11" s="611"/>
      <c r="DM11" s="611"/>
      <c r="DN11" s="611"/>
      <c r="DO11" s="611"/>
      <c r="DP11" s="612"/>
      <c r="DQ11" s="619">
        <v>25584</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8162982</v>
      </c>
      <c r="BH12" s="611"/>
      <c r="BI12" s="611"/>
      <c r="BJ12" s="611"/>
      <c r="BK12" s="611"/>
      <c r="BL12" s="611"/>
      <c r="BM12" s="611"/>
      <c r="BN12" s="612"/>
      <c r="BO12" s="613">
        <v>34.700000000000003</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203310</v>
      </c>
      <c r="CS12" s="611"/>
      <c r="CT12" s="611"/>
      <c r="CU12" s="611"/>
      <c r="CV12" s="611"/>
      <c r="CW12" s="611"/>
      <c r="CX12" s="611"/>
      <c r="CY12" s="612"/>
      <c r="CZ12" s="613">
        <v>0.4</v>
      </c>
      <c r="DA12" s="613"/>
      <c r="DB12" s="613"/>
      <c r="DC12" s="613"/>
      <c r="DD12" s="619" t="s">
        <v>122</v>
      </c>
      <c r="DE12" s="611"/>
      <c r="DF12" s="611"/>
      <c r="DG12" s="611"/>
      <c r="DH12" s="611"/>
      <c r="DI12" s="611"/>
      <c r="DJ12" s="611"/>
      <c r="DK12" s="611"/>
      <c r="DL12" s="611"/>
      <c r="DM12" s="611"/>
      <c r="DN12" s="611"/>
      <c r="DO12" s="611"/>
      <c r="DP12" s="612"/>
      <c r="DQ12" s="619">
        <v>187613</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8020506</v>
      </c>
      <c r="BH13" s="611"/>
      <c r="BI13" s="611"/>
      <c r="BJ13" s="611"/>
      <c r="BK13" s="611"/>
      <c r="BL13" s="611"/>
      <c r="BM13" s="611"/>
      <c r="BN13" s="612"/>
      <c r="BO13" s="613">
        <v>34.1</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2739034</v>
      </c>
      <c r="CS13" s="611"/>
      <c r="CT13" s="611"/>
      <c r="CU13" s="611"/>
      <c r="CV13" s="611"/>
      <c r="CW13" s="611"/>
      <c r="CX13" s="611"/>
      <c r="CY13" s="612"/>
      <c r="CZ13" s="613">
        <v>5.4</v>
      </c>
      <c r="DA13" s="613"/>
      <c r="DB13" s="613"/>
      <c r="DC13" s="613"/>
      <c r="DD13" s="619">
        <v>1027995</v>
      </c>
      <c r="DE13" s="611"/>
      <c r="DF13" s="611"/>
      <c r="DG13" s="611"/>
      <c r="DH13" s="611"/>
      <c r="DI13" s="611"/>
      <c r="DJ13" s="611"/>
      <c r="DK13" s="611"/>
      <c r="DL13" s="611"/>
      <c r="DM13" s="611"/>
      <c r="DN13" s="611"/>
      <c r="DO13" s="611"/>
      <c r="DP13" s="612"/>
      <c r="DQ13" s="619">
        <v>1832407</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1340</v>
      </c>
      <c r="S14" s="611"/>
      <c r="T14" s="611"/>
      <c r="U14" s="611"/>
      <c r="V14" s="611"/>
      <c r="W14" s="611"/>
      <c r="X14" s="611"/>
      <c r="Y14" s="612"/>
      <c r="Z14" s="613">
        <v>0</v>
      </c>
      <c r="AA14" s="613"/>
      <c r="AB14" s="613"/>
      <c r="AC14" s="613"/>
      <c r="AD14" s="614">
        <v>1340</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73594</v>
      </c>
      <c r="BH14" s="611"/>
      <c r="BI14" s="611"/>
      <c r="BJ14" s="611"/>
      <c r="BK14" s="611"/>
      <c r="BL14" s="611"/>
      <c r="BM14" s="611"/>
      <c r="BN14" s="612"/>
      <c r="BO14" s="613">
        <v>0.3</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1575349</v>
      </c>
      <c r="CS14" s="611"/>
      <c r="CT14" s="611"/>
      <c r="CU14" s="611"/>
      <c r="CV14" s="611"/>
      <c r="CW14" s="611"/>
      <c r="CX14" s="611"/>
      <c r="CY14" s="612"/>
      <c r="CZ14" s="613">
        <v>3.1</v>
      </c>
      <c r="DA14" s="613"/>
      <c r="DB14" s="613"/>
      <c r="DC14" s="613"/>
      <c r="DD14" s="619">
        <v>6325</v>
      </c>
      <c r="DE14" s="611"/>
      <c r="DF14" s="611"/>
      <c r="DG14" s="611"/>
      <c r="DH14" s="611"/>
      <c r="DI14" s="611"/>
      <c r="DJ14" s="611"/>
      <c r="DK14" s="611"/>
      <c r="DL14" s="611"/>
      <c r="DM14" s="611"/>
      <c r="DN14" s="611"/>
      <c r="DO14" s="611"/>
      <c r="DP14" s="612"/>
      <c r="DQ14" s="619">
        <v>1406531</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538139</v>
      </c>
      <c r="BH15" s="611"/>
      <c r="BI15" s="611"/>
      <c r="BJ15" s="611"/>
      <c r="BK15" s="611"/>
      <c r="BL15" s="611"/>
      <c r="BM15" s="611"/>
      <c r="BN15" s="612"/>
      <c r="BO15" s="613">
        <v>2.2999999999999998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4038784</v>
      </c>
      <c r="CS15" s="611"/>
      <c r="CT15" s="611"/>
      <c r="CU15" s="611"/>
      <c r="CV15" s="611"/>
      <c r="CW15" s="611"/>
      <c r="CX15" s="611"/>
      <c r="CY15" s="612"/>
      <c r="CZ15" s="613">
        <v>7.9</v>
      </c>
      <c r="DA15" s="613"/>
      <c r="DB15" s="613"/>
      <c r="DC15" s="613"/>
      <c r="DD15" s="619">
        <v>327371</v>
      </c>
      <c r="DE15" s="611"/>
      <c r="DF15" s="611"/>
      <c r="DG15" s="611"/>
      <c r="DH15" s="611"/>
      <c r="DI15" s="611"/>
      <c r="DJ15" s="611"/>
      <c r="DK15" s="611"/>
      <c r="DL15" s="611"/>
      <c r="DM15" s="611"/>
      <c r="DN15" s="611"/>
      <c r="DO15" s="611"/>
      <c r="DP15" s="612"/>
      <c r="DQ15" s="619">
        <v>3516597</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50126</v>
      </c>
      <c r="S16" s="611"/>
      <c r="T16" s="611"/>
      <c r="U16" s="611"/>
      <c r="V16" s="611"/>
      <c r="W16" s="611"/>
      <c r="X16" s="611"/>
      <c r="Y16" s="612"/>
      <c r="Z16" s="613">
        <v>0.1</v>
      </c>
      <c r="AA16" s="613"/>
      <c r="AB16" s="613"/>
      <c r="AC16" s="613"/>
      <c r="AD16" s="614">
        <v>50126</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331181</v>
      </c>
      <c r="S17" s="611"/>
      <c r="T17" s="611"/>
      <c r="U17" s="611"/>
      <c r="V17" s="611"/>
      <c r="W17" s="611"/>
      <c r="X17" s="611"/>
      <c r="Y17" s="612"/>
      <c r="Z17" s="613">
        <v>0.6</v>
      </c>
      <c r="AA17" s="613"/>
      <c r="AB17" s="613"/>
      <c r="AC17" s="613"/>
      <c r="AD17" s="614">
        <v>331181</v>
      </c>
      <c r="AE17" s="614"/>
      <c r="AF17" s="614"/>
      <c r="AG17" s="614"/>
      <c r="AH17" s="614"/>
      <c r="AI17" s="614"/>
      <c r="AJ17" s="614"/>
      <c r="AK17" s="614"/>
      <c r="AL17" s="615">
        <v>1.3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2135070</v>
      </c>
      <c r="CS17" s="611"/>
      <c r="CT17" s="611"/>
      <c r="CU17" s="611"/>
      <c r="CV17" s="611"/>
      <c r="CW17" s="611"/>
      <c r="CX17" s="611"/>
      <c r="CY17" s="612"/>
      <c r="CZ17" s="613">
        <v>4.2</v>
      </c>
      <c r="DA17" s="613"/>
      <c r="DB17" s="613"/>
      <c r="DC17" s="613"/>
      <c r="DD17" s="619" t="s">
        <v>122</v>
      </c>
      <c r="DE17" s="611"/>
      <c r="DF17" s="611"/>
      <c r="DG17" s="611"/>
      <c r="DH17" s="611"/>
      <c r="DI17" s="611"/>
      <c r="DJ17" s="611"/>
      <c r="DK17" s="611"/>
      <c r="DL17" s="611"/>
      <c r="DM17" s="611"/>
      <c r="DN17" s="611"/>
      <c r="DO17" s="611"/>
      <c r="DP17" s="612"/>
      <c r="DQ17" s="619">
        <v>2135070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124573</v>
      </c>
      <c r="S18" s="611"/>
      <c r="T18" s="611"/>
      <c r="U18" s="611"/>
      <c r="V18" s="611"/>
      <c r="W18" s="611"/>
      <c r="X18" s="611"/>
      <c r="Y18" s="612"/>
      <c r="Z18" s="613">
        <v>0.2</v>
      </c>
      <c r="AA18" s="613"/>
      <c r="AB18" s="613"/>
      <c r="AC18" s="613"/>
      <c r="AD18" s="614">
        <v>124573</v>
      </c>
      <c r="AE18" s="614"/>
      <c r="AF18" s="614"/>
      <c r="AG18" s="614"/>
      <c r="AH18" s="614"/>
      <c r="AI18" s="614"/>
      <c r="AJ18" s="614"/>
      <c r="AK18" s="614"/>
      <c r="AL18" s="615">
        <v>0.5</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124453</v>
      </c>
      <c r="S19" s="611"/>
      <c r="T19" s="611"/>
      <c r="U19" s="611"/>
      <c r="V19" s="611"/>
      <c r="W19" s="611"/>
      <c r="X19" s="611"/>
      <c r="Y19" s="612"/>
      <c r="Z19" s="613">
        <v>0.2</v>
      </c>
      <c r="AA19" s="613"/>
      <c r="AB19" s="613"/>
      <c r="AC19" s="613"/>
      <c r="AD19" s="614">
        <v>124453</v>
      </c>
      <c r="AE19" s="614"/>
      <c r="AF19" s="614"/>
      <c r="AG19" s="614"/>
      <c r="AH19" s="614"/>
      <c r="AI19" s="614"/>
      <c r="AJ19" s="614"/>
      <c r="AK19" s="614"/>
      <c r="AL19" s="615">
        <v>0.5</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2004231</v>
      </c>
      <c r="BH19" s="611"/>
      <c r="BI19" s="611"/>
      <c r="BJ19" s="611"/>
      <c r="BK19" s="611"/>
      <c r="BL19" s="611"/>
      <c r="BM19" s="611"/>
      <c r="BN19" s="612"/>
      <c r="BO19" s="613">
        <v>8.5</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120</v>
      </c>
      <c r="S20" s="611"/>
      <c r="T20" s="611"/>
      <c r="U20" s="611"/>
      <c r="V20" s="611"/>
      <c r="W20" s="611"/>
      <c r="X20" s="611"/>
      <c r="Y20" s="612"/>
      <c r="Z20" s="613">
        <v>0</v>
      </c>
      <c r="AA20" s="613"/>
      <c r="AB20" s="613"/>
      <c r="AC20" s="613"/>
      <c r="AD20" s="614">
        <v>120</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2004231</v>
      </c>
      <c r="BH20" s="611"/>
      <c r="BI20" s="611"/>
      <c r="BJ20" s="611"/>
      <c r="BK20" s="611"/>
      <c r="BL20" s="611"/>
      <c r="BM20" s="611"/>
      <c r="BN20" s="612"/>
      <c r="BO20" s="613">
        <v>8.5</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51083149</v>
      </c>
      <c r="CS20" s="611"/>
      <c r="CT20" s="611"/>
      <c r="CU20" s="611"/>
      <c r="CV20" s="611"/>
      <c r="CW20" s="611"/>
      <c r="CX20" s="611"/>
      <c r="CY20" s="612"/>
      <c r="CZ20" s="613">
        <v>100</v>
      </c>
      <c r="DA20" s="613"/>
      <c r="DB20" s="613"/>
      <c r="DC20" s="613"/>
      <c r="DD20" s="619">
        <v>2333910</v>
      </c>
      <c r="DE20" s="611"/>
      <c r="DF20" s="611"/>
      <c r="DG20" s="611"/>
      <c r="DH20" s="611"/>
      <c r="DI20" s="611"/>
      <c r="DJ20" s="611"/>
      <c r="DK20" s="611"/>
      <c r="DL20" s="611"/>
      <c r="DM20" s="611"/>
      <c r="DN20" s="611"/>
      <c r="DO20" s="611"/>
      <c r="DP20" s="612"/>
      <c r="DQ20" s="619">
        <v>31493094</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29570</v>
      </c>
      <c r="S21" s="611"/>
      <c r="T21" s="611"/>
      <c r="U21" s="611"/>
      <c r="V21" s="611"/>
      <c r="W21" s="611"/>
      <c r="X21" s="611"/>
      <c r="Y21" s="612"/>
      <c r="Z21" s="613">
        <v>0.1</v>
      </c>
      <c r="AA21" s="613"/>
      <c r="AB21" s="613"/>
      <c r="AC21" s="613"/>
      <c r="AD21" s="614" t="s">
        <v>122</v>
      </c>
      <c r="AE21" s="614"/>
      <c r="AF21" s="614"/>
      <c r="AG21" s="614"/>
      <c r="AH21" s="614"/>
      <c r="AI21" s="614"/>
      <c r="AJ21" s="614"/>
      <c r="AK21" s="614"/>
      <c r="AL21" s="615" t="s">
        <v>122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29570</v>
      </c>
      <c r="S23" s="611"/>
      <c r="T23" s="611"/>
      <c r="U23" s="611"/>
      <c r="V23" s="611"/>
      <c r="W23" s="611"/>
      <c r="X23" s="611"/>
      <c r="Y23" s="612"/>
      <c r="Z23" s="613">
        <v>0.1</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2004231</v>
      </c>
      <c r="BH23" s="611"/>
      <c r="BI23" s="611"/>
      <c r="BJ23" s="611"/>
      <c r="BK23" s="611"/>
      <c r="BL23" s="611"/>
      <c r="BM23" s="611"/>
      <c r="BN23" s="612"/>
      <c r="BO23" s="613">
        <v>8.5</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25593267</v>
      </c>
      <c r="CS24" s="600"/>
      <c r="CT24" s="600"/>
      <c r="CU24" s="600"/>
      <c r="CV24" s="600"/>
      <c r="CW24" s="600"/>
      <c r="CX24" s="600"/>
      <c r="CY24" s="601"/>
      <c r="CZ24" s="604">
        <v>50.1</v>
      </c>
      <c r="DA24" s="605"/>
      <c r="DB24" s="605"/>
      <c r="DC24" s="621"/>
      <c r="DD24" s="642">
        <v>13515639</v>
      </c>
      <c r="DE24" s="600"/>
      <c r="DF24" s="600"/>
      <c r="DG24" s="600"/>
      <c r="DH24" s="600"/>
      <c r="DI24" s="600"/>
      <c r="DJ24" s="600"/>
      <c r="DK24" s="601"/>
      <c r="DL24" s="642">
        <v>12303842</v>
      </c>
      <c r="DM24" s="600"/>
      <c r="DN24" s="600"/>
      <c r="DO24" s="600"/>
      <c r="DP24" s="600"/>
      <c r="DQ24" s="600"/>
      <c r="DR24" s="600"/>
      <c r="DS24" s="600"/>
      <c r="DT24" s="600"/>
      <c r="DU24" s="600"/>
      <c r="DV24" s="601"/>
      <c r="DW24" s="604">
        <v>47.6</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27694401</v>
      </c>
      <c r="S25" s="611"/>
      <c r="T25" s="611"/>
      <c r="U25" s="611"/>
      <c r="V25" s="611"/>
      <c r="W25" s="611"/>
      <c r="X25" s="611"/>
      <c r="Y25" s="612"/>
      <c r="Z25" s="613">
        <v>52.2</v>
      </c>
      <c r="AA25" s="613"/>
      <c r="AB25" s="613"/>
      <c r="AC25" s="613"/>
      <c r="AD25" s="614">
        <v>25660600</v>
      </c>
      <c r="AE25" s="614"/>
      <c r="AF25" s="614"/>
      <c r="AG25" s="614"/>
      <c r="AH25" s="614"/>
      <c r="AI25" s="614"/>
      <c r="AJ25" s="614"/>
      <c r="AK25" s="614"/>
      <c r="AL25" s="615">
        <v>99.4</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6633144</v>
      </c>
      <c r="CS25" s="643"/>
      <c r="CT25" s="643"/>
      <c r="CU25" s="643"/>
      <c r="CV25" s="643"/>
      <c r="CW25" s="643"/>
      <c r="CX25" s="643"/>
      <c r="CY25" s="644"/>
      <c r="CZ25" s="615">
        <v>13</v>
      </c>
      <c r="DA25" s="640"/>
      <c r="DB25" s="640"/>
      <c r="DC25" s="645"/>
      <c r="DD25" s="619">
        <v>5846193</v>
      </c>
      <c r="DE25" s="643"/>
      <c r="DF25" s="643"/>
      <c r="DG25" s="643"/>
      <c r="DH25" s="643"/>
      <c r="DI25" s="643"/>
      <c r="DJ25" s="643"/>
      <c r="DK25" s="644"/>
      <c r="DL25" s="619">
        <v>5673056</v>
      </c>
      <c r="DM25" s="643"/>
      <c r="DN25" s="643"/>
      <c r="DO25" s="643"/>
      <c r="DP25" s="643"/>
      <c r="DQ25" s="643"/>
      <c r="DR25" s="643"/>
      <c r="DS25" s="643"/>
      <c r="DT25" s="643"/>
      <c r="DU25" s="643"/>
      <c r="DV25" s="644"/>
      <c r="DW25" s="615">
        <v>22</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8080</v>
      </c>
      <c r="S26" s="611"/>
      <c r="T26" s="611"/>
      <c r="U26" s="611"/>
      <c r="V26" s="611"/>
      <c r="W26" s="611"/>
      <c r="X26" s="611"/>
      <c r="Y26" s="612"/>
      <c r="Z26" s="613">
        <v>0</v>
      </c>
      <c r="AA26" s="613"/>
      <c r="AB26" s="613"/>
      <c r="AC26" s="613"/>
      <c r="AD26" s="614">
        <v>8080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3969252</v>
      </c>
      <c r="CS26" s="611"/>
      <c r="CT26" s="611"/>
      <c r="CU26" s="611"/>
      <c r="CV26" s="611"/>
      <c r="CW26" s="611"/>
      <c r="CX26" s="611"/>
      <c r="CY26" s="612"/>
      <c r="CZ26" s="615">
        <v>7.8</v>
      </c>
      <c r="DA26" s="640"/>
      <c r="DB26" s="640"/>
      <c r="DC26" s="645"/>
      <c r="DD26" s="619">
        <v>3476263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343185</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23552730</v>
      </c>
      <c r="BH27" s="611"/>
      <c r="BI27" s="611"/>
      <c r="BJ27" s="611"/>
      <c r="BK27" s="611"/>
      <c r="BL27" s="611"/>
      <c r="BM27" s="611"/>
      <c r="BN27" s="612"/>
      <c r="BO27" s="613">
        <v>100</v>
      </c>
      <c r="BP27" s="613"/>
      <c r="BQ27" s="613"/>
      <c r="BR27" s="613"/>
      <c r="BS27" s="614">
        <v>46838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16825053</v>
      </c>
      <c r="CS27" s="643"/>
      <c r="CT27" s="643"/>
      <c r="CU27" s="643"/>
      <c r="CV27" s="643"/>
      <c r="CW27" s="643"/>
      <c r="CX27" s="643"/>
      <c r="CY27" s="644"/>
      <c r="CZ27" s="615">
        <v>32.9</v>
      </c>
      <c r="DA27" s="640"/>
      <c r="DB27" s="640"/>
      <c r="DC27" s="645"/>
      <c r="DD27" s="619">
        <v>5534376</v>
      </c>
      <c r="DE27" s="643"/>
      <c r="DF27" s="643"/>
      <c r="DG27" s="643"/>
      <c r="DH27" s="643"/>
      <c r="DI27" s="643"/>
      <c r="DJ27" s="643"/>
      <c r="DK27" s="644"/>
      <c r="DL27" s="619">
        <v>4495716</v>
      </c>
      <c r="DM27" s="643"/>
      <c r="DN27" s="643"/>
      <c r="DO27" s="643"/>
      <c r="DP27" s="643"/>
      <c r="DQ27" s="643"/>
      <c r="DR27" s="643"/>
      <c r="DS27" s="643"/>
      <c r="DT27" s="643"/>
      <c r="DU27" s="643"/>
      <c r="DV27" s="644"/>
      <c r="DW27" s="615">
        <v>17.399999999999999</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480852</v>
      </c>
      <c r="S28" s="611"/>
      <c r="T28" s="611"/>
      <c r="U28" s="611"/>
      <c r="V28" s="611"/>
      <c r="W28" s="611"/>
      <c r="X28" s="611"/>
      <c r="Y28" s="612"/>
      <c r="Z28" s="613">
        <v>0.9</v>
      </c>
      <c r="AA28" s="613"/>
      <c r="AB28" s="613"/>
      <c r="AC28" s="613"/>
      <c r="AD28" s="614">
        <v>158108</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2135070</v>
      </c>
      <c r="CS28" s="611"/>
      <c r="CT28" s="611"/>
      <c r="CU28" s="611"/>
      <c r="CV28" s="611"/>
      <c r="CW28" s="611"/>
      <c r="CX28" s="611"/>
      <c r="CY28" s="612"/>
      <c r="CZ28" s="615">
        <v>4.2</v>
      </c>
      <c r="DA28" s="640"/>
      <c r="DB28" s="640"/>
      <c r="DC28" s="645"/>
      <c r="DD28" s="619">
        <v>2135070</v>
      </c>
      <c r="DE28" s="611"/>
      <c r="DF28" s="611"/>
      <c r="DG28" s="611"/>
      <c r="DH28" s="611"/>
      <c r="DI28" s="611"/>
      <c r="DJ28" s="611"/>
      <c r="DK28" s="612"/>
      <c r="DL28" s="619">
        <v>2135070</v>
      </c>
      <c r="DM28" s="611"/>
      <c r="DN28" s="611"/>
      <c r="DO28" s="611"/>
      <c r="DP28" s="611"/>
      <c r="DQ28" s="611"/>
      <c r="DR28" s="611"/>
      <c r="DS28" s="611"/>
      <c r="DT28" s="611"/>
      <c r="DU28" s="611"/>
      <c r="DV28" s="612"/>
      <c r="DW28" s="615">
        <v>8.3000000000000007</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511833</v>
      </c>
      <c r="S29" s="611"/>
      <c r="T29" s="611"/>
      <c r="U29" s="611"/>
      <c r="V29" s="611"/>
      <c r="W29" s="611"/>
      <c r="X29" s="611"/>
      <c r="Y29" s="612"/>
      <c r="Z29" s="613">
        <v>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2135026</v>
      </c>
      <c r="CS29" s="643"/>
      <c r="CT29" s="643"/>
      <c r="CU29" s="643"/>
      <c r="CV29" s="643"/>
      <c r="CW29" s="643"/>
      <c r="CX29" s="643"/>
      <c r="CY29" s="644"/>
      <c r="CZ29" s="615">
        <v>4.2</v>
      </c>
      <c r="DA29" s="640"/>
      <c r="DB29" s="640"/>
      <c r="DC29" s="645"/>
      <c r="DD29" s="619">
        <v>2135026</v>
      </c>
      <c r="DE29" s="643"/>
      <c r="DF29" s="643"/>
      <c r="DG29" s="643"/>
      <c r="DH29" s="643"/>
      <c r="DI29" s="643"/>
      <c r="DJ29" s="643"/>
      <c r="DK29" s="644"/>
      <c r="DL29" s="619">
        <v>2135026</v>
      </c>
      <c r="DM29" s="643"/>
      <c r="DN29" s="643"/>
      <c r="DO29" s="643"/>
      <c r="DP29" s="643"/>
      <c r="DQ29" s="643"/>
      <c r="DR29" s="643"/>
      <c r="DS29" s="643"/>
      <c r="DT29" s="643"/>
      <c r="DU29" s="643"/>
      <c r="DV29" s="644"/>
      <c r="DW29" s="615">
        <v>8.3000000000000007</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10550548</v>
      </c>
      <c r="S30" s="611"/>
      <c r="T30" s="611"/>
      <c r="U30" s="611"/>
      <c r="V30" s="611"/>
      <c r="W30" s="611"/>
      <c r="X30" s="611"/>
      <c r="Y30" s="612"/>
      <c r="Z30" s="613">
        <v>19.899999999999999</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2048984</v>
      </c>
      <c r="CS30" s="611"/>
      <c r="CT30" s="611"/>
      <c r="CU30" s="611"/>
      <c r="CV30" s="611"/>
      <c r="CW30" s="611"/>
      <c r="CX30" s="611"/>
      <c r="CY30" s="612"/>
      <c r="CZ30" s="615">
        <v>4</v>
      </c>
      <c r="DA30" s="640"/>
      <c r="DB30" s="640"/>
      <c r="DC30" s="645"/>
      <c r="DD30" s="619">
        <v>2048984</v>
      </c>
      <c r="DE30" s="611"/>
      <c r="DF30" s="611"/>
      <c r="DG30" s="611"/>
      <c r="DH30" s="611"/>
      <c r="DI30" s="611"/>
      <c r="DJ30" s="611"/>
      <c r="DK30" s="612"/>
      <c r="DL30" s="619">
        <v>2048984</v>
      </c>
      <c r="DM30" s="611"/>
      <c r="DN30" s="611"/>
      <c r="DO30" s="611"/>
      <c r="DP30" s="611"/>
      <c r="DQ30" s="611"/>
      <c r="DR30" s="611"/>
      <c r="DS30" s="611"/>
      <c r="DT30" s="611"/>
      <c r="DU30" s="611"/>
      <c r="DV30" s="612"/>
      <c r="DW30" s="615">
        <v>7.9</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99.7</v>
      </c>
      <c r="BH31" s="654"/>
      <c r="BI31" s="654"/>
      <c r="BJ31" s="654"/>
      <c r="BK31" s="654"/>
      <c r="BL31" s="654"/>
      <c r="BM31" s="605">
        <v>99.5</v>
      </c>
      <c r="BN31" s="654"/>
      <c r="BO31" s="654"/>
      <c r="BP31" s="654"/>
      <c r="BQ31" s="655"/>
      <c r="BR31" s="657">
        <v>99.7</v>
      </c>
      <c r="BS31" s="654"/>
      <c r="BT31" s="654"/>
      <c r="BU31" s="654"/>
      <c r="BV31" s="654"/>
      <c r="BW31" s="654"/>
      <c r="BX31" s="605">
        <v>99.5</v>
      </c>
      <c r="BY31" s="654"/>
      <c r="BZ31" s="654"/>
      <c r="CA31" s="654"/>
      <c r="CB31" s="655"/>
      <c r="CD31" s="650"/>
      <c r="CE31" s="651"/>
      <c r="CF31" s="607" t="s">
        <v>301</v>
      </c>
      <c r="CG31" s="608"/>
      <c r="CH31" s="608"/>
      <c r="CI31" s="608"/>
      <c r="CJ31" s="608"/>
      <c r="CK31" s="608"/>
      <c r="CL31" s="608"/>
      <c r="CM31" s="608"/>
      <c r="CN31" s="608"/>
      <c r="CO31" s="608"/>
      <c r="CP31" s="608"/>
      <c r="CQ31" s="609"/>
      <c r="CR31" s="610">
        <v>86042</v>
      </c>
      <c r="CS31" s="643"/>
      <c r="CT31" s="643"/>
      <c r="CU31" s="643"/>
      <c r="CV31" s="643"/>
      <c r="CW31" s="643"/>
      <c r="CX31" s="643"/>
      <c r="CY31" s="644"/>
      <c r="CZ31" s="615">
        <v>0.2</v>
      </c>
      <c r="DA31" s="640"/>
      <c r="DB31" s="640"/>
      <c r="DC31" s="645"/>
      <c r="DD31" s="619">
        <v>86042</v>
      </c>
      <c r="DE31" s="643"/>
      <c r="DF31" s="643"/>
      <c r="DG31" s="643"/>
      <c r="DH31" s="643"/>
      <c r="DI31" s="643"/>
      <c r="DJ31" s="643"/>
      <c r="DK31" s="644"/>
      <c r="DL31" s="619">
        <v>86042</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8353946</v>
      </c>
      <c r="S32" s="611"/>
      <c r="T32" s="611"/>
      <c r="U32" s="611"/>
      <c r="V32" s="611"/>
      <c r="W32" s="611"/>
      <c r="X32" s="611"/>
      <c r="Y32" s="612"/>
      <c r="Z32" s="613">
        <v>15.7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99.6</v>
      </c>
      <c r="BH32" s="643"/>
      <c r="BI32" s="643"/>
      <c r="BJ32" s="643"/>
      <c r="BK32" s="643"/>
      <c r="BL32" s="643"/>
      <c r="BM32" s="616">
        <v>99.2</v>
      </c>
      <c r="BN32" s="643"/>
      <c r="BO32" s="643"/>
      <c r="BP32" s="643"/>
      <c r="BQ32" s="656"/>
      <c r="BR32" s="667">
        <v>99.6</v>
      </c>
      <c r="BS32" s="643"/>
      <c r="BT32" s="643"/>
      <c r="BU32" s="643"/>
      <c r="BV32" s="643"/>
      <c r="BW32" s="643"/>
      <c r="BX32" s="616">
        <v>99.3</v>
      </c>
      <c r="BY32" s="643"/>
      <c r="BZ32" s="643"/>
      <c r="CA32" s="643"/>
      <c r="CB32" s="656"/>
      <c r="CD32" s="652"/>
      <c r="CE32" s="653"/>
      <c r="CF32" s="607" t="s">
        <v>305</v>
      </c>
      <c r="CG32" s="608"/>
      <c r="CH32" s="608"/>
      <c r="CI32" s="608"/>
      <c r="CJ32" s="608"/>
      <c r="CK32" s="608"/>
      <c r="CL32" s="608"/>
      <c r="CM32" s="608"/>
      <c r="CN32" s="608"/>
      <c r="CO32" s="608"/>
      <c r="CP32" s="608"/>
      <c r="CQ32" s="609"/>
      <c r="CR32" s="610">
        <v>44</v>
      </c>
      <c r="CS32" s="611"/>
      <c r="CT32" s="611"/>
      <c r="CU32" s="611"/>
      <c r="CV32" s="611"/>
      <c r="CW32" s="611"/>
      <c r="CX32" s="611"/>
      <c r="CY32" s="612"/>
      <c r="CZ32" s="615">
        <v>0</v>
      </c>
      <c r="DA32" s="640"/>
      <c r="DB32" s="640"/>
      <c r="DC32" s="645"/>
      <c r="DD32" s="619">
        <v>44</v>
      </c>
      <c r="DE32" s="611"/>
      <c r="DF32" s="611"/>
      <c r="DG32" s="611"/>
      <c r="DH32" s="611"/>
      <c r="DI32" s="611"/>
      <c r="DJ32" s="611"/>
      <c r="DK32" s="612"/>
      <c r="DL32" s="619">
        <v>44</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30070</v>
      </c>
      <c r="S33" s="611"/>
      <c r="T33" s="611"/>
      <c r="U33" s="611"/>
      <c r="V33" s="611"/>
      <c r="W33" s="611"/>
      <c r="X33" s="611"/>
      <c r="Y33" s="612"/>
      <c r="Z33" s="613">
        <v>0.1</v>
      </c>
      <c r="AA33" s="613"/>
      <c r="AB33" s="613"/>
      <c r="AC33" s="613"/>
      <c r="AD33" s="614">
        <v>1348</v>
      </c>
      <c r="AE33" s="614"/>
      <c r="AF33" s="614"/>
      <c r="AG33" s="614"/>
      <c r="AH33" s="614"/>
      <c r="AI33" s="614"/>
      <c r="AJ33" s="614"/>
      <c r="AK33" s="614"/>
      <c r="AL33" s="615">
        <v>0</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99.8</v>
      </c>
      <c r="BH33" s="669"/>
      <c r="BI33" s="669"/>
      <c r="BJ33" s="669"/>
      <c r="BK33" s="669"/>
      <c r="BL33" s="669"/>
      <c r="BM33" s="670">
        <v>99.8</v>
      </c>
      <c r="BN33" s="669"/>
      <c r="BO33" s="669"/>
      <c r="BP33" s="669"/>
      <c r="BQ33" s="671"/>
      <c r="BR33" s="668">
        <v>99.9</v>
      </c>
      <c r="BS33" s="669"/>
      <c r="BT33" s="669"/>
      <c r="BU33" s="669"/>
      <c r="BV33" s="669"/>
      <c r="BW33" s="669"/>
      <c r="BX33" s="670">
        <v>99.8</v>
      </c>
      <c r="BY33" s="669"/>
      <c r="BZ33" s="669"/>
      <c r="CA33" s="669"/>
      <c r="CB33" s="671"/>
      <c r="CD33" s="607" t="s">
        <v>308</v>
      </c>
      <c r="CE33" s="608"/>
      <c r="CF33" s="608"/>
      <c r="CG33" s="608"/>
      <c r="CH33" s="608"/>
      <c r="CI33" s="608"/>
      <c r="CJ33" s="608"/>
      <c r="CK33" s="608"/>
      <c r="CL33" s="608"/>
      <c r="CM33" s="608"/>
      <c r="CN33" s="608"/>
      <c r="CO33" s="608"/>
      <c r="CP33" s="608"/>
      <c r="CQ33" s="609"/>
      <c r="CR33" s="610">
        <v>23155972</v>
      </c>
      <c r="CS33" s="643"/>
      <c r="CT33" s="643"/>
      <c r="CU33" s="643"/>
      <c r="CV33" s="643"/>
      <c r="CW33" s="643"/>
      <c r="CX33" s="643"/>
      <c r="CY33" s="644"/>
      <c r="CZ33" s="615">
        <v>45.3</v>
      </c>
      <c r="DA33" s="640"/>
      <c r="DB33" s="640"/>
      <c r="DC33" s="645"/>
      <c r="DD33" s="619">
        <v>17568740</v>
      </c>
      <c r="DE33" s="643"/>
      <c r="DF33" s="643"/>
      <c r="DG33" s="643"/>
      <c r="DH33" s="643"/>
      <c r="DI33" s="643"/>
      <c r="DJ33" s="643"/>
      <c r="DK33" s="644"/>
      <c r="DL33" s="619">
        <v>11944860</v>
      </c>
      <c r="DM33" s="643"/>
      <c r="DN33" s="643"/>
      <c r="DO33" s="643"/>
      <c r="DP33" s="643"/>
      <c r="DQ33" s="643"/>
      <c r="DR33" s="643"/>
      <c r="DS33" s="643"/>
      <c r="DT33" s="643"/>
      <c r="DU33" s="643"/>
      <c r="DV33" s="644"/>
      <c r="DW33" s="615">
        <v>46.2</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39604</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8804420</v>
      </c>
      <c r="CS34" s="611"/>
      <c r="CT34" s="611"/>
      <c r="CU34" s="611"/>
      <c r="CV34" s="611"/>
      <c r="CW34" s="611"/>
      <c r="CX34" s="611"/>
      <c r="CY34" s="612"/>
      <c r="CZ34" s="615">
        <v>17.2</v>
      </c>
      <c r="DA34" s="640"/>
      <c r="DB34" s="640"/>
      <c r="DC34" s="645"/>
      <c r="DD34" s="619">
        <v>6372953</v>
      </c>
      <c r="DE34" s="611"/>
      <c r="DF34" s="611"/>
      <c r="DG34" s="611"/>
      <c r="DH34" s="611"/>
      <c r="DI34" s="611"/>
      <c r="DJ34" s="611"/>
      <c r="DK34" s="612"/>
      <c r="DL34" s="619">
        <v>5698019</v>
      </c>
      <c r="DM34" s="611"/>
      <c r="DN34" s="611"/>
      <c r="DO34" s="611"/>
      <c r="DP34" s="611"/>
      <c r="DQ34" s="611"/>
      <c r="DR34" s="611"/>
      <c r="DS34" s="611"/>
      <c r="DT34" s="611"/>
      <c r="DU34" s="611"/>
      <c r="DV34" s="612"/>
      <c r="DW34" s="615">
        <v>22.1</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1396522</v>
      </c>
      <c r="S35" s="611"/>
      <c r="T35" s="611"/>
      <c r="U35" s="611"/>
      <c r="V35" s="611"/>
      <c r="W35" s="611"/>
      <c r="X35" s="611"/>
      <c r="Y35" s="612"/>
      <c r="Z35" s="613">
        <v>2.6</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325787</v>
      </c>
      <c r="CS35" s="643"/>
      <c r="CT35" s="643"/>
      <c r="CU35" s="643"/>
      <c r="CV35" s="643"/>
      <c r="CW35" s="643"/>
      <c r="CX35" s="643"/>
      <c r="CY35" s="644"/>
      <c r="CZ35" s="615">
        <v>0.6</v>
      </c>
      <c r="DA35" s="640"/>
      <c r="DB35" s="640"/>
      <c r="DC35" s="645"/>
      <c r="DD35" s="619">
        <v>257176</v>
      </c>
      <c r="DE35" s="643"/>
      <c r="DF35" s="643"/>
      <c r="DG35" s="643"/>
      <c r="DH35" s="643"/>
      <c r="DI35" s="643"/>
      <c r="DJ35" s="643"/>
      <c r="DK35" s="644"/>
      <c r="DL35" s="619">
        <v>257176</v>
      </c>
      <c r="DM35" s="643"/>
      <c r="DN35" s="643"/>
      <c r="DO35" s="643"/>
      <c r="DP35" s="643"/>
      <c r="DQ35" s="643"/>
      <c r="DR35" s="643"/>
      <c r="DS35" s="643"/>
      <c r="DT35" s="643"/>
      <c r="DU35" s="643"/>
      <c r="DV35" s="644"/>
      <c r="DW35" s="615">
        <v>1</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2528245</v>
      </c>
      <c r="S36" s="611"/>
      <c r="T36" s="611"/>
      <c r="U36" s="611"/>
      <c r="V36" s="611"/>
      <c r="W36" s="611"/>
      <c r="X36" s="611"/>
      <c r="Y36" s="612"/>
      <c r="Z36" s="613">
        <v>4.8</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4738742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70688</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6988745</v>
      </c>
      <c r="CS36" s="611"/>
      <c r="CT36" s="611"/>
      <c r="CU36" s="611"/>
      <c r="CV36" s="611"/>
      <c r="CW36" s="611"/>
      <c r="CX36" s="611"/>
      <c r="CY36" s="612"/>
      <c r="CZ36" s="615">
        <v>13.7</v>
      </c>
      <c r="DA36" s="640"/>
      <c r="DB36" s="640"/>
      <c r="DC36" s="645"/>
      <c r="DD36" s="619">
        <v>4511590</v>
      </c>
      <c r="DE36" s="611"/>
      <c r="DF36" s="611"/>
      <c r="DG36" s="611"/>
      <c r="DH36" s="611"/>
      <c r="DI36" s="611"/>
      <c r="DJ36" s="611"/>
      <c r="DK36" s="612"/>
      <c r="DL36" s="619">
        <v>3293692</v>
      </c>
      <c r="DM36" s="611"/>
      <c r="DN36" s="611"/>
      <c r="DO36" s="611"/>
      <c r="DP36" s="611"/>
      <c r="DQ36" s="611"/>
      <c r="DR36" s="611"/>
      <c r="DS36" s="611"/>
      <c r="DT36" s="611"/>
      <c r="DU36" s="611"/>
      <c r="DV36" s="612"/>
      <c r="DW36" s="615">
        <v>12.8</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366963</v>
      </c>
      <c r="S37" s="611"/>
      <c r="T37" s="611"/>
      <c r="U37" s="611"/>
      <c r="V37" s="611"/>
      <c r="W37" s="611"/>
      <c r="X37" s="611"/>
      <c r="Y37" s="612"/>
      <c r="Z37" s="613">
        <v>0.7</v>
      </c>
      <c r="AA37" s="613"/>
      <c r="AB37" s="613"/>
      <c r="AC37" s="613"/>
      <c r="AD37" s="614" t="s">
        <v>122</v>
      </c>
      <c r="AE37" s="614"/>
      <c r="AF37" s="614"/>
      <c r="AG37" s="614"/>
      <c r="AH37" s="614"/>
      <c r="AI37" s="614"/>
      <c r="AJ37" s="614"/>
      <c r="AK37" s="614"/>
      <c r="AL37" s="615" t="s">
        <v>122</v>
      </c>
      <c r="AM37" s="616"/>
      <c r="AN37" s="616"/>
      <c r="AO37" s="617"/>
      <c r="AQ37" s="673" t="s">
        <v>320</v>
      </c>
      <c r="AR37" s="674"/>
      <c r="AS37" s="674"/>
      <c r="AT37" s="674"/>
      <c r="AU37" s="674"/>
      <c r="AV37" s="674"/>
      <c r="AW37" s="674"/>
      <c r="AX37" s="674"/>
      <c r="AY37" s="675"/>
      <c r="AZ37" s="610">
        <v>570497</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-717312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809185</v>
      </c>
      <c r="CS37" s="643"/>
      <c r="CT37" s="643"/>
      <c r="CU37" s="643"/>
      <c r="CV37" s="643"/>
      <c r="CW37" s="643"/>
      <c r="CX37" s="643"/>
      <c r="CY37" s="644"/>
      <c r="CZ37" s="615">
        <v>1.6</v>
      </c>
      <c r="DA37" s="640"/>
      <c r="DB37" s="640"/>
      <c r="DC37" s="645"/>
      <c r="DD37" s="619">
        <v>246931</v>
      </c>
      <c r="DE37" s="643"/>
      <c r="DF37" s="643"/>
      <c r="DG37" s="643"/>
      <c r="DH37" s="643"/>
      <c r="DI37" s="643"/>
      <c r="DJ37" s="643"/>
      <c r="DK37" s="644"/>
      <c r="DL37" s="619">
        <v>239986</v>
      </c>
      <c r="DM37" s="643"/>
      <c r="DN37" s="643"/>
      <c r="DO37" s="643"/>
      <c r="DP37" s="643"/>
      <c r="DQ37" s="643"/>
      <c r="DR37" s="643"/>
      <c r="DS37" s="643"/>
      <c r="DT37" s="643"/>
      <c r="DU37" s="643"/>
      <c r="DV37" s="644"/>
      <c r="DW37" s="615">
        <v>0.9</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746100</v>
      </c>
      <c r="S38" s="611"/>
      <c r="T38" s="611"/>
      <c r="U38" s="611"/>
      <c r="V38" s="611"/>
      <c r="W38" s="611"/>
      <c r="X38" s="611"/>
      <c r="Y38" s="612"/>
      <c r="Z38" s="613">
        <v>1.4</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59019</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14978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4083252</v>
      </c>
      <c r="CS38" s="611"/>
      <c r="CT38" s="611"/>
      <c r="CU38" s="611"/>
      <c r="CV38" s="611"/>
      <c r="CW38" s="611"/>
      <c r="CX38" s="611"/>
      <c r="CY38" s="612"/>
      <c r="CZ38" s="615">
        <v>8</v>
      </c>
      <c r="DA38" s="640"/>
      <c r="DB38" s="640"/>
      <c r="DC38" s="645"/>
      <c r="DD38" s="619">
        <v>3574944</v>
      </c>
      <c r="DE38" s="611"/>
      <c r="DF38" s="611"/>
      <c r="DG38" s="611"/>
      <c r="DH38" s="611"/>
      <c r="DI38" s="611"/>
      <c r="DJ38" s="611"/>
      <c r="DK38" s="612"/>
      <c r="DL38" s="619">
        <v>2695973</v>
      </c>
      <c r="DM38" s="611"/>
      <c r="DN38" s="611"/>
      <c r="DO38" s="611"/>
      <c r="DP38" s="611"/>
      <c r="DQ38" s="611"/>
      <c r="DR38" s="611"/>
      <c r="DS38" s="611"/>
      <c r="DT38" s="611"/>
      <c r="DU38" s="611"/>
      <c r="DV38" s="612"/>
      <c r="DW38" s="615">
        <v>10.4</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25974</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20751</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2953688</v>
      </c>
      <c r="CS39" s="643"/>
      <c r="CT39" s="643"/>
      <c r="CU39" s="643"/>
      <c r="CV39" s="643"/>
      <c r="CW39" s="643"/>
      <c r="CX39" s="643"/>
      <c r="CY39" s="644"/>
      <c r="CZ39" s="615">
        <v>5.8</v>
      </c>
      <c r="DA39" s="640"/>
      <c r="DB39" s="640"/>
      <c r="DC39" s="645"/>
      <c r="DD39" s="619">
        <v>2851997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11116</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115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80</v>
      </c>
      <c r="CS40" s="611"/>
      <c r="CT40" s="611"/>
      <c r="CU40" s="611"/>
      <c r="CV40" s="611"/>
      <c r="CW40" s="611"/>
      <c r="CX40" s="611"/>
      <c r="CY40" s="612"/>
      <c r="CZ40" s="615">
        <v>0</v>
      </c>
      <c r="DA40" s="640"/>
      <c r="DB40" s="640"/>
      <c r="DC40" s="645"/>
      <c r="DD40" s="619">
        <v>80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53050349</v>
      </c>
      <c r="S41" s="683"/>
      <c r="T41" s="683"/>
      <c r="U41" s="683"/>
      <c r="V41" s="683"/>
      <c r="W41" s="683"/>
      <c r="X41" s="683"/>
      <c r="Y41" s="687"/>
      <c r="Z41" s="688">
        <v>100</v>
      </c>
      <c r="AA41" s="688"/>
      <c r="AB41" s="688"/>
      <c r="AC41" s="688"/>
      <c r="AD41" s="689">
        <v>25828136</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1365731</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2706405</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314</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2333910</v>
      </c>
      <c r="CS42" s="643"/>
      <c r="CT42" s="643"/>
      <c r="CU42" s="643"/>
      <c r="CV42" s="643"/>
      <c r="CW42" s="643"/>
      <c r="CX42" s="643"/>
      <c r="CY42" s="644"/>
      <c r="CZ42" s="615">
        <v>4.5999999999999996</v>
      </c>
      <c r="DA42" s="640"/>
      <c r="DB42" s="640"/>
      <c r="DC42" s="645"/>
      <c r="DD42" s="619">
        <v>408715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64013</v>
      </c>
      <c r="CS43" s="643"/>
      <c r="CT43" s="643"/>
      <c r="CU43" s="643"/>
      <c r="CV43" s="643"/>
      <c r="CW43" s="643"/>
      <c r="CX43" s="643"/>
      <c r="CY43" s="644"/>
      <c r="CZ43" s="615">
        <v>0.1</v>
      </c>
      <c r="DA43" s="640"/>
      <c r="DB43" s="640"/>
      <c r="DC43" s="645"/>
      <c r="DD43" s="619">
        <v>53822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2333910</v>
      </c>
      <c r="CS44" s="611"/>
      <c r="CT44" s="611"/>
      <c r="CU44" s="611"/>
      <c r="CV44" s="611"/>
      <c r="CW44" s="611"/>
      <c r="CX44" s="611"/>
      <c r="CY44" s="612"/>
      <c r="CZ44" s="615">
        <v>4.5999999999999996</v>
      </c>
      <c r="DA44" s="616"/>
      <c r="DB44" s="616"/>
      <c r="DC44" s="622"/>
      <c r="DD44" s="619">
        <v>408715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1127438</v>
      </c>
      <c r="CS45" s="643"/>
      <c r="CT45" s="643"/>
      <c r="CU45" s="643"/>
      <c r="CV45" s="643"/>
      <c r="CW45" s="643"/>
      <c r="CX45" s="643"/>
      <c r="CY45" s="644"/>
      <c r="CZ45" s="615">
        <v>2.2000000000000002</v>
      </c>
      <c r="DA45" s="640"/>
      <c r="DB45" s="640"/>
      <c r="DC45" s="645"/>
      <c r="DD45" s="619">
        <v>105541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1206472</v>
      </c>
      <c r="CS46" s="611"/>
      <c r="CT46" s="611"/>
      <c r="CU46" s="611"/>
      <c r="CV46" s="611"/>
      <c r="CW46" s="611"/>
      <c r="CX46" s="611"/>
      <c r="CY46" s="612"/>
      <c r="CZ46" s="615">
        <v>2.4</v>
      </c>
      <c r="DA46" s="616"/>
      <c r="DB46" s="616"/>
      <c r="DC46" s="622"/>
      <c r="DD46" s="619">
        <v>303174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51083149</v>
      </c>
      <c r="CS49" s="669"/>
      <c r="CT49" s="669"/>
      <c r="CU49" s="669"/>
      <c r="CV49" s="669"/>
      <c r="CW49" s="669"/>
      <c r="CX49" s="669"/>
      <c r="CY49" s="698"/>
      <c r="CZ49" s="690">
        <v>100</v>
      </c>
      <c r="DA49" s="699"/>
      <c r="DB49" s="699"/>
      <c r="DC49" s="700"/>
      <c r="DD49" s="701">
        <v>31493094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O48mZo5S7oc2hgTGJ93bMW+zJTYbJKzcTDlKhSAT7ezWoHC/ORj0RV7OViuHutNutk9om6T5NPFSDckDu/zhQ==" saltValue="5JU+8exRcbVShJlC5FOZ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53077</v>
      </c>
      <c r="R7" s="740"/>
      <c r="S7" s="740"/>
      <c r="T7" s="740"/>
      <c r="U7" s="740"/>
      <c r="V7" s="740">
        <v>51110</v>
      </c>
      <c r="W7" s="740"/>
      <c r="X7" s="740"/>
      <c r="Y7" s="740"/>
      <c r="Z7" s="740"/>
      <c r="AA7" s="740">
        <v>1967</v>
      </c>
      <c r="AB7" s="740"/>
      <c r="AC7" s="740"/>
      <c r="AD7" s="740"/>
      <c r="AE7" s="741"/>
      <c r="AF7" s="742">
        <v>1966</v>
      </c>
      <c r="AG7" s="743"/>
      <c r="AH7" s="743"/>
      <c r="AI7" s="743"/>
      <c r="AJ7" s="744"/>
      <c r="AK7" s="745">
        <v>1397</v>
      </c>
      <c r="AL7" s="746"/>
      <c r="AM7" s="746"/>
      <c r="AN7" s="746"/>
      <c r="AO7" s="746"/>
      <c r="AP7" s="746">
        <v>15564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557</v>
      </c>
      <c r="BT7" s="734"/>
      <c r="BU7" s="734"/>
      <c r="BV7" s="734"/>
      <c r="BW7" s="734"/>
      <c r="BX7" s="734"/>
      <c r="BY7" s="734"/>
      <c r="BZ7" s="734"/>
      <c r="CA7" s="734"/>
      <c r="CB7" s="734"/>
      <c r="CC7" s="734"/>
      <c r="CD7" s="734"/>
      <c r="CE7" s="734"/>
      <c r="CF7" s="734"/>
      <c r="CG7" s="749"/>
      <c r="CH7" s="730">
        <v>1</v>
      </c>
      <c r="CI7" s="731"/>
      <c r="CJ7" s="731"/>
      <c r="CK7" s="731"/>
      <c r="CL7" s="732"/>
      <c r="CM7" s="730">
        <v>13</v>
      </c>
      <c r="CN7" s="731"/>
      <c r="CO7" s="731"/>
      <c r="CP7" s="731"/>
      <c r="CQ7" s="732"/>
      <c r="CR7" s="730">
        <v>5</v>
      </c>
      <c r="CS7" s="731"/>
      <c r="CT7" s="731"/>
      <c r="CU7" s="731"/>
      <c r="CV7" s="732"/>
      <c r="CW7" s="730">
        <v>12</v>
      </c>
      <c r="CX7" s="731"/>
      <c r="CY7" s="731"/>
      <c r="CZ7" s="731"/>
      <c r="DA7" s="732"/>
      <c r="DB7" s="730" t="s">
        <v>546</v>
      </c>
      <c r="DC7" s="731"/>
      <c r="DD7" s="731"/>
      <c r="DE7" s="731"/>
      <c r="DF7" s="732"/>
      <c r="DG7" s="730" t="s">
        <v>546</v>
      </c>
      <c r="DH7" s="731"/>
      <c r="DI7" s="731"/>
      <c r="DJ7" s="731"/>
      <c r="DK7" s="732"/>
      <c r="DL7" s="730" t="s">
        <v>546</v>
      </c>
      <c r="DM7" s="731"/>
      <c r="DN7" s="731"/>
      <c r="DO7" s="731"/>
      <c r="DP7" s="732"/>
      <c r="DQ7" s="730" t="s">
        <v>546</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t="s">
        <v>559</v>
      </c>
      <c r="BS8" s="760" t="s">
        <v>558</v>
      </c>
      <c r="BT8" s="761"/>
      <c r="BU8" s="761"/>
      <c r="BV8" s="761"/>
      <c r="BW8" s="761"/>
      <c r="BX8" s="761"/>
      <c r="BY8" s="761"/>
      <c r="BZ8" s="761"/>
      <c r="CA8" s="761"/>
      <c r="CB8" s="761"/>
      <c r="CC8" s="761"/>
      <c r="CD8" s="761"/>
      <c r="CE8" s="761"/>
      <c r="CF8" s="761"/>
      <c r="CG8" s="762"/>
      <c r="CH8" s="763">
        <v>0</v>
      </c>
      <c r="CI8" s="764"/>
      <c r="CJ8" s="764"/>
      <c r="CK8" s="764"/>
      <c r="CL8" s="765"/>
      <c r="CM8" s="763">
        <v>630</v>
      </c>
      <c r="CN8" s="764"/>
      <c r="CO8" s="764"/>
      <c r="CP8" s="764"/>
      <c r="CQ8" s="765"/>
      <c r="CR8" s="763">
        <v>5</v>
      </c>
      <c r="CS8" s="764"/>
      <c r="CT8" s="764"/>
      <c r="CU8" s="764"/>
      <c r="CV8" s="765"/>
      <c r="CW8" s="763">
        <v>3</v>
      </c>
      <c r="CX8" s="764"/>
      <c r="CY8" s="764"/>
      <c r="CZ8" s="764"/>
      <c r="DA8" s="765"/>
      <c r="DB8" s="763" t="s">
        <v>546</v>
      </c>
      <c r="DC8" s="764"/>
      <c r="DD8" s="764"/>
      <c r="DE8" s="764"/>
      <c r="DF8" s="765"/>
      <c r="DG8" s="763">
        <v>159</v>
      </c>
      <c r="DH8" s="764"/>
      <c r="DI8" s="764"/>
      <c r="DJ8" s="764"/>
      <c r="DK8" s="765"/>
      <c r="DL8" s="763" t="s">
        <v>546</v>
      </c>
      <c r="DM8" s="764"/>
      <c r="DN8" s="764"/>
      <c r="DO8" s="764"/>
      <c r="DP8" s="765"/>
      <c r="DQ8" s="763" t="s">
        <v>546</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53050</v>
      </c>
      <c r="R23" s="780"/>
      <c r="S23" s="780"/>
      <c r="T23" s="780"/>
      <c r="U23" s="780"/>
      <c r="V23" s="780">
        <v>51083</v>
      </c>
      <c r="W23" s="780"/>
      <c r="X23" s="780"/>
      <c r="Y23" s="780"/>
      <c r="Z23" s="780"/>
      <c r="AA23" s="780">
        <v>1967</v>
      </c>
      <c r="AB23" s="780"/>
      <c r="AC23" s="780"/>
      <c r="AD23" s="780"/>
      <c r="AE23" s="781"/>
      <c r="AF23" s="782">
        <v>1966</v>
      </c>
      <c r="AG23" s="780"/>
      <c r="AH23" s="780"/>
      <c r="AI23" s="780"/>
      <c r="AJ23" s="783"/>
      <c r="AK23" s="784"/>
      <c r="AL23" s="785"/>
      <c r="AM23" s="785"/>
      <c r="AN23" s="785"/>
      <c r="AO23" s="785"/>
      <c r="AP23" s="780">
        <v>15564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10874</v>
      </c>
      <c r="R28" s="810"/>
      <c r="S28" s="810"/>
      <c r="T28" s="810"/>
      <c r="U28" s="810"/>
      <c r="V28" s="810">
        <v>10803</v>
      </c>
      <c r="W28" s="810"/>
      <c r="X28" s="810"/>
      <c r="Y28" s="810"/>
      <c r="Z28" s="810"/>
      <c r="AA28" s="810">
        <v>71</v>
      </c>
      <c r="AB28" s="810"/>
      <c r="AC28" s="810"/>
      <c r="AD28" s="810"/>
      <c r="AE28" s="811"/>
      <c r="AF28" s="812">
        <v>71</v>
      </c>
      <c r="AG28" s="810"/>
      <c r="AH28" s="810"/>
      <c r="AI28" s="810"/>
      <c r="AJ28" s="813"/>
      <c r="AK28" s="814">
        <v>1423</v>
      </c>
      <c r="AL28" s="815"/>
      <c r="AM28" s="815"/>
      <c r="AN28" s="815"/>
      <c r="AO28" s="815"/>
      <c r="AP28" s="815" t="s">
        <v>546</v>
      </c>
      <c r="AQ28" s="815"/>
      <c r="AR28" s="815"/>
      <c r="AS28" s="815"/>
      <c r="AT28" s="815"/>
      <c r="AU28" s="815" t="s">
        <v>546</v>
      </c>
      <c r="AV28" s="815"/>
      <c r="AW28" s="815"/>
      <c r="AX28" s="815"/>
      <c r="AY28" s="815"/>
      <c r="AZ28" s="816" t="s">
        <v>546</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3080</v>
      </c>
      <c r="R29" s="771"/>
      <c r="S29" s="771"/>
      <c r="T29" s="771"/>
      <c r="U29" s="771"/>
      <c r="V29" s="771">
        <v>3022</v>
      </c>
      <c r="W29" s="771"/>
      <c r="X29" s="771"/>
      <c r="Y29" s="771"/>
      <c r="Z29" s="771"/>
      <c r="AA29" s="771">
        <v>58</v>
      </c>
      <c r="AB29" s="771"/>
      <c r="AC29" s="771"/>
      <c r="AD29" s="771"/>
      <c r="AE29" s="772"/>
      <c r="AF29" s="773">
        <v>58</v>
      </c>
      <c r="AG29" s="774"/>
      <c r="AH29" s="774"/>
      <c r="AI29" s="774"/>
      <c r="AJ29" s="775"/>
      <c r="AK29" s="821">
        <v>1526</v>
      </c>
      <c r="AL29" s="817"/>
      <c r="AM29" s="817"/>
      <c r="AN29" s="817"/>
      <c r="AO29" s="817"/>
      <c r="AP29" s="817" t="s">
        <v>546</v>
      </c>
      <c r="AQ29" s="817"/>
      <c r="AR29" s="817"/>
      <c r="AS29" s="817"/>
      <c r="AT29" s="817"/>
      <c r="AU29" s="817" t="s">
        <v>546</v>
      </c>
      <c r="AV29" s="817"/>
      <c r="AW29" s="817"/>
      <c r="AX29" s="817"/>
      <c r="AY29" s="817"/>
      <c r="AZ29" s="818" t="s">
        <v>546</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9118</v>
      </c>
      <c r="R30" s="771"/>
      <c r="S30" s="771"/>
      <c r="T30" s="771"/>
      <c r="U30" s="771"/>
      <c r="V30" s="771">
        <v>8976</v>
      </c>
      <c r="W30" s="771"/>
      <c r="X30" s="771"/>
      <c r="Y30" s="771"/>
      <c r="Z30" s="771"/>
      <c r="AA30" s="771">
        <v>142</v>
      </c>
      <c r="AB30" s="771"/>
      <c r="AC30" s="771"/>
      <c r="AD30" s="771"/>
      <c r="AE30" s="772"/>
      <c r="AF30" s="773">
        <v>142</v>
      </c>
      <c r="AG30" s="774"/>
      <c r="AH30" s="774"/>
      <c r="AI30" s="774"/>
      <c r="AJ30" s="775"/>
      <c r="AK30" s="821">
        <v>1215</v>
      </c>
      <c r="AL30" s="817"/>
      <c r="AM30" s="817"/>
      <c r="AN30" s="817"/>
      <c r="AO30" s="817"/>
      <c r="AP30" s="817" t="s">
        <v>546</v>
      </c>
      <c r="AQ30" s="817"/>
      <c r="AR30" s="817"/>
      <c r="AS30" s="817"/>
      <c r="AT30" s="817"/>
      <c r="AU30" s="817" t="s">
        <v>546</v>
      </c>
      <c r="AV30" s="817"/>
      <c r="AW30" s="817"/>
      <c r="AX30" s="817"/>
      <c r="AY30" s="817"/>
      <c r="AZ30" s="818" t="s">
        <v>546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1942</v>
      </c>
      <c r="R31" s="771"/>
      <c r="S31" s="771"/>
      <c r="T31" s="771"/>
      <c r="U31" s="771"/>
      <c r="V31" s="771">
        <v>1916</v>
      </c>
      <c r="W31" s="771"/>
      <c r="X31" s="771"/>
      <c r="Y31" s="771"/>
      <c r="Z31" s="771"/>
      <c r="AA31" s="771">
        <v>26</v>
      </c>
      <c r="AB31" s="771"/>
      <c r="AC31" s="771"/>
      <c r="AD31" s="771"/>
      <c r="AE31" s="772"/>
      <c r="AF31" s="773">
        <v>781</v>
      </c>
      <c r="AG31" s="774"/>
      <c r="AH31" s="774"/>
      <c r="AI31" s="774"/>
      <c r="AJ31" s="775"/>
      <c r="AK31" s="821">
        <v>570</v>
      </c>
      <c r="AL31" s="817"/>
      <c r="AM31" s="817"/>
      <c r="AN31" s="817"/>
      <c r="AO31" s="817"/>
      <c r="AP31" s="817">
        <v>818</v>
      </c>
      <c r="AQ31" s="817"/>
      <c r="AR31" s="817"/>
      <c r="AS31" s="817"/>
      <c r="AT31" s="817"/>
      <c r="AU31" s="817">
        <v>818</v>
      </c>
      <c r="AV31" s="817"/>
      <c r="AW31" s="817"/>
      <c r="AX31" s="817"/>
      <c r="AY31" s="817"/>
      <c r="AZ31" s="818" t="s">
        <v>546</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1051</v>
      </c>
      <c r="AG63" s="831"/>
      <c r="AH63" s="831"/>
      <c r="AI63" s="831"/>
      <c r="AJ63" s="832"/>
      <c r="AK63" s="833"/>
      <c r="AL63" s="828"/>
      <c r="AM63" s="828"/>
      <c r="AN63" s="828"/>
      <c r="AO63" s="828"/>
      <c r="AP63" s="831">
        <v>818</v>
      </c>
      <c r="AQ63" s="831"/>
      <c r="AR63" s="831"/>
      <c r="AS63" s="831"/>
      <c r="AT63" s="831"/>
      <c r="AU63" s="831">
        <v>818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547</v>
      </c>
      <c r="C68" s="857"/>
      <c r="D68" s="857"/>
      <c r="E68" s="857"/>
      <c r="F68" s="857"/>
      <c r="G68" s="857"/>
      <c r="H68" s="857"/>
      <c r="I68" s="857"/>
      <c r="J68" s="857"/>
      <c r="K68" s="857"/>
      <c r="L68" s="857"/>
      <c r="M68" s="857"/>
      <c r="N68" s="857"/>
      <c r="O68" s="857"/>
      <c r="P68" s="858"/>
      <c r="Q68" s="859">
        <v>9022</v>
      </c>
      <c r="R68" s="853"/>
      <c r="S68" s="853"/>
      <c r="T68" s="853"/>
      <c r="U68" s="853"/>
      <c r="V68" s="853">
        <v>8620</v>
      </c>
      <c r="W68" s="853"/>
      <c r="X68" s="853"/>
      <c r="Y68" s="853"/>
      <c r="Z68" s="853"/>
      <c r="AA68" s="853">
        <v>402</v>
      </c>
      <c r="AB68" s="853"/>
      <c r="AC68" s="853"/>
      <c r="AD68" s="853"/>
      <c r="AE68" s="853"/>
      <c r="AF68" s="853">
        <v>402</v>
      </c>
      <c r="AG68" s="853"/>
      <c r="AH68" s="853"/>
      <c r="AI68" s="853"/>
      <c r="AJ68" s="853"/>
      <c r="AK68" s="853" t="s">
        <v>546</v>
      </c>
      <c r="AL68" s="853"/>
      <c r="AM68" s="853"/>
      <c r="AN68" s="853"/>
      <c r="AO68" s="853"/>
      <c r="AP68" s="853">
        <v>158</v>
      </c>
      <c r="AQ68" s="853"/>
      <c r="AR68" s="853"/>
      <c r="AS68" s="853"/>
      <c r="AT68" s="853"/>
      <c r="AU68" s="853">
        <v>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548</v>
      </c>
      <c r="C69" s="861"/>
      <c r="D69" s="861"/>
      <c r="E69" s="861"/>
      <c r="F69" s="861"/>
      <c r="G69" s="861"/>
      <c r="H69" s="861"/>
      <c r="I69" s="861"/>
      <c r="J69" s="861"/>
      <c r="K69" s="861"/>
      <c r="L69" s="861"/>
      <c r="M69" s="861"/>
      <c r="N69" s="861"/>
      <c r="O69" s="861"/>
      <c r="P69" s="862"/>
      <c r="Q69" s="863">
        <v>445</v>
      </c>
      <c r="R69" s="817"/>
      <c r="S69" s="817"/>
      <c r="T69" s="817"/>
      <c r="U69" s="817"/>
      <c r="V69" s="817">
        <v>425</v>
      </c>
      <c r="W69" s="817"/>
      <c r="X69" s="817"/>
      <c r="Y69" s="817"/>
      <c r="Z69" s="817"/>
      <c r="AA69" s="817">
        <v>21</v>
      </c>
      <c r="AB69" s="817"/>
      <c r="AC69" s="817"/>
      <c r="AD69" s="817"/>
      <c r="AE69" s="817"/>
      <c r="AF69" s="817">
        <v>21</v>
      </c>
      <c r="AG69" s="817"/>
      <c r="AH69" s="817"/>
      <c r="AI69" s="817"/>
      <c r="AJ69" s="817"/>
      <c r="AK69" s="817">
        <v>24</v>
      </c>
      <c r="AL69" s="817"/>
      <c r="AM69" s="817"/>
      <c r="AN69" s="817"/>
      <c r="AO69" s="817"/>
      <c r="AP69" s="817" t="s">
        <v>546</v>
      </c>
      <c r="AQ69" s="817"/>
      <c r="AR69" s="817"/>
      <c r="AS69" s="817"/>
      <c r="AT69" s="817"/>
      <c r="AU69" s="817" t="s">
        <v>546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549</v>
      </c>
      <c r="C70" s="861"/>
      <c r="D70" s="861"/>
      <c r="E70" s="861"/>
      <c r="F70" s="861"/>
      <c r="G70" s="861"/>
      <c r="H70" s="861"/>
      <c r="I70" s="861"/>
      <c r="J70" s="861"/>
      <c r="K70" s="861"/>
      <c r="L70" s="861"/>
      <c r="M70" s="861"/>
      <c r="N70" s="861"/>
      <c r="O70" s="861"/>
      <c r="P70" s="862"/>
      <c r="Q70" s="863">
        <v>32420</v>
      </c>
      <c r="R70" s="817"/>
      <c r="S70" s="817"/>
      <c r="T70" s="817"/>
      <c r="U70" s="817"/>
      <c r="V70" s="817">
        <v>32253</v>
      </c>
      <c r="W70" s="817"/>
      <c r="X70" s="817"/>
      <c r="Y70" s="817"/>
      <c r="Z70" s="817"/>
      <c r="AA70" s="817">
        <v>168</v>
      </c>
      <c r="AB70" s="817"/>
      <c r="AC70" s="817"/>
      <c r="AD70" s="817"/>
      <c r="AE70" s="817"/>
      <c r="AF70" s="817">
        <v>168</v>
      </c>
      <c r="AG70" s="817"/>
      <c r="AH70" s="817"/>
      <c r="AI70" s="817"/>
      <c r="AJ70" s="817"/>
      <c r="AK70" s="817">
        <v>385</v>
      </c>
      <c r="AL70" s="817"/>
      <c r="AM70" s="817"/>
      <c r="AN70" s="817"/>
      <c r="AO70" s="817"/>
      <c r="AP70" s="817" t="s">
        <v>546</v>
      </c>
      <c r="AQ70" s="817"/>
      <c r="AR70" s="817"/>
      <c r="AS70" s="817"/>
      <c r="AT70" s="817"/>
      <c r="AU70" s="817" t="s">
        <v>546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550</v>
      </c>
      <c r="C71" s="861"/>
      <c r="D71" s="861"/>
      <c r="E71" s="861"/>
      <c r="F71" s="861"/>
      <c r="G71" s="861"/>
      <c r="H71" s="861"/>
      <c r="I71" s="861"/>
      <c r="J71" s="861"/>
      <c r="K71" s="861"/>
      <c r="L71" s="861"/>
      <c r="M71" s="861"/>
      <c r="N71" s="861"/>
      <c r="O71" s="861"/>
      <c r="P71" s="862"/>
      <c r="Q71" s="863">
        <v>53119</v>
      </c>
      <c r="R71" s="817"/>
      <c r="S71" s="817"/>
      <c r="T71" s="817"/>
      <c r="U71" s="817"/>
      <c r="V71" s="817">
        <v>52236</v>
      </c>
      <c r="W71" s="817"/>
      <c r="X71" s="817"/>
      <c r="Y71" s="817"/>
      <c r="Z71" s="817"/>
      <c r="AA71" s="817">
        <v>883</v>
      </c>
      <c r="AB71" s="817"/>
      <c r="AC71" s="817"/>
      <c r="AD71" s="817"/>
      <c r="AE71" s="817"/>
      <c r="AF71" s="817">
        <v>877</v>
      </c>
      <c r="AG71" s="817"/>
      <c r="AH71" s="817"/>
      <c r="AI71" s="817"/>
      <c r="AJ71" s="817"/>
      <c r="AK71" s="817" t="s">
        <v>546</v>
      </c>
      <c r="AL71" s="817"/>
      <c r="AM71" s="817"/>
      <c r="AN71" s="817"/>
      <c r="AO71" s="817"/>
      <c r="AP71" s="817" t="s">
        <v>546</v>
      </c>
      <c r="AQ71" s="817"/>
      <c r="AR71" s="817"/>
      <c r="AS71" s="817"/>
      <c r="AT71" s="817"/>
      <c r="AU71" s="817" t="s">
        <v>546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551</v>
      </c>
      <c r="C72" s="861"/>
      <c r="D72" s="861"/>
      <c r="E72" s="861"/>
      <c r="F72" s="861"/>
      <c r="G72" s="861"/>
      <c r="H72" s="861"/>
      <c r="I72" s="861"/>
      <c r="J72" s="861"/>
      <c r="K72" s="861"/>
      <c r="L72" s="861"/>
      <c r="M72" s="861"/>
      <c r="N72" s="861"/>
      <c r="O72" s="861"/>
      <c r="P72" s="862"/>
      <c r="Q72" s="863">
        <v>992</v>
      </c>
      <c r="R72" s="817"/>
      <c r="S72" s="817"/>
      <c r="T72" s="817"/>
      <c r="U72" s="817"/>
      <c r="V72" s="817">
        <v>963</v>
      </c>
      <c r="W72" s="817"/>
      <c r="X72" s="817"/>
      <c r="Y72" s="817"/>
      <c r="Z72" s="817"/>
      <c r="AA72" s="817">
        <v>29</v>
      </c>
      <c r="AB72" s="817"/>
      <c r="AC72" s="817"/>
      <c r="AD72" s="817"/>
      <c r="AE72" s="817"/>
      <c r="AF72" s="817">
        <v>29</v>
      </c>
      <c r="AG72" s="817"/>
      <c r="AH72" s="817"/>
      <c r="AI72" s="817"/>
      <c r="AJ72" s="817"/>
      <c r="AK72" s="817">
        <v>50</v>
      </c>
      <c r="AL72" s="817"/>
      <c r="AM72" s="817"/>
      <c r="AN72" s="817"/>
      <c r="AO72" s="817"/>
      <c r="AP72" s="817" t="s">
        <v>546</v>
      </c>
      <c r="AQ72" s="817"/>
      <c r="AR72" s="817"/>
      <c r="AS72" s="817"/>
      <c r="AT72" s="817"/>
      <c r="AU72" s="817" t="s">
        <v>546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552</v>
      </c>
      <c r="C73" s="861"/>
      <c r="D73" s="861"/>
      <c r="E73" s="861"/>
      <c r="F73" s="861"/>
      <c r="G73" s="861"/>
      <c r="H73" s="861"/>
      <c r="I73" s="861"/>
      <c r="J73" s="861"/>
      <c r="K73" s="861"/>
      <c r="L73" s="861"/>
      <c r="M73" s="861"/>
      <c r="N73" s="861"/>
      <c r="O73" s="861"/>
      <c r="P73" s="862"/>
      <c r="Q73" s="863">
        <v>249</v>
      </c>
      <c r="R73" s="817"/>
      <c r="S73" s="817"/>
      <c r="T73" s="817"/>
      <c r="U73" s="817"/>
      <c r="V73" s="817">
        <v>194</v>
      </c>
      <c r="W73" s="817"/>
      <c r="X73" s="817"/>
      <c r="Y73" s="817"/>
      <c r="Z73" s="817"/>
      <c r="AA73" s="817">
        <v>55</v>
      </c>
      <c r="AB73" s="817"/>
      <c r="AC73" s="817"/>
      <c r="AD73" s="817"/>
      <c r="AE73" s="817"/>
      <c r="AF73" s="817">
        <v>55</v>
      </c>
      <c r="AG73" s="817"/>
      <c r="AH73" s="817"/>
      <c r="AI73" s="817"/>
      <c r="AJ73" s="817"/>
      <c r="AK73" s="817">
        <v>17</v>
      </c>
      <c r="AL73" s="817"/>
      <c r="AM73" s="817"/>
      <c r="AN73" s="817"/>
      <c r="AO73" s="817"/>
      <c r="AP73" s="817" t="s">
        <v>546</v>
      </c>
      <c r="AQ73" s="817"/>
      <c r="AR73" s="817"/>
      <c r="AS73" s="817"/>
      <c r="AT73" s="817"/>
      <c r="AU73" s="817" t="s">
        <v>546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553</v>
      </c>
      <c r="C74" s="861"/>
      <c r="D74" s="861"/>
      <c r="E74" s="861"/>
      <c r="F74" s="861"/>
      <c r="G74" s="861"/>
      <c r="H74" s="861"/>
      <c r="I74" s="861"/>
      <c r="J74" s="861"/>
      <c r="K74" s="861"/>
      <c r="L74" s="861"/>
      <c r="M74" s="861"/>
      <c r="N74" s="861"/>
      <c r="O74" s="861"/>
      <c r="P74" s="862"/>
      <c r="Q74" s="863">
        <v>21044</v>
      </c>
      <c r="R74" s="817"/>
      <c r="S74" s="817"/>
      <c r="T74" s="817"/>
      <c r="U74" s="817"/>
      <c r="V74" s="817">
        <v>21292</v>
      </c>
      <c r="W74" s="817"/>
      <c r="X74" s="817"/>
      <c r="Y74" s="817"/>
      <c r="Z74" s="817"/>
      <c r="AA74" s="817">
        <v>-248</v>
      </c>
      <c r="AB74" s="817"/>
      <c r="AC74" s="817"/>
      <c r="AD74" s="817"/>
      <c r="AE74" s="817"/>
      <c r="AF74" s="817">
        <v>10300</v>
      </c>
      <c r="AG74" s="817"/>
      <c r="AH74" s="817"/>
      <c r="AI74" s="817"/>
      <c r="AJ74" s="817"/>
      <c r="AK74" s="817" t="s">
        <v>546</v>
      </c>
      <c r="AL74" s="817"/>
      <c r="AM74" s="817"/>
      <c r="AN74" s="817"/>
      <c r="AO74" s="817"/>
      <c r="AP74" s="817">
        <v>5975</v>
      </c>
      <c r="AQ74" s="817"/>
      <c r="AR74" s="817"/>
      <c r="AS74" s="817"/>
      <c r="AT74" s="817"/>
      <c r="AU74" s="817">
        <v>36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554</v>
      </c>
      <c r="C75" s="861"/>
      <c r="D75" s="861"/>
      <c r="E75" s="861"/>
      <c r="F75" s="861"/>
      <c r="G75" s="861"/>
      <c r="H75" s="861"/>
      <c r="I75" s="861"/>
      <c r="J75" s="861"/>
      <c r="K75" s="861"/>
      <c r="L75" s="861"/>
      <c r="M75" s="861"/>
      <c r="N75" s="861"/>
      <c r="O75" s="861"/>
      <c r="P75" s="862"/>
      <c r="Q75" s="864">
        <v>9878</v>
      </c>
      <c r="R75" s="865"/>
      <c r="S75" s="865"/>
      <c r="T75" s="865"/>
      <c r="U75" s="821"/>
      <c r="V75" s="866">
        <v>9787</v>
      </c>
      <c r="W75" s="865"/>
      <c r="X75" s="865"/>
      <c r="Y75" s="865"/>
      <c r="Z75" s="821"/>
      <c r="AA75" s="866">
        <v>92</v>
      </c>
      <c r="AB75" s="865"/>
      <c r="AC75" s="865"/>
      <c r="AD75" s="865"/>
      <c r="AE75" s="821"/>
      <c r="AF75" s="866">
        <v>92</v>
      </c>
      <c r="AG75" s="865"/>
      <c r="AH75" s="865"/>
      <c r="AI75" s="865"/>
      <c r="AJ75" s="821"/>
      <c r="AK75" s="866">
        <v>5083</v>
      </c>
      <c r="AL75" s="865"/>
      <c r="AM75" s="865"/>
      <c r="AN75" s="865"/>
      <c r="AO75" s="821"/>
      <c r="AP75" s="866" t="s">
        <v>546</v>
      </c>
      <c r="AQ75" s="865"/>
      <c r="AR75" s="865"/>
      <c r="AS75" s="865"/>
      <c r="AT75" s="821"/>
      <c r="AU75" s="866" t="s">
        <v>546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555</v>
      </c>
      <c r="C76" s="861"/>
      <c r="D76" s="861"/>
      <c r="E76" s="861"/>
      <c r="F76" s="861"/>
      <c r="G76" s="861"/>
      <c r="H76" s="861"/>
      <c r="I76" s="861"/>
      <c r="J76" s="861"/>
      <c r="K76" s="861"/>
      <c r="L76" s="861"/>
      <c r="M76" s="861"/>
      <c r="N76" s="861"/>
      <c r="O76" s="861"/>
      <c r="P76" s="862"/>
      <c r="Q76" s="864">
        <v>1600855</v>
      </c>
      <c r="R76" s="865"/>
      <c r="S76" s="865"/>
      <c r="T76" s="865"/>
      <c r="U76" s="821"/>
      <c r="V76" s="866">
        <v>1567252</v>
      </c>
      <c r="W76" s="865"/>
      <c r="X76" s="865"/>
      <c r="Y76" s="865"/>
      <c r="Z76" s="821"/>
      <c r="AA76" s="866">
        <v>33603</v>
      </c>
      <c r="AB76" s="865"/>
      <c r="AC76" s="865"/>
      <c r="AD76" s="865"/>
      <c r="AE76" s="821"/>
      <c r="AF76" s="866">
        <v>33603</v>
      </c>
      <c r="AG76" s="865"/>
      <c r="AH76" s="865"/>
      <c r="AI76" s="865"/>
      <c r="AJ76" s="821"/>
      <c r="AK76" s="866">
        <v>22693</v>
      </c>
      <c r="AL76" s="865"/>
      <c r="AM76" s="865"/>
      <c r="AN76" s="865"/>
      <c r="AO76" s="821"/>
      <c r="AP76" s="866" t="s">
        <v>546</v>
      </c>
      <c r="AQ76" s="865"/>
      <c r="AR76" s="865"/>
      <c r="AS76" s="865"/>
      <c r="AT76" s="821"/>
      <c r="AU76" s="866" t="s">
        <v>546</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556</v>
      </c>
      <c r="C77" s="861"/>
      <c r="D77" s="861"/>
      <c r="E77" s="861"/>
      <c r="F77" s="861"/>
      <c r="G77" s="861"/>
      <c r="H77" s="861"/>
      <c r="I77" s="861"/>
      <c r="J77" s="861"/>
      <c r="K77" s="861"/>
      <c r="L77" s="861"/>
      <c r="M77" s="861"/>
      <c r="N77" s="861"/>
      <c r="O77" s="861"/>
      <c r="P77" s="862"/>
      <c r="Q77" s="864">
        <v>2427</v>
      </c>
      <c r="R77" s="865"/>
      <c r="S77" s="865"/>
      <c r="T77" s="865"/>
      <c r="U77" s="821"/>
      <c r="V77" s="866">
        <v>2182</v>
      </c>
      <c r="W77" s="865"/>
      <c r="X77" s="865"/>
      <c r="Y77" s="865"/>
      <c r="Z77" s="821"/>
      <c r="AA77" s="866">
        <v>245</v>
      </c>
      <c r="AB77" s="865"/>
      <c r="AC77" s="865"/>
      <c r="AD77" s="865"/>
      <c r="AE77" s="821"/>
      <c r="AF77" s="866">
        <v>245</v>
      </c>
      <c r="AG77" s="865"/>
      <c r="AH77" s="865"/>
      <c r="AI77" s="865"/>
      <c r="AJ77" s="821"/>
      <c r="AK77" s="866" t="s">
        <v>546</v>
      </c>
      <c r="AL77" s="865"/>
      <c r="AM77" s="865"/>
      <c r="AN77" s="865"/>
      <c r="AO77" s="821"/>
      <c r="AP77" s="866">
        <v>10246</v>
      </c>
      <c r="AQ77" s="865"/>
      <c r="AR77" s="865"/>
      <c r="AS77" s="865"/>
      <c r="AT77" s="821"/>
      <c r="AU77" s="866">
        <v>3415</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45792</v>
      </c>
      <c r="AG88" s="831"/>
      <c r="AH88" s="831"/>
      <c r="AI88" s="831"/>
      <c r="AJ88" s="831"/>
      <c r="AK88" s="828"/>
      <c r="AL88" s="828"/>
      <c r="AM88" s="828"/>
      <c r="AN88" s="828"/>
      <c r="AO88" s="828"/>
      <c r="AP88" s="831">
        <v>16379</v>
      </c>
      <c r="AQ88" s="831"/>
      <c r="AR88" s="831"/>
      <c r="AS88" s="831"/>
      <c r="AT88" s="831"/>
      <c r="AU88" s="831">
        <v>3451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v>15</v>
      </c>
      <c r="CX102" s="839"/>
      <c r="CY102" s="839"/>
      <c r="CZ102" s="839"/>
      <c r="DA102" s="878"/>
      <c r="DB102" s="877" t="s">
        <v>546</v>
      </c>
      <c r="DC102" s="839"/>
      <c r="DD102" s="839"/>
      <c r="DE102" s="839"/>
      <c r="DF102" s="878"/>
      <c r="DG102" s="877">
        <v>159</v>
      </c>
      <c r="DH102" s="839"/>
      <c r="DI102" s="839"/>
      <c r="DJ102" s="839"/>
      <c r="DK102" s="878"/>
      <c r="DL102" s="877" t="s">
        <v>546</v>
      </c>
      <c r="DM102" s="839"/>
      <c r="DN102" s="839"/>
      <c r="DO102" s="839"/>
      <c r="DP102" s="878"/>
      <c r="DQ102" s="877" t="s">
        <v>546</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295</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295</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295</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2281938</v>
      </c>
      <c r="AB110" s="887"/>
      <c r="AC110" s="887"/>
      <c r="AD110" s="887"/>
      <c r="AE110" s="888"/>
      <c r="AF110" s="889">
        <v>2214878</v>
      </c>
      <c r="AG110" s="887"/>
      <c r="AH110" s="887"/>
      <c r="AI110" s="887"/>
      <c r="AJ110" s="888"/>
      <c r="AK110" s="889">
        <v>2135026</v>
      </c>
      <c r="AL110" s="887"/>
      <c r="AM110" s="887"/>
      <c r="AN110" s="887"/>
      <c r="AO110" s="888"/>
      <c r="AP110" s="890">
        <v>8.8000000000000007</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17986019</v>
      </c>
      <c r="BR110" s="918"/>
      <c r="BS110" s="918"/>
      <c r="BT110" s="918"/>
      <c r="BU110" s="918"/>
      <c r="BV110" s="918">
        <v>16867012</v>
      </c>
      <c r="BW110" s="918"/>
      <c r="BX110" s="918"/>
      <c r="BY110" s="918"/>
      <c r="BZ110" s="918"/>
      <c r="CA110" s="918">
        <v>15564127</v>
      </c>
      <c r="CB110" s="918"/>
      <c r="CC110" s="918"/>
      <c r="CD110" s="918"/>
      <c r="CE110" s="918"/>
      <c r="CF110" s="931">
        <v>63.9</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218028</v>
      </c>
      <c r="BR111" s="913"/>
      <c r="BS111" s="913"/>
      <c r="BT111" s="913"/>
      <c r="BU111" s="913"/>
      <c r="BV111" s="913">
        <v>139231</v>
      </c>
      <c r="BW111" s="913"/>
      <c r="BX111" s="913"/>
      <c r="BY111" s="913"/>
      <c r="BZ111" s="913"/>
      <c r="CA111" s="913">
        <v>895127</v>
      </c>
      <c r="CB111" s="913"/>
      <c r="CC111" s="913"/>
      <c r="CD111" s="913"/>
      <c r="CE111" s="913"/>
      <c r="CF111" s="907">
        <v>3.7</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893992</v>
      </c>
      <c r="BR112" s="913"/>
      <c r="BS112" s="913"/>
      <c r="BT112" s="913"/>
      <c r="BU112" s="913"/>
      <c r="BV112" s="913">
        <v>898881</v>
      </c>
      <c r="BW112" s="913"/>
      <c r="BX112" s="913"/>
      <c r="BY112" s="913"/>
      <c r="BZ112" s="913"/>
      <c r="CA112" s="913">
        <v>817977</v>
      </c>
      <c r="CB112" s="913"/>
      <c r="CC112" s="913"/>
      <c r="CD112" s="913"/>
      <c r="CE112" s="913"/>
      <c r="CF112" s="907">
        <v>3.4</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110702</v>
      </c>
      <c r="AB113" s="925"/>
      <c r="AC113" s="925"/>
      <c r="AD113" s="925"/>
      <c r="AE113" s="926"/>
      <c r="AF113" s="927">
        <v>106466</v>
      </c>
      <c r="AG113" s="925"/>
      <c r="AH113" s="925"/>
      <c r="AI113" s="925"/>
      <c r="AJ113" s="926"/>
      <c r="AK113" s="927">
        <v>99648</v>
      </c>
      <c r="AL113" s="925"/>
      <c r="AM113" s="925"/>
      <c r="AN113" s="925"/>
      <c r="AO113" s="926"/>
      <c r="AP113" s="928">
        <v>0.4</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3853331</v>
      </c>
      <c r="BR113" s="913"/>
      <c r="BS113" s="913"/>
      <c r="BT113" s="913"/>
      <c r="BU113" s="913"/>
      <c r="BV113" s="913">
        <v>3774215</v>
      </c>
      <c r="BW113" s="913"/>
      <c r="BX113" s="913"/>
      <c r="BY113" s="913"/>
      <c r="BZ113" s="913"/>
      <c r="CA113" s="913">
        <v>3455109</v>
      </c>
      <c r="CB113" s="913"/>
      <c r="CC113" s="913"/>
      <c r="CD113" s="913"/>
      <c r="CE113" s="913"/>
      <c r="CF113" s="907">
        <v>14.2</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13885</v>
      </c>
      <c r="AB114" s="946"/>
      <c r="AC114" s="946"/>
      <c r="AD114" s="946"/>
      <c r="AE114" s="947"/>
      <c r="AF114" s="948">
        <v>73174</v>
      </c>
      <c r="AG114" s="946"/>
      <c r="AH114" s="946"/>
      <c r="AI114" s="946"/>
      <c r="AJ114" s="947"/>
      <c r="AK114" s="948">
        <v>316621</v>
      </c>
      <c r="AL114" s="946"/>
      <c r="AM114" s="946"/>
      <c r="AN114" s="946"/>
      <c r="AO114" s="947"/>
      <c r="AP114" s="949">
        <v>1.3</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4334244</v>
      </c>
      <c r="BR114" s="913"/>
      <c r="BS114" s="913"/>
      <c r="BT114" s="913"/>
      <c r="BU114" s="913"/>
      <c r="BV114" s="913">
        <v>4398657</v>
      </c>
      <c r="BW114" s="913"/>
      <c r="BX114" s="913"/>
      <c r="BY114" s="913"/>
      <c r="BZ114" s="913"/>
      <c r="CA114" s="913">
        <v>4327248</v>
      </c>
      <c r="CB114" s="913"/>
      <c r="CC114" s="913"/>
      <c r="CD114" s="913"/>
      <c r="CE114" s="913"/>
      <c r="CF114" s="907">
        <v>17.8</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5481</v>
      </c>
      <c r="AB115" s="925"/>
      <c r="AC115" s="925"/>
      <c r="AD115" s="925"/>
      <c r="AE115" s="926"/>
      <c r="AF115" s="927">
        <v>2820</v>
      </c>
      <c r="AG115" s="925"/>
      <c r="AH115" s="925"/>
      <c r="AI115" s="925"/>
      <c r="AJ115" s="926"/>
      <c r="AK115" s="927">
        <v>6565</v>
      </c>
      <c r="AL115" s="925"/>
      <c r="AM115" s="925"/>
      <c r="AN115" s="925"/>
      <c r="AO115" s="926"/>
      <c r="AP115" s="928">
        <v>0</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218028</v>
      </c>
      <c r="DH115" s="946"/>
      <c r="DI115" s="946"/>
      <c r="DJ115" s="946"/>
      <c r="DK115" s="947"/>
      <c r="DL115" s="948">
        <v>139231</v>
      </c>
      <c r="DM115" s="946"/>
      <c r="DN115" s="946"/>
      <c r="DO115" s="946"/>
      <c r="DP115" s="947"/>
      <c r="DQ115" s="948">
        <v>206087</v>
      </c>
      <c r="DR115" s="946"/>
      <c r="DS115" s="946"/>
      <c r="DT115" s="946"/>
      <c r="DU115" s="947"/>
      <c r="DV115" s="949">
        <v>0.8</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2412006</v>
      </c>
      <c r="AB117" s="966"/>
      <c r="AC117" s="966"/>
      <c r="AD117" s="966"/>
      <c r="AE117" s="967"/>
      <c r="AF117" s="968">
        <v>2397338</v>
      </c>
      <c r="AG117" s="966"/>
      <c r="AH117" s="966"/>
      <c r="AI117" s="966"/>
      <c r="AJ117" s="967"/>
      <c r="AK117" s="968">
        <v>2557860</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295</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440</v>
      </c>
      <c r="BP119" s="992"/>
      <c r="BQ119" s="986">
        <v>27285614</v>
      </c>
      <c r="BR119" s="987"/>
      <c r="BS119" s="987"/>
      <c r="BT119" s="987"/>
      <c r="BU119" s="987"/>
      <c r="BV119" s="987">
        <v>26077996</v>
      </c>
      <c r="BW119" s="987"/>
      <c r="BX119" s="987"/>
      <c r="BY119" s="987"/>
      <c r="BZ119" s="987"/>
      <c r="CA119" s="987">
        <v>25059588</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v>689040</v>
      </c>
      <c r="DR119" s="973"/>
      <c r="DS119" s="973"/>
      <c r="DT119" s="973"/>
      <c r="DU119" s="974"/>
      <c r="DV119" s="975">
        <v>2.8</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13228513</v>
      </c>
      <c r="BR120" s="918"/>
      <c r="BS120" s="918"/>
      <c r="BT120" s="918"/>
      <c r="BU120" s="918"/>
      <c r="BV120" s="918">
        <v>13204297</v>
      </c>
      <c r="BW120" s="918"/>
      <c r="BX120" s="918"/>
      <c r="BY120" s="918"/>
      <c r="BZ120" s="918"/>
      <c r="CA120" s="918">
        <v>14660300</v>
      </c>
      <c r="CB120" s="918"/>
      <c r="CC120" s="918"/>
      <c r="CD120" s="918"/>
      <c r="CE120" s="918"/>
      <c r="CF120" s="931">
        <v>60.2</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893992</v>
      </c>
      <c r="DH120" s="918"/>
      <c r="DI120" s="918"/>
      <c r="DJ120" s="918"/>
      <c r="DK120" s="918"/>
      <c r="DL120" s="918">
        <v>898881</v>
      </c>
      <c r="DM120" s="918"/>
      <c r="DN120" s="918"/>
      <c r="DO120" s="918"/>
      <c r="DP120" s="918"/>
      <c r="DQ120" s="918">
        <v>817977</v>
      </c>
      <c r="DR120" s="918"/>
      <c r="DS120" s="918"/>
      <c r="DT120" s="918"/>
      <c r="DU120" s="918"/>
      <c r="DV120" s="919">
        <v>3.4</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7022939</v>
      </c>
      <c r="BR121" s="913"/>
      <c r="BS121" s="913"/>
      <c r="BT121" s="913"/>
      <c r="BU121" s="913"/>
      <c r="BV121" s="913">
        <v>7992688</v>
      </c>
      <c r="BW121" s="913"/>
      <c r="BX121" s="913"/>
      <c r="BY121" s="913"/>
      <c r="BZ121" s="913"/>
      <c r="CA121" s="913">
        <v>7867493</v>
      </c>
      <c r="CB121" s="913"/>
      <c r="CC121" s="913"/>
      <c r="CD121" s="913"/>
      <c r="CE121" s="913"/>
      <c r="CF121" s="907">
        <v>32.299999999999997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8208701</v>
      </c>
      <c r="BR122" s="987"/>
      <c r="BS122" s="987"/>
      <c r="BT122" s="987"/>
      <c r="BU122" s="987"/>
      <c r="BV122" s="987">
        <v>7415820</v>
      </c>
      <c r="BW122" s="987"/>
      <c r="BX122" s="987"/>
      <c r="BY122" s="987"/>
      <c r="BZ122" s="987"/>
      <c r="CA122" s="987">
        <v>6629949</v>
      </c>
      <c r="CB122" s="987"/>
      <c r="CC122" s="987"/>
      <c r="CD122" s="987"/>
      <c r="CE122" s="987"/>
      <c r="CF122" s="1004">
        <v>27.2</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448</v>
      </c>
      <c r="BP123" s="992"/>
      <c r="BQ123" s="1050">
        <v>28460153</v>
      </c>
      <c r="BR123" s="1051"/>
      <c r="BS123" s="1051"/>
      <c r="BT123" s="1051"/>
      <c r="BU123" s="1051"/>
      <c r="BV123" s="1051">
        <v>28612805</v>
      </c>
      <c r="BW123" s="1051"/>
      <c r="BX123" s="1051"/>
      <c r="BY123" s="1051"/>
      <c r="BZ123" s="1051"/>
      <c r="CA123" s="1051">
        <v>29157742</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5481</v>
      </c>
      <c r="AB126" s="946"/>
      <c r="AC126" s="946"/>
      <c r="AD126" s="946"/>
      <c r="AE126" s="947"/>
      <c r="AF126" s="948">
        <v>2820</v>
      </c>
      <c r="AG126" s="946"/>
      <c r="AH126" s="946"/>
      <c r="AI126" s="946"/>
      <c r="AJ126" s="947"/>
      <c r="AK126" s="948">
        <v>6565</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873689</v>
      </c>
      <c r="AB128" s="1033"/>
      <c r="AC128" s="1033"/>
      <c r="AD128" s="1033"/>
      <c r="AE128" s="1034"/>
      <c r="AF128" s="1035">
        <v>1005491</v>
      </c>
      <c r="AG128" s="1033"/>
      <c r="AH128" s="1033"/>
      <c r="AI128" s="1033"/>
      <c r="AJ128" s="1034"/>
      <c r="AK128" s="1035">
        <v>1019373</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12.06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23914781</v>
      </c>
      <c r="AB129" s="946"/>
      <c r="AC129" s="946"/>
      <c r="AD129" s="946"/>
      <c r="AE129" s="947"/>
      <c r="AF129" s="948">
        <v>24192213</v>
      </c>
      <c r="AG129" s="946"/>
      <c r="AH129" s="946"/>
      <c r="AI129" s="946"/>
      <c r="AJ129" s="947"/>
      <c r="AK129" s="948">
        <v>25366952</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17.059999999999999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1111039</v>
      </c>
      <c r="AB130" s="946"/>
      <c r="AC130" s="946"/>
      <c r="AD130" s="946"/>
      <c r="AE130" s="947"/>
      <c r="AF130" s="948">
        <v>1068492</v>
      </c>
      <c r="AG130" s="946"/>
      <c r="AH130" s="946"/>
      <c r="AI130" s="946"/>
      <c r="AJ130" s="947"/>
      <c r="AK130" s="948">
        <v>1026195</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1.7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22803742</v>
      </c>
      <c r="AB131" s="973"/>
      <c r="AC131" s="973"/>
      <c r="AD131" s="973"/>
      <c r="AE131" s="974"/>
      <c r="AF131" s="972">
        <v>23123721</v>
      </c>
      <c r="AG131" s="973"/>
      <c r="AH131" s="973"/>
      <c r="AI131" s="973"/>
      <c r="AJ131" s="974"/>
      <c r="AK131" s="972">
        <v>24340757</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1.8737187959999999</v>
      </c>
      <c r="AB132" s="1084"/>
      <c r="AC132" s="1084"/>
      <c r="AD132" s="1084"/>
      <c r="AE132" s="1085"/>
      <c r="AF132" s="1086">
        <v>1.3983692329999999</v>
      </c>
      <c r="AG132" s="1084"/>
      <c r="AH132" s="1084"/>
      <c r="AI132" s="1084"/>
      <c r="AJ132" s="1085"/>
      <c r="AK132" s="1086">
        <v>2.1046674919999999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1.6</v>
      </c>
      <c r="AB133" s="1067"/>
      <c r="AC133" s="1067"/>
      <c r="AD133" s="1067"/>
      <c r="AE133" s="1068"/>
      <c r="AF133" s="1066">
        <v>1.5</v>
      </c>
      <c r="AG133" s="1067"/>
      <c r="AH133" s="1067"/>
      <c r="AI133" s="1067"/>
      <c r="AJ133" s="1068"/>
      <c r="AK133" s="1066">
        <v>1.7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IpmvOf5ZFpn/BC8w08S/Knmf4X3IorPWwFTrvMFnSwH7urgqFFTPvTG8LqSSibGCtgFQYqSYAnhJQRkX04bEw==" saltValue="E2PbfTk6/uR3eTzwHDxF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2gzVjqE1O4Ie93xvwgFKBZXY7CPJMb2oEAeVJolYkZzjlcUOPoFlaQ89cD0dA8puuGrxRadqBePpus+76H5Hw==" saltValue="ggQziJYX4PVL6rmAZ9NQ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sJjrz85wdVFhqacnEuqOSD0C42+ien9yjngZYrj3Z7XBAYL98PvfoeGvBEbb6mpKl0C2Qk3s7YiVz+NXH4Smw==" saltValue="qW4/ZK+IpSQ8SXp0IdDn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6633144</v>
      </c>
      <c r="AP9" s="274">
        <v>53230</v>
      </c>
      <c r="AQ9" s="275">
        <v>63160</v>
      </c>
      <c r="AR9" s="276">
        <v>-15.7</v>
      </c>
    </row>
    <row r="10" spans="1:46" ht="13.5" customHeight="1" x14ac:dyDescent="0.15">
      <c r="A10" s="259"/>
      <c r="AK10" s="1103" t="s">
        <v>483</v>
      </c>
      <c r="AL10" s="1104"/>
      <c r="AM10" s="1104"/>
      <c r="AN10" s="1105"/>
      <c r="AO10" s="277">
        <v>56950</v>
      </c>
      <c r="AP10" s="277">
        <v>457</v>
      </c>
      <c r="AQ10" s="278">
        <v>4257</v>
      </c>
      <c r="AR10" s="279">
        <v>-89.3</v>
      </c>
    </row>
    <row r="11" spans="1:46" ht="13.5" customHeight="1" x14ac:dyDescent="0.15">
      <c r="A11" s="259"/>
      <c r="AK11" s="1103" t="s">
        <v>484</v>
      </c>
      <c r="AL11" s="1104"/>
      <c r="AM11" s="1104"/>
      <c r="AN11" s="1105"/>
      <c r="AO11" s="277">
        <v>67491</v>
      </c>
      <c r="AP11" s="277">
        <v>542</v>
      </c>
      <c r="AQ11" s="278">
        <v>595</v>
      </c>
      <c r="AR11" s="279">
        <v>-8.9</v>
      </c>
    </row>
    <row r="12" spans="1:46" ht="13.5" customHeight="1" x14ac:dyDescent="0.15">
      <c r="A12" s="259"/>
      <c r="AK12" s="1103" t="s">
        <v>485</v>
      </c>
      <c r="AL12" s="1104"/>
      <c r="AM12" s="1104"/>
      <c r="AN12" s="1105"/>
      <c r="AO12" s="277" t="s">
        <v>486</v>
      </c>
      <c r="AP12" s="277" t="s">
        <v>486</v>
      </c>
      <c r="AQ12" s="278">
        <v>9</v>
      </c>
      <c r="AR12" s="279" t="s">
        <v>486</v>
      </c>
    </row>
    <row r="13" spans="1:46" ht="13.5" customHeight="1" x14ac:dyDescent="0.15">
      <c r="A13" s="259"/>
      <c r="AK13" s="1103" t="s">
        <v>487</v>
      </c>
      <c r="AL13" s="1104"/>
      <c r="AM13" s="1104"/>
      <c r="AN13" s="1105"/>
      <c r="AO13" s="277">
        <v>408665</v>
      </c>
      <c r="AP13" s="277">
        <v>3279</v>
      </c>
      <c r="AQ13" s="278">
        <v>2608</v>
      </c>
      <c r="AR13" s="279">
        <v>25.7</v>
      </c>
    </row>
    <row r="14" spans="1:46" ht="13.5" customHeight="1" x14ac:dyDescent="0.15">
      <c r="A14" s="259"/>
      <c r="AK14" s="1103" t="s">
        <v>488</v>
      </c>
      <c r="AL14" s="1104"/>
      <c r="AM14" s="1104"/>
      <c r="AN14" s="1105"/>
      <c r="AO14" s="277">
        <v>64013</v>
      </c>
      <c r="AP14" s="277">
        <v>514</v>
      </c>
      <c r="AQ14" s="278">
        <v>1202</v>
      </c>
      <c r="AR14" s="279">
        <v>-57.2</v>
      </c>
    </row>
    <row r="15" spans="1:46" ht="13.5" customHeight="1" x14ac:dyDescent="0.15">
      <c r="A15" s="259"/>
      <c r="AK15" s="1106" t="s">
        <v>489</v>
      </c>
      <c r="AL15" s="1107"/>
      <c r="AM15" s="1107"/>
      <c r="AN15" s="1108"/>
      <c r="AO15" s="277">
        <v>-245881</v>
      </c>
      <c r="AP15" s="277">
        <v>-1973</v>
      </c>
      <c r="AQ15" s="278">
        <v>-3084</v>
      </c>
      <c r="AR15" s="279">
        <v>-36</v>
      </c>
    </row>
    <row r="16" spans="1:46" x14ac:dyDescent="0.15">
      <c r="A16" s="259"/>
      <c r="AK16" s="1106" t="s">
        <v>178</v>
      </c>
      <c r="AL16" s="1107"/>
      <c r="AM16" s="1107"/>
      <c r="AN16" s="1108"/>
      <c r="AO16" s="277">
        <v>6984382</v>
      </c>
      <c r="AP16" s="277">
        <v>56048</v>
      </c>
      <c r="AQ16" s="278">
        <v>68747</v>
      </c>
      <c r="AR16" s="279">
        <v>-18.5</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4.84</v>
      </c>
      <c r="AP21" s="290">
        <v>6.22</v>
      </c>
      <c r="AQ21" s="291">
        <v>-1.38</v>
      </c>
      <c r="AS21" s="292"/>
      <c r="AT21" s="288"/>
    </row>
    <row r="22" spans="1:46" s="260" customFormat="1" x14ac:dyDescent="0.15">
      <c r="A22" s="288"/>
      <c r="AK22" s="1109" t="s">
        <v>495</v>
      </c>
      <c r="AL22" s="1110"/>
      <c r="AM22" s="1110"/>
      <c r="AN22" s="1111"/>
      <c r="AO22" s="293">
        <v>96.8</v>
      </c>
      <c r="AP22" s="294">
        <v>98.7</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2135026</v>
      </c>
      <c r="AP32" s="303">
        <v>17133</v>
      </c>
      <c r="AQ32" s="304">
        <v>33476</v>
      </c>
      <c r="AR32" s="305">
        <v>-48.8</v>
      </c>
    </row>
    <row r="33" spans="1:46" ht="13.5" customHeight="1" x14ac:dyDescent="0.15">
      <c r="A33" s="259"/>
      <c r="AK33" s="1117" t="s">
        <v>500</v>
      </c>
      <c r="AL33" s="1118"/>
      <c r="AM33" s="1118"/>
      <c r="AN33" s="1119"/>
      <c r="AO33" s="303" t="s">
        <v>486</v>
      </c>
      <c r="AP33" s="303" t="s">
        <v>486</v>
      </c>
      <c r="AQ33" s="304" t="s">
        <v>486</v>
      </c>
      <c r="AR33" s="305" t="s">
        <v>486</v>
      </c>
    </row>
    <row r="34" spans="1:46" ht="27" customHeight="1" x14ac:dyDescent="0.15">
      <c r="A34" s="259"/>
      <c r="AK34" s="1117" t="s">
        <v>501</v>
      </c>
      <c r="AL34" s="1118"/>
      <c r="AM34" s="1118"/>
      <c r="AN34" s="1119"/>
      <c r="AO34" s="303" t="s">
        <v>486</v>
      </c>
      <c r="AP34" s="303" t="s">
        <v>486</v>
      </c>
      <c r="AQ34" s="304">
        <v>23</v>
      </c>
      <c r="AR34" s="305" t="s">
        <v>486</v>
      </c>
    </row>
    <row r="35" spans="1:46" ht="27" customHeight="1" x14ac:dyDescent="0.15">
      <c r="A35" s="259"/>
      <c r="AK35" s="1117" t="s">
        <v>502</v>
      </c>
      <c r="AL35" s="1118"/>
      <c r="AM35" s="1118"/>
      <c r="AN35" s="1119"/>
      <c r="AO35" s="303">
        <v>99648</v>
      </c>
      <c r="AP35" s="303">
        <v>800</v>
      </c>
      <c r="AQ35" s="304">
        <v>5696</v>
      </c>
      <c r="AR35" s="305">
        <v>-86</v>
      </c>
    </row>
    <row r="36" spans="1:46" ht="27" customHeight="1" x14ac:dyDescent="0.15">
      <c r="A36" s="259"/>
      <c r="AK36" s="1117" t="s">
        <v>503</v>
      </c>
      <c r="AL36" s="1118"/>
      <c r="AM36" s="1118"/>
      <c r="AN36" s="1119"/>
      <c r="AO36" s="303">
        <v>316621</v>
      </c>
      <c r="AP36" s="303">
        <v>2541</v>
      </c>
      <c r="AQ36" s="304">
        <v>1273</v>
      </c>
      <c r="AR36" s="305">
        <v>99.6</v>
      </c>
    </row>
    <row r="37" spans="1:46" ht="13.5" customHeight="1" x14ac:dyDescent="0.15">
      <c r="A37" s="259"/>
      <c r="AK37" s="1117" t="s">
        <v>504</v>
      </c>
      <c r="AL37" s="1118"/>
      <c r="AM37" s="1118"/>
      <c r="AN37" s="1119"/>
      <c r="AO37" s="303">
        <v>6565</v>
      </c>
      <c r="AP37" s="303">
        <v>53</v>
      </c>
      <c r="AQ37" s="304">
        <v>486</v>
      </c>
      <c r="AR37" s="305">
        <v>-89.1</v>
      </c>
    </row>
    <row r="38" spans="1:46" ht="27" customHeight="1" x14ac:dyDescent="0.15">
      <c r="A38" s="259"/>
      <c r="AK38" s="1120" t="s">
        <v>505</v>
      </c>
      <c r="AL38" s="1121"/>
      <c r="AM38" s="1121"/>
      <c r="AN38" s="1122"/>
      <c r="AO38" s="306" t="s">
        <v>486</v>
      </c>
      <c r="AP38" s="306" t="s">
        <v>486</v>
      </c>
      <c r="AQ38" s="307">
        <v>0</v>
      </c>
      <c r="AR38" s="295" t="s">
        <v>486</v>
      </c>
      <c r="AS38" s="302"/>
    </row>
    <row r="39" spans="1:46" x14ac:dyDescent="0.15">
      <c r="A39" s="259"/>
      <c r="AK39" s="1120" t="s">
        <v>506</v>
      </c>
      <c r="AL39" s="1121"/>
      <c r="AM39" s="1121"/>
      <c r="AN39" s="1122"/>
      <c r="AO39" s="303">
        <v>-1019373</v>
      </c>
      <c r="AP39" s="303">
        <v>-8180</v>
      </c>
      <c r="AQ39" s="304">
        <v>-6136</v>
      </c>
      <c r="AR39" s="305">
        <v>33.299999999999997</v>
      </c>
      <c r="AS39" s="302"/>
    </row>
    <row r="40" spans="1:46" ht="27" customHeight="1" x14ac:dyDescent="0.15">
      <c r="A40" s="259"/>
      <c r="AK40" s="1117" t="s">
        <v>507</v>
      </c>
      <c r="AL40" s="1118"/>
      <c r="AM40" s="1118"/>
      <c r="AN40" s="1119"/>
      <c r="AO40" s="303">
        <v>-1026195</v>
      </c>
      <c r="AP40" s="303">
        <v>-8235</v>
      </c>
      <c r="AQ40" s="304">
        <v>-25079</v>
      </c>
      <c r="AR40" s="305">
        <v>-67.2</v>
      </c>
      <c r="AS40" s="302"/>
    </row>
    <row r="41" spans="1:46" x14ac:dyDescent="0.15">
      <c r="A41" s="259"/>
      <c r="AK41" s="1123" t="s">
        <v>288</v>
      </c>
      <c r="AL41" s="1124"/>
      <c r="AM41" s="1124"/>
      <c r="AN41" s="1125"/>
      <c r="AO41" s="303">
        <v>512292</v>
      </c>
      <c r="AP41" s="303">
        <v>4111</v>
      </c>
      <c r="AQ41" s="304">
        <v>9740</v>
      </c>
      <c r="AR41" s="305">
        <v>-57.8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4642017</v>
      </c>
      <c r="AN51" s="325">
        <v>37954</v>
      </c>
      <c r="AO51" s="326">
        <v>-29.5</v>
      </c>
      <c r="AP51" s="327">
        <v>42836</v>
      </c>
      <c r="AQ51" s="328">
        <v>-0.9</v>
      </c>
      <c r="AR51" s="329">
        <v>-28.6</v>
      </c>
    </row>
    <row r="52" spans="1:44" x14ac:dyDescent="0.15">
      <c r="A52" s="259"/>
      <c r="AK52" s="330"/>
      <c r="AL52" s="331" t="s">
        <v>517</v>
      </c>
      <c r="AM52" s="332">
        <v>2368202</v>
      </c>
      <c r="AN52" s="333">
        <v>19363</v>
      </c>
      <c r="AO52" s="334">
        <v>-19.399999999999999</v>
      </c>
      <c r="AP52" s="335">
        <v>22936</v>
      </c>
      <c r="AQ52" s="336">
        <v>1.4</v>
      </c>
      <c r="AR52" s="337">
        <v>-20.8</v>
      </c>
    </row>
    <row r="53" spans="1:44" x14ac:dyDescent="0.15">
      <c r="A53" s="259"/>
      <c r="AK53" s="315" t="s">
        <v>518</v>
      </c>
      <c r="AL53" s="316"/>
      <c r="AM53" s="324">
        <v>3764980</v>
      </c>
      <c r="AN53" s="325">
        <v>30405</v>
      </c>
      <c r="AO53" s="326">
        <v>-19.899999999999999</v>
      </c>
      <c r="AP53" s="327">
        <v>44161</v>
      </c>
      <c r="AQ53" s="328">
        <v>3.1</v>
      </c>
      <c r="AR53" s="329">
        <v>-23</v>
      </c>
    </row>
    <row r="54" spans="1:44" x14ac:dyDescent="0.15">
      <c r="A54" s="259"/>
      <c r="AK54" s="330"/>
      <c r="AL54" s="331" t="s">
        <v>517</v>
      </c>
      <c r="AM54" s="332">
        <v>2301629</v>
      </c>
      <c r="AN54" s="333">
        <v>18587</v>
      </c>
      <c r="AO54" s="334">
        <v>-4</v>
      </c>
      <c r="AP54" s="335">
        <v>23644</v>
      </c>
      <c r="AQ54" s="336">
        <v>3.1</v>
      </c>
      <c r="AR54" s="337">
        <v>-7.1</v>
      </c>
    </row>
    <row r="55" spans="1:44" x14ac:dyDescent="0.15">
      <c r="A55" s="259"/>
      <c r="AK55" s="315" t="s">
        <v>519</v>
      </c>
      <c r="AL55" s="316"/>
      <c r="AM55" s="324">
        <v>3425590</v>
      </c>
      <c r="AN55" s="325">
        <v>27489</v>
      </c>
      <c r="AO55" s="326">
        <v>-9.6</v>
      </c>
      <c r="AP55" s="327">
        <v>43955</v>
      </c>
      <c r="AQ55" s="328">
        <v>-0.5</v>
      </c>
      <c r="AR55" s="329">
        <v>-9.1</v>
      </c>
    </row>
    <row r="56" spans="1:44" x14ac:dyDescent="0.15">
      <c r="A56" s="259"/>
      <c r="AK56" s="330"/>
      <c r="AL56" s="331" t="s">
        <v>517</v>
      </c>
      <c r="AM56" s="332">
        <v>2219244</v>
      </c>
      <c r="AN56" s="333">
        <v>17809</v>
      </c>
      <c r="AO56" s="334">
        <v>-4.2</v>
      </c>
      <c r="AP56" s="335">
        <v>21318</v>
      </c>
      <c r="AQ56" s="336">
        <v>-9.8000000000000007</v>
      </c>
      <c r="AR56" s="337">
        <v>5.6</v>
      </c>
    </row>
    <row r="57" spans="1:44" x14ac:dyDescent="0.15">
      <c r="A57" s="259"/>
      <c r="AK57" s="315" t="s">
        <v>520</v>
      </c>
      <c r="AL57" s="316"/>
      <c r="AM57" s="324">
        <v>2981848</v>
      </c>
      <c r="AN57" s="325">
        <v>23901</v>
      </c>
      <c r="AO57" s="326">
        <v>-13.1</v>
      </c>
      <c r="AP57" s="327">
        <v>41921</v>
      </c>
      <c r="AQ57" s="328">
        <v>-4.5999999999999996</v>
      </c>
      <c r="AR57" s="329">
        <v>-8.5</v>
      </c>
    </row>
    <row r="58" spans="1:44" x14ac:dyDescent="0.15">
      <c r="A58" s="259"/>
      <c r="AK58" s="330"/>
      <c r="AL58" s="331" t="s">
        <v>517</v>
      </c>
      <c r="AM58" s="332">
        <v>1937189</v>
      </c>
      <c r="AN58" s="333">
        <v>15528</v>
      </c>
      <c r="AO58" s="334">
        <v>-12.8</v>
      </c>
      <c r="AP58" s="335">
        <v>21655</v>
      </c>
      <c r="AQ58" s="336">
        <v>1.6</v>
      </c>
      <c r="AR58" s="337">
        <v>-14.4</v>
      </c>
    </row>
    <row r="59" spans="1:44" x14ac:dyDescent="0.15">
      <c r="A59" s="259"/>
      <c r="AK59" s="315" t="s">
        <v>521</v>
      </c>
      <c r="AL59" s="316"/>
      <c r="AM59" s="324">
        <v>2333910</v>
      </c>
      <c r="AN59" s="325">
        <v>18729</v>
      </c>
      <c r="AO59" s="326">
        <v>-21.6</v>
      </c>
      <c r="AP59" s="327">
        <v>44585</v>
      </c>
      <c r="AQ59" s="328">
        <v>6.4</v>
      </c>
      <c r="AR59" s="329">
        <v>-28</v>
      </c>
    </row>
    <row r="60" spans="1:44" x14ac:dyDescent="0.15">
      <c r="A60" s="259"/>
      <c r="AK60" s="330"/>
      <c r="AL60" s="331" t="s">
        <v>517</v>
      </c>
      <c r="AM60" s="332">
        <v>1206472</v>
      </c>
      <c r="AN60" s="333">
        <v>9682</v>
      </c>
      <c r="AO60" s="334">
        <v>-37.6</v>
      </c>
      <c r="AP60" s="335">
        <v>23077</v>
      </c>
      <c r="AQ60" s="336">
        <v>6.6</v>
      </c>
      <c r="AR60" s="337">
        <v>-44.2</v>
      </c>
    </row>
    <row r="61" spans="1:44" x14ac:dyDescent="0.15">
      <c r="A61" s="259"/>
      <c r="AK61" s="315" t="s">
        <v>522</v>
      </c>
      <c r="AL61" s="338"/>
      <c r="AM61" s="324">
        <v>3429669</v>
      </c>
      <c r="AN61" s="325">
        <v>27696</v>
      </c>
      <c r="AO61" s="326">
        <v>-18.7</v>
      </c>
      <c r="AP61" s="327">
        <v>43492</v>
      </c>
      <c r="AQ61" s="339">
        <v>0.7</v>
      </c>
      <c r="AR61" s="329">
        <v>-19.399999999999999</v>
      </c>
    </row>
    <row r="62" spans="1:44" x14ac:dyDescent="0.15">
      <c r="A62" s="259"/>
      <c r="AK62" s="330"/>
      <c r="AL62" s="331" t="s">
        <v>517</v>
      </c>
      <c r="AM62" s="332">
        <v>2006547</v>
      </c>
      <c r="AN62" s="333">
        <v>16194</v>
      </c>
      <c r="AO62" s="334">
        <v>-15.6</v>
      </c>
      <c r="AP62" s="335">
        <v>22526</v>
      </c>
      <c r="AQ62" s="336">
        <v>0.6</v>
      </c>
      <c r="AR62" s="337">
        <v>-16.2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VIfusWo9utDVUA5pDvpJoeC9Kp7PYN6kOgzP8FeCNyal9qvC0RBS2u9R0MjwHbrAeojf+TEfaCKSqpoOALvvw==" saltValue="1EyfaGF9MOycf4Nq0lUW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M4UcgLnMPkFxa0B5qqnN2SlsiFEUCz6JbC/+kfV5ibYfDxdGp5vv25wbYex+3UWEq9k+y17jU7tTdPqXJSsBUw==" saltValue="jTw9ZGJRupS36umfmoi+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M15ksCWQNQ8/Y4HmoNAE8yuy9rQQS/VrtaT0tYlOr2tAvnIUHId66GiKjLg8bcQ+vhxxs09SnDrFs6It+bJUZA==" saltValue="2Kia2VjtBYUtIWFlVvd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16.05</v>
      </c>
      <c r="G47" s="12">
        <v>21.88</v>
      </c>
      <c r="H47" s="12">
        <v>29.96</v>
      </c>
      <c r="I47" s="12">
        <v>27.67</v>
      </c>
      <c r="J47" s="13">
        <v>28.8</v>
      </c>
    </row>
    <row r="48" spans="2:10" ht="57.75" customHeight="1" x14ac:dyDescent="0.15">
      <c r="B48" s="14"/>
      <c r="C48" s="1128" t="s">
        <v>4</v>
      </c>
      <c r="D48" s="1128"/>
      <c r="E48" s="1129"/>
      <c r="F48" s="15">
        <v>9.8800000000000008</v>
      </c>
      <c r="G48" s="16">
        <v>7.85</v>
      </c>
      <c r="H48" s="16">
        <v>7.76</v>
      </c>
      <c r="I48" s="16">
        <v>10.39</v>
      </c>
      <c r="J48" s="17">
        <v>7.75</v>
      </c>
    </row>
    <row r="49" spans="2:10" ht="57.75" customHeight="1" thickBot="1" x14ac:dyDescent="0.2">
      <c r="B49" s="18"/>
      <c r="C49" s="1130" t="s">
        <v>5</v>
      </c>
      <c r="D49" s="1130"/>
      <c r="E49" s="1131"/>
      <c r="F49" s="19">
        <v>4.4000000000000004</v>
      </c>
      <c r="G49" s="20">
        <v>4.5999999999999996</v>
      </c>
      <c r="H49" s="20">
        <v>8.83</v>
      </c>
      <c r="I49" s="20">
        <v>0.78</v>
      </c>
      <c r="J49" s="21">
        <v>0.25</v>
      </c>
    </row>
    <row r="50" spans="2:10" x14ac:dyDescent="0.15"/>
  </sheetData>
  <sheetProtection algorithmName="SHA-512" hashValue="hVNMl20RTpes4Cu2SVoeNMgvy9iyUs0z/3g3LW1A3skPpMqKJYMlve+Rxg9v1hSLgEBV1F4orovO/GLJHwgJsw==" saltValue="LcB6lquiZ+TV8N49weG3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529</v>
      </c>
      <c r="D34" s="1136"/>
      <c r="E34" s="1137"/>
      <c r="F34" s="32">
        <v>9.8699999999999992</v>
      </c>
      <c r="G34" s="33">
        <v>7.84</v>
      </c>
      <c r="H34" s="33">
        <v>7.75</v>
      </c>
      <c r="I34" s="33">
        <v>10.38</v>
      </c>
      <c r="J34" s="34">
        <v>7.75</v>
      </c>
      <c r="K34" s="22"/>
      <c r="L34" s="22"/>
      <c r="M34" s="22"/>
      <c r="N34" s="22"/>
      <c r="O34" s="22"/>
      <c r="P34" s="22"/>
    </row>
    <row r="35" spans="1:16" ht="39" customHeight="1" x14ac:dyDescent="0.15">
      <c r="A35" s="22"/>
      <c r="B35" s="35"/>
      <c r="C35" s="1132" t="s">
        <v>530</v>
      </c>
      <c r="D35" s="1132"/>
      <c r="E35" s="1133"/>
      <c r="F35" s="36" t="s">
        <v>486</v>
      </c>
      <c r="G35" s="37">
        <v>2.58</v>
      </c>
      <c r="H35" s="37">
        <v>2.96</v>
      </c>
      <c r="I35" s="37">
        <v>3.25</v>
      </c>
      <c r="J35" s="38">
        <v>3.07</v>
      </c>
      <c r="K35" s="22"/>
      <c r="L35" s="22"/>
      <c r="M35" s="22"/>
      <c r="N35" s="22"/>
      <c r="O35" s="22"/>
      <c r="P35" s="22"/>
    </row>
    <row r="36" spans="1:16" ht="39" customHeight="1" x14ac:dyDescent="0.15">
      <c r="A36" s="22"/>
      <c r="B36" s="35"/>
      <c r="C36" s="1132" t="s">
        <v>531</v>
      </c>
      <c r="D36" s="1132"/>
      <c r="E36" s="1133"/>
      <c r="F36" s="36">
        <v>0.1</v>
      </c>
      <c r="G36" s="37">
        <v>0.14000000000000001</v>
      </c>
      <c r="H36" s="37">
        <v>0.21</v>
      </c>
      <c r="I36" s="37">
        <v>0.2</v>
      </c>
      <c r="J36" s="38">
        <v>0.55000000000000004</v>
      </c>
      <c r="K36" s="22"/>
      <c r="L36" s="22"/>
      <c r="M36" s="22"/>
      <c r="N36" s="22"/>
      <c r="O36" s="22"/>
      <c r="P36" s="22"/>
    </row>
    <row r="37" spans="1:16" ht="39" customHeight="1" x14ac:dyDescent="0.15">
      <c r="A37" s="22"/>
      <c r="B37" s="35"/>
      <c r="C37" s="1132" t="s">
        <v>532</v>
      </c>
      <c r="D37" s="1132"/>
      <c r="E37" s="1133"/>
      <c r="F37" s="36">
        <v>0.19</v>
      </c>
      <c r="G37" s="37">
        <v>0.52</v>
      </c>
      <c r="H37" s="37">
        <v>0.76</v>
      </c>
      <c r="I37" s="37">
        <v>0.84</v>
      </c>
      <c r="J37" s="38">
        <v>0.27</v>
      </c>
      <c r="K37" s="22"/>
      <c r="L37" s="22"/>
      <c r="M37" s="22"/>
      <c r="N37" s="22"/>
      <c r="O37" s="22"/>
      <c r="P37" s="22"/>
    </row>
    <row r="38" spans="1:16" ht="39" customHeight="1" x14ac:dyDescent="0.15">
      <c r="A38" s="22"/>
      <c r="B38" s="35"/>
      <c r="C38" s="1132" t="s">
        <v>533</v>
      </c>
      <c r="D38" s="1132"/>
      <c r="E38" s="1133"/>
      <c r="F38" s="36">
        <v>0.03</v>
      </c>
      <c r="G38" s="37">
        <v>0.17</v>
      </c>
      <c r="H38" s="37">
        <v>0.42</v>
      </c>
      <c r="I38" s="37">
        <v>0.37</v>
      </c>
      <c r="J38" s="38">
        <v>0.22</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535</v>
      </c>
      <c r="D43" s="1134"/>
      <c r="E43" s="1135"/>
      <c r="F43" s="41">
        <v>1.94</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LA/DUTC8o4KgHbHSsAg+heugZZsAHexS+mB7sihPQMzjmpE/vrGIneTN2jtCrmWeWWpfdDSv077Hv6YiRe/4g==" saltValue="tYVrK0oZswnr5r/yk41E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2375</v>
      </c>
      <c r="L45" s="58">
        <v>2305</v>
      </c>
      <c r="M45" s="58">
        <v>2282</v>
      </c>
      <c r="N45" s="58">
        <v>2215</v>
      </c>
      <c r="O45" s="59">
        <v>2135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91</v>
      </c>
      <c r="L48" s="62">
        <v>117</v>
      </c>
      <c r="M48" s="62">
        <v>111</v>
      </c>
      <c r="N48" s="62">
        <v>106</v>
      </c>
      <c r="O48" s="63">
        <v>100</v>
      </c>
      <c r="P48" s="46"/>
      <c r="Q48" s="46"/>
      <c r="R48" s="46"/>
      <c r="S48" s="46"/>
      <c r="T48" s="46"/>
      <c r="U48" s="46"/>
    </row>
    <row r="49" spans="1:21" ht="30.75" customHeight="1" x14ac:dyDescent="0.15">
      <c r="A49" s="46"/>
      <c r="B49" s="1140"/>
      <c r="C49" s="1141"/>
      <c r="D49" s="60"/>
      <c r="E49" s="1146" t="s">
        <v>14</v>
      </c>
      <c r="F49" s="1146"/>
      <c r="G49" s="1146"/>
      <c r="H49" s="1146"/>
      <c r="I49" s="1146"/>
      <c r="J49" s="1147"/>
      <c r="K49" s="61">
        <v>31</v>
      </c>
      <c r="L49" s="62">
        <v>21</v>
      </c>
      <c r="M49" s="62">
        <v>14</v>
      </c>
      <c r="N49" s="62">
        <v>73</v>
      </c>
      <c r="O49" s="63">
        <v>317</v>
      </c>
      <c r="P49" s="46"/>
      <c r="Q49" s="46"/>
      <c r="R49" s="46"/>
      <c r="S49" s="46"/>
      <c r="T49" s="46"/>
      <c r="U49" s="46"/>
    </row>
    <row r="50" spans="1:21" ht="30.75" customHeight="1" x14ac:dyDescent="0.15">
      <c r="A50" s="46"/>
      <c r="B50" s="1140"/>
      <c r="C50" s="1141"/>
      <c r="D50" s="60"/>
      <c r="E50" s="1146" t="s">
        <v>15</v>
      </c>
      <c r="F50" s="1146"/>
      <c r="G50" s="1146"/>
      <c r="H50" s="1146"/>
      <c r="I50" s="1146"/>
      <c r="J50" s="1147"/>
      <c r="K50" s="61">
        <v>9</v>
      </c>
      <c r="L50" s="62">
        <v>5</v>
      </c>
      <c r="M50" s="62">
        <v>5</v>
      </c>
      <c r="N50" s="62">
        <v>3</v>
      </c>
      <c r="O50" s="63">
        <v>7</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2182</v>
      </c>
      <c r="L52" s="62">
        <v>2128</v>
      </c>
      <c r="M52" s="62">
        <v>1986</v>
      </c>
      <c r="N52" s="62">
        <v>2074</v>
      </c>
      <c r="O52" s="63">
        <v>2045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324</v>
      </c>
      <c r="L53" s="67">
        <v>320</v>
      </c>
      <c r="M53" s="67">
        <v>426</v>
      </c>
      <c r="N53" s="67">
        <v>323</v>
      </c>
      <c r="O53" s="68">
        <v>514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LCVvvr4yV+kSCxWPDdosJmeMmLCcpKQ4A5ovRUO2i+UxOSyAZqCKqQo0voZChjkyA4mENdz9S/n9W+r/hB7+g==" saltValue="Q8pqhBpWLYb4EhzPrdop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20636</v>
      </c>
      <c r="J41" s="343">
        <v>19283</v>
      </c>
      <c r="K41" s="343">
        <v>17986</v>
      </c>
      <c r="L41" s="343">
        <v>16867</v>
      </c>
      <c r="M41" s="344">
        <v>15564</v>
      </c>
    </row>
    <row r="42" spans="2:13" ht="27.75" customHeight="1" x14ac:dyDescent="0.15">
      <c r="B42" s="1171"/>
      <c r="C42" s="1172"/>
      <c r="D42" s="104"/>
      <c r="E42" s="1177" t="s">
        <v>32</v>
      </c>
      <c r="F42" s="1177"/>
      <c r="G42" s="1177"/>
      <c r="H42" s="1178"/>
      <c r="I42" s="345">
        <v>666</v>
      </c>
      <c r="J42" s="346">
        <v>637</v>
      </c>
      <c r="K42" s="346">
        <v>218</v>
      </c>
      <c r="L42" s="346">
        <v>139</v>
      </c>
      <c r="M42" s="347">
        <v>895</v>
      </c>
    </row>
    <row r="43" spans="2:13" ht="27.75" customHeight="1" x14ac:dyDescent="0.15">
      <c r="B43" s="1171"/>
      <c r="C43" s="1172"/>
      <c r="D43" s="104"/>
      <c r="E43" s="1177" t="s">
        <v>33</v>
      </c>
      <c r="F43" s="1177"/>
      <c r="G43" s="1177"/>
      <c r="H43" s="1178"/>
      <c r="I43" s="345">
        <v>845</v>
      </c>
      <c r="J43" s="346">
        <v>877</v>
      </c>
      <c r="K43" s="346">
        <v>894</v>
      </c>
      <c r="L43" s="346">
        <v>899</v>
      </c>
      <c r="M43" s="347">
        <v>818</v>
      </c>
    </row>
    <row r="44" spans="2:13" ht="27.75" customHeight="1" x14ac:dyDescent="0.15">
      <c r="B44" s="1171"/>
      <c r="C44" s="1172"/>
      <c r="D44" s="104"/>
      <c r="E44" s="1177" t="s">
        <v>34</v>
      </c>
      <c r="F44" s="1177"/>
      <c r="G44" s="1177"/>
      <c r="H44" s="1178"/>
      <c r="I44" s="345">
        <v>3887</v>
      </c>
      <c r="J44" s="346">
        <v>3864</v>
      </c>
      <c r="K44" s="346">
        <v>3853</v>
      </c>
      <c r="L44" s="346">
        <v>3774</v>
      </c>
      <c r="M44" s="347">
        <v>3455</v>
      </c>
    </row>
    <row r="45" spans="2:13" ht="27.75" customHeight="1" x14ac:dyDescent="0.15">
      <c r="B45" s="1171"/>
      <c r="C45" s="1172"/>
      <c r="D45" s="104"/>
      <c r="E45" s="1177" t="s">
        <v>35</v>
      </c>
      <c r="F45" s="1177"/>
      <c r="G45" s="1177"/>
      <c r="H45" s="1178"/>
      <c r="I45" s="345">
        <v>4052</v>
      </c>
      <c r="J45" s="346">
        <v>4255</v>
      </c>
      <c r="K45" s="346">
        <v>4334</v>
      </c>
      <c r="L45" s="346">
        <v>4399</v>
      </c>
      <c r="M45" s="347">
        <v>4327</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9141</v>
      </c>
      <c r="J50" s="346">
        <v>10440</v>
      </c>
      <c r="K50" s="346">
        <v>13229</v>
      </c>
      <c r="L50" s="346">
        <v>13204</v>
      </c>
      <c r="M50" s="347">
        <v>14660</v>
      </c>
    </row>
    <row r="51" spans="2:13" ht="27.75" customHeight="1" x14ac:dyDescent="0.15">
      <c r="B51" s="1171"/>
      <c r="C51" s="1172"/>
      <c r="D51" s="104"/>
      <c r="E51" s="1177" t="s">
        <v>42</v>
      </c>
      <c r="F51" s="1177"/>
      <c r="G51" s="1177"/>
      <c r="H51" s="1178"/>
      <c r="I51" s="345">
        <v>7101</v>
      </c>
      <c r="J51" s="346">
        <v>6508</v>
      </c>
      <c r="K51" s="346">
        <v>7023</v>
      </c>
      <c r="L51" s="346">
        <v>7993</v>
      </c>
      <c r="M51" s="347">
        <v>7867</v>
      </c>
    </row>
    <row r="52" spans="2:13" ht="27.75" customHeight="1" x14ac:dyDescent="0.15">
      <c r="B52" s="1173"/>
      <c r="C52" s="1174"/>
      <c r="D52" s="104"/>
      <c r="E52" s="1177" t="s">
        <v>43</v>
      </c>
      <c r="F52" s="1177"/>
      <c r="G52" s="1177"/>
      <c r="H52" s="1178"/>
      <c r="I52" s="345">
        <v>10029</v>
      </c>
      <c r="J52" s="346">
        <v>8908</v>
      </c>
      <c r="K52" s="346">
        <v>8209</v>
      </c>
      <c r="L52" s="346">
        <v>7416</v>
      </c>
      <c r="M52" s="347">
        <v>6630</v>
      </c>
    </row>
    <row r="53" spans="2:13" ht="27.75" customHeight="1" thickBot="1" x14ac:dyDescent="0.2">
      <c r="B53" s="1184" t="s">
        <v>19</v>
      </c>
      <c r="C53" s="1185"/>
      <c r="D53" s="108"/>
      <c r="E53" s="1186" t="s">
        <v>44</v>
      </c>
      <c r="F53" s="1186"/>
      <c r="G53" s="1186"/>
      <c r="H53" s="1187"/>
      <c r="I53" s="348">
        <v>3813</v>
      </c>
      <c r="J53" s="349">
        <v>3059</v>
      </c>
      <c r="K53" s="349">
        <v>-1175</v>
      </c>
      <c r="L53" s="349">
        <v>-2535</v>
      </c>
      <c r="M53" s="350">
        <v>-4098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pF7qM8+BJldNyxq/ohtsK9VjL7XNubWGHw9GivikoDKfHSa9qX9gkSR+8d8Cl4m3UJ5xgFt8yF38MIbjvyrbA==" saltValue="0uCYW9+kLAfW5fcRjS+i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7164</v>
      </c>
      <c r="G55" s="120">
        <v>6694</v>
      </c>
      <c r="H55" s="121">
        <v>7305</v>
      </c>
    </row>
    <row r="56" spans="2:8" ht="52.5" customHeight="1" x14ac:dyDescent="0.15">
      <c r="B56" s="122"/>
      <c r="C56" s="1198" t="s">
        <v>47</v>
      </c>
      <c r="D56" s="1198"/>
      <c r="E56" s="1199"/>
      <c r="F56" s="123" t="s">
        <v>486</v>
      </c>
      <c r="G56" s="123" t="s">
        <v>486</v>
      </c>
      <c r="H56" s="124" t="s">
        <v>486</v>
      </c>
    </row>
    <row r="57" spans="2:8" ht="53.25" customHeight="1" x14ac:dyDescent="0.15">
      <c r="B57" s="122"/>
      <c r="C57" s="1200" t="s">
        <v>48</v>
      </c>
      <c r="D57" s="1200"/>
      <c r="E57" s="1201"/>
      <c r="F57" s="125">
        <v>5490</v>
      </c>
      <c r="G57" s="125">
        <v>5926</v>
      </c>
      <c r="H57" s="126">
        <v>6874</v>
      </c>
    </row>
    <row r="58" spans="2:8" ht="45.75" customHeight="1" x14ac:dyDescent="0.15">
      <c r="B58" s="127"/>
      <c r="C58" s="1188" t="s">
        <v>541</v>
      </c>
      <c r="D58" s="1189"/>
      <c r="E58" s="1190"/>
      <c r="F58" s="128">
        <v>2640</v>
      </c>
      <c r="G58" s="128">
        <v>2840</v>
      </c>
      <c r="H58" s="129">
        <v>3235</v>
      </c>
    </row>
    <row r="59" spans="2:8" ht="45.75" customHeight="1" x14ac:dyDescent="0.15">
      <c r="B59" s="127"/>
      <c r="C59" s="1188" t="s">
        <v>542</v>
      </c>
      <c r="D59" s="1189"/>
      <c r="E59" s="1190"/>
      <c r="F59" s="128">
        <v>1188</v>
      </c>
      <c r="G59" s="128">
        <v>1157</v>
      </c>
      <c r="H59" s="129">
        <v>1268</v>
      </c>
    </row>
    <row r="60" spans="2:8" ht="45.75" customHeight="1" x14ac:dyDescent="0.15">
      <c r="B60" s="127"/>
      <c r="C60" s="1188" t="s">
        <v>543</v>
      </c>
      <c r="D60" s="1189"/>
      <c r="E60" s="1190"/>
      <c r="F60" s="128">
        <v>958</v>
      </c>
      <c r="G60" s="128">
        <v>959</v>
      </c>
      <c r="H60" s="129">
        <v>959</v>
      </c>
    </row>
    <row r="61" spans="2:8" ht="45.75" customHeight="1" x14ac:dyDescent="0.15">
      <c r="B61" s="127"/>
      <c r="C61" s="1188" t="s">
        <v>545</v>
      </c>
      <c r="D61" s="1189"/>
      <c r="E61" s="1190"/>
      <c r="F61" s="128" t="s">
        <v>546</v>
      </c>
      <c r="G61" s="128">
        <v>300</v>
      </c>
      <c r="H61" s="129">
        <v>568</v>
      </c>
    </row>
    <row r="62" spans="2:8" ht="45.75" customHeight="1" thickBot="1" x14ac:dyDescent="0.2">
      <c r="B62" s="130"/>
      <c r="C62" s="1191" t="s">
        <v>544</v>
      </c>
      <c r="D62" s="1192"/>
      <c r="E62" s="1193"/>
      <c r="F62" s="131">
        <v>369</v>
      </c>
      <c r="G62" s="131">
        <v>361</v>
      </c>
      <c r="H62" s="132">
        <v>545</v>
      </c>
    </row>
    <row r="63" spans="2:8" ht="52.5" customHeight="1" thickBot="1" x14ac:dyDescent="0.2">
      <c r="B63" s="133"/>
      <c r="C63" s="1194" t="s">
        <v>49</v>
      </c>
      <c r="D63" s="1194"/>
      <c r="E63" s="1195"/>
      <c r="F63" s="134">
        <v>12654</v>
      </c>
      <c r="G63" s="134">
        <v>12621</v>
      </c>
      <c r="H63" s="135">
        <v>14179</v>
      </c>
    </row>
    <row r="64" spans="2:8" x14ac:dyDescent="0.15"/>
  </sheetData>
  <sheetProtection algorithmName="SHA-512" hashValue="5wvLVRAsxEfQ5TBr0YgfMqEuruP4YziDDf3Hr1d2E7XnaWm0QHg4+35fd+SzDbEAIryBJlBQftp+ic20yop6iw==" saltValue="pSCvNmYzsXuaPHT4eRE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37954</v>
      </c>
      <c r="E3" s="154"/>
      <c r="F3" s="155">
        <v>42836</v>
      </c>
      <c r="G3" s="156"/>
      <c r="H3" s="157"/>
    </row>
    <row r="4" spans="1:8" x14ac:dyDescent="0.15">
      <c r="A4" s="158"/>
      <c r="B4" s="159"/>
      <c r="C4" s="160"/>
      <c r="D4" s="161">
        <v>19363</v>
      </c>
      <c r="E4" s="162"/>
      <c r="F4" s="163">
        <v>22936</v>
      </c>
      <c r="G4" s="164"/>
      <c r="H4" s="165"/>
    </row>
    <row r="5" spans="1:8" x14ac:dyDescent="0.15">
      <c r="A5" s="146" t="s">
        <v>518</v>
      </c>
      <c r="B5" s="151"/>
      <c r="C5" s="152"/>
      <c r="D5" s="153">
        <v>30405</v>
      </c>
      <c r="E5" s="154"/>
      <c r="F5" s="155">
        <v>44161</v>
      </c>
      <c r="G5" s="156"/>
      <c r="H5" s="157"/>
    </row>
    <row r="6" spans="1:8" x14ac:dyDescent="0.15">
      <c r="A6" s="158"/>
      <c r="B6" s="159"/>
      <c r="C6" s="160"/>
      <c r="D6" s="161">
        <v>18587</v>
      </c>
      <c r="E6" s="162"/>
      <c r="F6" s="163">
        <v>23644</v>
      </c>
      <c r="G6" s="164"/>
      <c r="H6" s="165"/>
    </row>
    <row r="7" spans="1:8" x14ac:dyDescent="0.15">
      <c r="A7" s="146" t="s">
        <v>519</v>
      </c>
      <c r="B7" s="151"/>
      <c r="C7" s="152"/>
      <c r="D7" s="153">
        <v>27489</v>
      </c>
      <c r="E7" s="154"/>
      <c r="F7" s="155">
        <v>43955</v>
      </c>
      <c r="G7" s="156"/>
      <c r="H7" s="157"/>
    </row>
    <row r="8" spans="1:8" x14ac:dyDescent="0.15">
      <c r="A8" s="158"/>
      <c r="B8" s="159"/>
      <c r="C8" s="160"/>
      <c r="D8" s="161">
        <v>17809</v>
      </c>
      <c r="E8" s="162"/>
      <c r="F8" s="163">
        <v>21318</v>
      </c>
      <c r="G8" s="164"/>
      <c r="H8" s="165"/>
    </row>
    <row r="9" spans="1:8" x14ac:dyDescent="0.15">
      <c r="A9" s="146" t="s">
        <v>520</v>
      </c>
      <c r="B9" s="151"/>
      <c r="C9" s="152"/>
      <c r="D9" s="153">
        <v>23901</v>
      </c>
      <c r="E9" s="154"/>
      <c r="F9" s="155">
        <v>41921</v>
      </c>
      <c r="G9" s="156"/>
      <c r="H9" s="157"/>
    </row>
    <row r="10" spans="1:8" x14ac:dyDescent="0.15">
      <c r="A10" s="158"/>
      <c r="B10" s="159"/>
      <c r="C10" s="160"/>
      <c r="D10" s="161">
        <v>15528</v>
      </c>
      <c r="E10" s="162"/>
      <c r="F10" s="163">
        <v>21655</v>
      </c>
      <c r="G10" s="164"/>
      <c r="H10" s="165"/>
    </row>
    <row r="11" spans="1:8" x14ac:dyDescent="0.15">
      <c r="A11" s="146" t="s">
        <v>521</v>
      </c>
      <c r="B11" s="151"/>
      <c r="C11" s="152"/>
      <c r="D11" s="153">
        <v>18729</v>
      </c>
      <c r="E11" s="154"/>
      <c r="F11" s="155">
        <v>44585</v>
      </c>
      <c r="G11" s="156"/>
      <c r="H11" s="157"/>
    </row>
    <row r="12" spans="1:8" x14ac:dyDescent="0.15">
      <c r="A12" s="158"/>
      <c r="B12" s="159"/>
      <c r="C12" s="166"/>
      <c r="D12" s="161">
        <v>9682</v>
      </c>
      <c r="E12" s="162"/>
      <c r="F12" s="163">
        <v>23077</v>
      </c>
      <c r="G12" s="164"/>
      <c r="H12" s="165"/>
    </row>
    <row r="13" spans="1:8" x14ac:dyDescent="0.15">
      <c r="A13" s="146"/>
      <c r="B13" s="151"/>
      <c r="C13" s="152"/>
      <c r="D13" s="153">
        <v>27696</v>
      </c>
      <c r="E13" s="154"/>
      <c r="F13" s="155">
        <v>43492</v>
      </c>
      <c r="G13" s="167"/>
      <c r="H13" s="157"/>
    </row>
    <row r="14" spans="1:8" x14ac:dyDescent="0.15">
      <c r="A14" s="158"/>
      <c r="B14" s="159"/>
      <c r="C14" s="160"/>
      <c r="D14" s="161">
        <v>16194</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9.8800000000000008</v>
      </c>
      <c r="C19" s="168">
        <f>ROUND(VALUE(SUBSTITUTE(実質収支比率等に係る経年分析!G$48,"▲","-")),2)</f>
        <v>7.85</v>
      </c>
      <c r="D19" s="168">
        <f>ROUND(VALUE(SUBSTITUTE(実質収支比率等に係る経年分析!H$48,"▲","-")),2)</f>
        <v>7.76</v>
      </c>
      <c r="E19" s="168">
        <f>ROUND(VALUE(SUBSTITUTE(実質収支比率等に係る経年分析!I$48,"▲","-")),2)</f>
        <v>10.39</v>
      </c>
      <c r="F19" s="168">
        <f>ROUND(VALUE(SUBSTITUTE(実質収支比率等に係る経年分析!J$48,"▲","-")),2)</f>
        <v>7.75</v>
      </c>
    </row>
    <row r="20" spans="1:11" x14ac:dyDescent="0.15">
      <c r="A20" s="168" t="s">
        <v>53</v>
      </c>
      <c r="B20" s="168">
        <f>ROUND(VALUE(SUBSTITUTE(実質収支比率等に係る経年分析!F$47,"▲","-")),2)</f>
        <v>16.05</v>
      </c>
      <c r="C20" s="168">
        <f>ROUND(VALUE(SUBSTITUTE(実質収支比率等に係る経年分析!G$47,"▲","-")),2)</f>
        <v>21.88</v>
      </c>
      <c r="D20" s="168">
        <f>ROUND(VALUE(SUBSTITUTE(実質収支比率等に係る経年分析!H$47,"▲","-")),2)</f>
        <v>29.96</v>
      </c>
      <c r="E20" s="168">
        <f>ROUND(VALUE(SUBSTITUTE(実質収支比率等に係る経年分析!I$47,"▲","-")),2)</f>
        <v>27.67</v>
      </c>
      <c r="F20" s="168">
        <f>ROUND(VALUE(SUBSTITUTE(実質収支比率等に係る経年分析!J$47,"▲","-")),2)</f>
        <v>28.8</v>
      </c>
    </row>
    <row r="21" spans="1:11" x14ac:dyDescent="0.15">
      <c r="A21" s="168" t="s">
        <v>54</v>
      </c>
      <c r="B21" s="168">
        <f>IF(ISNUMBER(VALUE(SUBSTITUTE(実質収支比率等に係る経年分析!F$49,"▲","-"))),ROUND(VALUE(SUBSTITUTE(実質収支比率等に係る経年分析!F$49,"▲","-")),2),NA())</f>
        <v>4.4000000000000004</v>
      </c>
      <c r="C21" s="168">
        <f>IF(ISNUMBER(VALUE(SUBSTITUTE(実質収支比率等に係る経年分析!G$49,"▲","-"))),ROUND(VALUE(SUBSTITUTE(実質収支比率等に係る経年分析!G$49,"▲","-")),2),NA())</f>
        <v>4.5999999999999996</v>
      </c>
      <c r="D21" s="168">
        <f>IF(ISNUMBER(VALUE(SUBSTITUTE(実質収支比率等に係る経年分析!H$49,"▲","-"))),ROUND(VALUE(SUBSTITUTE(実質収支比率等に係る経年分析!H$49,"▲","-")),2),NA())</f>
        <v>8.83</v>
      </c>
      <c r="E21" s="168">
        <f>IF(ISNUMBER(VALUE(SUBSTITUTE(実質収支比率等に係る経年分析!I$49,"▲","-"))),ROUND(VALUE(SUBSTITUTE(実質収支比率等に係る経年分析!I$49,"▲","-")),2),NA())</f>
        <v>0.78</v>
      </c>
      <c r="F21" s="168">
        <f>IF(ISNUMBER(VALUE(SUBSTITUTE(実質収支比率等に係る経年分析!J$49,"▲","-"))),ROUND(VALUE(SUBSTITUTE(実質収支比率等に係る経年分析!J$49,"▲","-")),2),NA())</f>
        <v>0.25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1.94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0.27</v>
      </c>
    </row>
    <row r="34" spans="1:16" x14ac:dyDescent="0.15">
      <c r="A34" s="169" t="str">
        <f>IF(連結実質赤字比率に係る赤字・黒字の構成分析!C$36="",NA(),連結実質赤字比率に係る赤字・黒字の構成分析!C$36)</f>
        <v>後期高齢者医療特別会計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0.14000000000000001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0.55000000000000004</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3.07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9.8699999999999992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7.75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2182</v>
      </c>
      <c r="E42" s="170"/>
      <c r="F42" s="170"/>
      <c r="G42" s="170">
        <f>'実質公債費比率（分子）の構造'!L$52</f>
        <v>2128</v>
      </c>
      <c r="H42" s="170"/>
      <c r="I42" s="170"/>
      <c r="J42" s="170">
        <f>'実質公債費比率（分子）の構造'!M$52</f>
        <v>1986</v>
      </c>
      <c r="K42" s="170"/>
      <c r="L42" s="170"/>
      <c r="M42" s="170">
        <f>'実質公債費比率（分子）の構造'!N$52</f>
        <v>2074</v>
      </c>
      <c r="N42" s="170"/>
      <c r="O42" s="170"/>
      <c r="P42" s="170">
        <f>'実質公債費比率（分子）の構造'!O$52</f>
        <v>2045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9</v>
      </c>
      <c r="C44" s="170"/>
      <c r="D44" s="170"/>
      <c r="E44" s="170">
        <f>'実質公債費比率（分子）の構造'!L$50</f>
        <v>5</v>
      </c>
      <c r="F44" s="170"/>
      <c r="G44" s="170"/>
      <c r="H44" s="170">
        <f>'実質公債費比率（分子）の構造'!M$50</f>
        <v>5</v>
      </c>
      <c r="I44" s="170"/>
      <c r="J44" s="170"/>
      <c r="K44" s="170">
        <f>'実質公債費比率（分子）の構造'!N$50</f>
        <v>3</v>
      </c>
      <c r="L44" s="170"/>
      <c r="M44" s="170"/>
      <c r="N44" s="170">
        <f>'実質公債費比率（分子）の構造'!O$50</f>
        <v>7</v>
      </c>
      <c r="O44" s="170"/>
      <c r="P44" s="170"/>
    </row>
    <row r="45" spans="1:16" x14ac:dyDescent="0.15">
      <c r="A45" s="170" t="s">
        <v>63</v>
      </c>
      <c r="B45" s="170">
        <f>'実質公債費比率（分子）の構造'!K$49</f>
        <v>31</v>
      </c>
      <c r="C45" s="170"/>
      <c r="D45" s="170"/>
      <c r="E45" s="170">
        <f>'実質公債費比率（分子）の構造'!L$49</f>
        <v>21</v>
      </c>
      <c r="F45" s="170"/>
      <c r="G45" s="170"/>
      <c r="H45" s="170">
        <f>'実質公債費比率（分子）の構造'!M$49</f>
        <v>14</v>
      </c>
      <c r="I45" s="170"/>
      <c r="J45" s="170"/>
      <c r="K45" s="170">
        <f>'実質公債費比率（分子）の構造'!N$49</f>
        <v>73</v>
      </c>
      <c r="L45" s="170"/>
      <c r="M45" s="170"/>
      <c r="N45" s="170">
        <f>'実質公債費比率（分子）の構造'!O$49</f>
        <v>317</v>
      </c>
      <c r="O45" s="170"/>
      <c r="P45" s="170"/>
    </row>
    <row r="46" spans="1:16" x14ac:dyDescent="0.15">
      <c r="A46" s="170" t="s">
        <v>64</v>
      </c>
      <c r="B46" s="170">
        <f>'実質公債費比率（分子）の構造'!K$48</f>
        <v>91</v>
      </c>
      <c r="C46" s="170"/>
      <c r="D46" s="170"/>
      <c r="E46" s="170">
        <f>'実質公債費比率（分子）の構造'!L$48</f>
        <v>117</v>
      </c>
      <c r="F46" s="170"/>
      <c r="G46" s="170"/>
      <c r="H46" s="170">
        <f>'実質公債費比率（分子）の構造'!M$48</f>
        <v>111</v>
      </c>
      <c r="I46" s="170"/>
      <c r="J46" s="170"/>
      <c r="K46" s="170">
        <f>'実質公債費比率（分子）の構造'!N$48</f>
        <v>106</v>
      </c>
      <c r="L46" s="170"/>
      <c r="M46" s="170"/>
      <c r="N46" s="170">
        <f>'実質公債費比率（分子）の構造'!O$48</f>
        <v>100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2375</v>
      </c>
      <c r="C49" s="170"/>
      <c r="D49" s="170"/>
      <c r="E49" s="170">
        <f>'実質公債費比率（分子）の構造'!L$45</f>
        <v>2305</v>
      </c>
      <c r="F49" s="170"/>
      <c r="G49" s="170"/>
      <c r="H49" s="170">
        <f>'実質公債費比率（分子）の構造'!M$45</f>
        <v>2282</v>
      </c>
      <c r="I49" s="170"/>
      <c r="J49" s="170"/>
      <c r="K49" s="170">
        <f>'実質公債費比率（分子）の構造'!N$45</f>
        <v>2215</v>
      </c>
      <c r="L49" s="170"/>
      <c r="M49" s="170"/>
      <c r="N49" s="170">
        <f>'実質公債費比率（分子）の構造'!O$45</f>
        <v>2135</v>
      </c>
      <c r="O49" s="170"/>
      <c r="P49" s="170"/>
    </row>
    <row r="50" spans="1:16" x14ac:dyDescent="0.15">
      <c r="A50" s="170" t="s">
        <v>67</v>
      </c>
      <c r="B50" s="170" t="e">
        <f>NA()</f>
        <v>#N/A</v>
      </c>
      <c r="C50" s="170">
        <f>IF(ISNUMBER('実質公債費比率（分子）の構造'!K$53),'実質公債費比率（分子）の構造'!K$53,NA())</f>
        <v>324</v>
      </c>
      <c r="D50" s="170" t="e">
        <f>NA()</f>
        <v>#N/A</v>
      </c>
      <c r="E50" s="170" t="e">
        <f>NA()</f>
        <v>#N/A</v>
      </c>
      <c r="F50" s="170">
        <f>IF(ISNUMBER('実質公債費比率（分子）の構造'!L$53),'実質公債費比率（分子）の構造'!L$53,NA())</f>
        <v>320</v>
      </c>
      <c r="G50" s="170" t="e">
        <f>NA()</f>
        <v>#N/A</v>
      </c>
      <c r="H50" s="170" t="e">
        <f>NA()</f>
        <v>#N/A</v>
      </c>
      <c r="I50" s="170">
        <f>IF(ISNUMBER('実質公債費比率（分子）の構造'!M$53),'実質公債費比率（分子）の構造'!M$53,NA())</f>
        <v>426</v>
      </c>
      <c r="J50" s="170" t="e">
        <f>NA()</f>
        <v>#N/A</v>
      </c>
      <c r="K50" s="170" t="e">
        <f>NA()</f>
        <v>#N/A</v>
      </c>
      <c r="L50" s="170">
        <f>IF(ISNUMBER('実質公債費比率（分子）の構造'!N$53),'実質公債費比率（分子）の構造'!N$53,NA())</f>
        <v>323</v>
      </c>
      <c r="M50" s="170" t="e">
        <f>NA()</f>
        <v>#N/A</v>
      </c>
      <c r="N50" s="170" t="e">
        <f>NA()</f>
        <v>#N/A</v>
      </c>
      <c r="O50" s="170">
        <f>IF(ISNUMBER('実質公債費比率（分子）の構造'!O$53),'実質公債費比率（分子）の構造'!O$53,NA())</f>
        <v>514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10029</v>
      </c>
      <c r="E56" s="169"/>
      <c r="F56" s="169"/>
      <c r="G56" s="169">
        <f>'将来負担比率（分子）の構造'!J$52</f>
        <v>8908</v>
      </c>
      <c r="H56" s="169"/>
      <c r="I56" s="169"/>
      <c r="J56" s="169">
        <f>'将来負担比率（分子）の構造'!K$52</f>
        <v>8209</v>
      </c>
      <c r="K56" s="169"/>
      <c r="L56" s="169"/>
      <c r="M56" s="169">
        <f>'将来負担比率（分子）の構造'!L$52</f>
        <v>7416</v>
      </c>
      <c r="N56" s="169"/>
      <c r="O56" s="169"/>
      <c r="P56" s="169">
        <f>'将来負担比率（分子）の構造'!M$52</f>
        <v>6630</v>
      </c>
    </row>
    <row r="57" spans="1:16" x14ac:dyDescent="0.15">
      <c r="A57" s="169" t="s">
        <v>42</v>
      </c>
      <c r="B57" s="169"/>
      <c r="C57" s="169"/>
      <c r="D57" s="169">
        <f>'将来負担比率（分子）の構造'!I$51</f>
        <v>7101</v>
      </c>
      <c r="E57" s="169"/>
      <c r="F57" s="169"/>
      <c r="G57" s="169">
        <f>'将来負担比率（分子）の構造'!J$51</f>
        <v>6508</v>
      </c>
      <c r="H57" s="169"/>
      <c r="I57" s="169"/>
      <c r="J57" s="169">
        <f>'将来負担比率（分子）の構造'!K$51</f>
        <v>7023</v>
      </c>
      <c r="K57" s="169"/>
      <c r="L57" s="169"/>
      <c r="M57" s="169">
        <f>'将来負担比率（分子）の構造'!L$51</f>
        <v>7993</v>
      </c>
      <c r="N57" s="169"/>
      <c r="O57" s="169"/>
      <c r="P57" s="169">
        <f>'将来負担比率（分子）の構造'!M$51</f>
        <v>7867</v>
      </c>
    </row>
    <row r="58" spans="1:16" x14ac:dyDescent="0.15">
      <c r="A58" s="169" t="s">
        <v>41</v>
      </c>
      <c r="B58" s="169"/>
      <c r="C58" s="169"/>
      <c r="D58" s="169">
        <f>'将来負担比率（分子）の構造'!I$50</f>
        <v>9141</v>
      </c>
      <c r="E58" s="169"/>
      <c r="F58" s="169"/>
      <c r="G58" s="169">
        <f>'将来負担比率（分子）の構造'!J$50</f>
        <v>10440</v>
      </c>
      <c r="H58" s="169"/>
      <c r="I58" s="169"/>
      <c r="J58" s="169">
        <f>'将来負担比率（分子）の構造'!K$50</f>
        <v>13229</v>
      </c>
      <c r="K58" s="169"/>
      <c r="L58" s="169"/>
      <c r="M58" s="169">
        <f>'将来負担比率（分子）の構造'!L$50</f>
        <v>13204</v>
      </c>
      <c r="N58" s="169"/>
      <c r="O58" s="169"/>
      <c r="P58" s="169">
        <f>'将来負担比率（分子）の構造'!M$50</f>
        <v>14660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4052</v>
      </c>
      <c r="C62" s="169"/>
      <c r="D62" s="169"/>
      <c r="E62" s="169">
        <f>'将来負担比率（分子）の構造'!J$45</f>
        <v>4255</v>
      </c>
      <c r="F62" s="169"/>
      <c r="G62" s="169"/>
      <c r="H62" s="169">
        <f>'将来負担比率（分子）の構造'!K$45</f>
        <v>4334</v>
      </c>
      <c r="I62" s="169"/>
      <c r="J62" s="169"/>
      <c r="K62" s="169">
        <f>'将来負担比率（分子）の構造'!L$45</f>
        <v>4399</v>
      </c>
      <c r="L62" s="169"/>
      <c r="M62" s="169"/>
      <c r="N62" s="169">
        <f>'将来負担比率（分子）の構造'!M$45</f>
        <v>4327</v>
      </c>
      <c r="O62" s="169"/>
      <c r="P62" s="169"/>
    </row>
    <row r="63" spans="1:16" x14ac:dyDescent="0.15">
      <c r="A63" s="169" t="s">
        <v>34</v>
      </c>
      <c r="B63" s="169">
        <f>'将来負担比率（分子）の構造'!I$44</f>
        <v>3887</v>
      </c>
      <c r="C63" s="169"/>
      <c r="D63" s="169"/>
      <c r="E63" s="169">
        <f>'将来負担比率（分子）の構造'!J$44</f>
        <v>3864</v>
      </c>
      <c r="F63" s="169"/>
      <c r="G63" s="169"/>
      <c r="H63" s="169">
        <f>'将来負担比率（分子）の構造'!K$44</f>
        <v>3853</v>
      </c>
      <c r="I63" s="169"/>
      <c r="J63" s="169"/>
      <c r="K63" s="169">
        <f>'将来負担比率（分子）の構造'!L$44</f>
        <v>3774</v>
      </c>
      <c r="L63" s="169"/>
      <c r="M63" s="169"/>
      <c r="N63" s="169">
        <f>'将来負担比率（分子）の構造'!M$44</f>
        <v>3455</v>
      </c>
      <c r="O63" s="169"/>
      <c r="P63" s="169"/>
    </row>
    <row r="64" spans="1:16" x14ac:dyDescent="0.15">
      <c r="A64" s="169" t="s">
        <v>33</v>
      </c>
      <c r="B64" s="169">
        <f>'将来負担比率（分子）の構造'!I$43</f>
        <v>845</v>
      </c>
      <c r="C64" s="169"/>
      <c r="D64" s="169"/>
      <c r="E64" s="169">
        <f>'将来負担比率（分子）の構造'!J$43</f>
        <v>877</v>
      </c>
      <c r="F64" s="169"/>
      <c r="G64" s="169"/>
      <c r="H64" s="169">
        <f>'将来負担比率（分子）の構造'!K$43</f>
        <v>894</v>
      </c>
      <c r="I64" s="169"/>
      <c r="J64" s="169"/>
      <c r="K64" s="169">
        <f>'将来負担比率（分子）の構造'!L$43</f>
        <v>899</v>
      </c>
      <c r="L64" s="169"/>
      <c r="M64" s="169"/>
      <c r="N64" s="169">
        <f>'将来負担比率（分子）の構造'!M$43</f>
        <v>818</v>
      </c>
      <c r="O64" s="169"/>
      <c r="P64" s="169"/>
    </row>
    <row r="65" spans="1:16" x14ac:dyDescent="0.15">
      <c r="A65" s="169" t="s">
        <v>32</v>
      </c>
      <c r="B65" s="169">
        <f>'将来負担比率（分子）の構造'!I$42</f>
        <v>666</v>
      </c>
      <c r="C65" s="169"/>
      <c r="D65" s="169"/>
      <c r="E65" s="169">
        <f>'将来負担比率（分子）の構造'!J$42</f>
        <v>637</v>
      </c>
      <c r="F65" s="169"/>
      <c r="G65" s="169"/>
      <c r="H65" s="169">
        <f>'将来負担比率（分子）の構造'!K$42</f>
        <v>218</v>
      </c>
      <c r="I65" s="169"/>
      <c r="J65" s="169"/>
      <c r="K65" s="169">
        <f>'将来負担比率（分子）の構造'!L$42</f>
        <v>139</v>
      </c>
      <c r="L65" s="169"/>
      <c r="M65" s="169"/>
      <c r="N65" s="169">
        <f>'将来負担比率（分子）の構造'!M$42</f>
        <v>895</v>
      </c>
      <c r="O65" s="169"/>
      <c r="P65" s="169"/>
    </row>
    <row r="66" spans="1:16" x14ac:dyDescent="0.15">
      <c r="A66" s="169" t="s">
        <v>31</v>
      </c>
      <c r="B66" s="169">
        <f>'将来負担比率（分子）の構造'!I$41</f>
        <v>20636</v>
      </c>
      <c r="C66" s="169"/>
      <c r="D66" s="169"/>
      <c r="E66" s="169">
        <f>'将来負担比率（分子）の構造'!J$41</f>
        <v>19283</v>
      </c>
      <c r="F66" s="169"/>
      <c r="G66" s="169"/>
      <c r="H66" s="169">
        <f>'将来負担比率（分子）の構造'!K$41</f>
        <v>17986</v>
      </c>
      <c r="I66" s="169"/>
      <c r="J66" s="169"/>
      <c r="K66" s="169">
        <f>'将来負担比率（分子）の構造'!L$41</f>
        <v>16867</v>
      </c>
      <c r="L66" s="169"/>
      <c r="M66" s="169"/>
      <c r="N66" s="169">
        <f>'将来負担比率（分子）の構造'!M$41</f>
        <v>15564</v>
      </c>
      <c r="O66" s="169"/>
      <c r="P66" s="169"/>
    </row>
    <row r="67" spans="1:16" x14ac:dyDescent="0.15">
      <c r="A67" s="169" t="s">
        <v>71</v>
      </c>
      <c r="B67" s="169" t="e">
        <f>NA()</f>
        <v>#N/A</v>
      </c>
      <c r="C67" s="169">
        <f>IF(ISNUMBER('将来負担比率（分子）の構造'!I$53), IF('将来負担比率（分子）の構造'!I$53 &lt; 0, 0, '将来負担比率（分子）の構造'!I$53), NA())</f>
        <v>3813</v>
      </c>
      <c r="D67" s="169" t="e">
        <f>NA()</f>
        <v>#N/A</v>
      </c>
      <c r="E67" s="169" t="e">
        <f>NA()</f>
        <v>#N/A</v>
      </c>
      <c r="F67" s="169">
        <f>IF(ISNUMBER('将来負担比率（分子）の構造'!J$53), IF('将来負担比率（分子）の構造'!J$53 &lt; 0, 0, '将来負担比率（分子）の構造'!J$53), NA())</f>
        <v>3059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7164</v>
      </c>
      <c r="C72" s="173">
        <f>基金残高に係る経年分析!G55</f>
        <v>6694</v>
      </c>
      <c r="D72" s="173">
        <f>基金残高に係る経年分析!H55</f>
        <v>7305</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5490</v>
      </c>
      <c r="C74" s="173">
        <f>基金残高に係る経年分析!G57</f>
        <v>5926</v>
      </c>
      <c r="D74" s="173">
        <f>基金残高に係る経年分析!H57</f>
        <v>6874</v>
      </c>
    </row>
  </sheetData>
  <sheetProtection algorithmName="SHA-512" hashValue="qz5Ywp5JST6NUUTiOl1PRPxHOjdMQgckFd9fwtPQA+MiTs7lIm4/I6DAl+VzpL8iIgJ7JJuHBexQJaSVvF+NwQ==" saltValue="Gb0BPNGlWRqSrrVJw61e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2025-03-17T05:01:26Z</cp:lastPrinted>
  <dcterms:created xsi:type="dcterms:W3CDTF">2025-02-19T01:52:15Z</dcterms:created>
  <dcterms:modified xsi:type="dcterms:W3CDTF">2025-03-21T06:54:53Z</dcterms:modified>
  <cp:category/>
</cp:coreProperties>
</file>