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226.61.9\zaisei\☆03-　決算統計担当\01-決算統計\R5年度\31_財政状況資料集の作成\07_完成版データ・HP掲載\01_完成版データ\"/>
    </mc:Choice>
  </mc:AlternateContent>
  <xr:revisionPtr revIDLastSave="0" documentId="13_ncr:1_{F6A8BE9B-645C-4375-98A5-061EE56B6BE9}" xr6:coauthVersionLast="47" xr6:coauthVersionMax="47" xr10:uidLastSave="{00000000-0000-0000-0000-000000000000}"/>
  <bookViews>
    <workbookView xWindow="-120" yWindow="-120" windowWidth="29040" windowHeight="15720" tabRatio="64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s="1"/>
  <c r="DG42" i="10"/>
  <c r="CQ42" i="10"/>
  <c r="CO42" i="10"/>
  <c r="BY42" i="10"/>
  <c r="BW42" i="10"/>
  <c r="BE42" i="10"/>
  <c r="AM42" i="10"/>
  <c r="U42" i="10"/>
  <c r="E42" i="10"/>
  <c r="C42" i="10" s="1"/>
  <c r="DG41" i="10"/>
  <c r="CQ41" i="10"/>
  <c r="CO41" i="10"/>
  <c r="BY41" i="10"/>
  <c r="BE41" i="10"/>
  <c r="AM41" i="10"/>
  <c r="U41" i="10"/>
  <c r="E41" i="10"/>
  <c r="C41" i="10" s="1"/>
  <c r="DG40" i="10"/>
  <c r="CQ40" i="10"/>
  <c r="CO40" i="10" s="1"/>
  <c r="BY40" i="10"/>
  <c r="BE40" i="10"/>
  <c r="AM40" i="10"/>
  <c r="U40" i="10"/>
  <c r="E40" i="10"/>
  <c r="C40" i="10" s="1"/>
  <c r="DG39" i="10"/>
  <c r="CQ39" i="10"/>
  <c r="CO39" i="10" s="1"/>
  <c r="BY39" i="10"/>
  <c r="BE39" i="10"/>
  <c r="AM39" i="10"/>
  <c r="U39" i="10"/>
  <c r="E39" i="10"/>
  <c r="C39" i="10"/>
  <c r="DG38" i="10"/>
  <c r="CQ38" i="10"/>
  <c r="CO38" i="10"/>
  <c r="BY38" i="10"/>
  <c r="BE38" i="10"/>
  <c r="AM38" i="10"/>
  <c r="U38" i="10"/>
  <c r="E38" i="10"/>
  <c r="C38" i="10"/>
  <c r="DG37" i="10"/>
  <c r="CQ37" i="10"/>
  <c r="CO37" i="10"/>
  <c r="BY37" i="10"/>
  <c r="BE37" i="10"/>
  <c r="AM37" i="10"/>
  <c r="U37" i="10"/>
  <c r="E37" i="10"/>
  <c r="C37" i="10"/>
  <c r="DG36" i="10"/>
  <c r="CQ36" i="10"/>
  <c r="CO36" i="10"/>
  <c r="BY36" i="10"/>
  <c r="BE36" i="10"/>
  <c r="AM36" i="10"/>
  <c r="W36" i="10"/>
  <c r="E36" i="10"/>
  <c r="C36" i="10" s="1"/>
  <c r="DG35" i="10"/>
  <c r="CQ35" i="10"/>
  <c r="CO35" i="10" s="1"/>
  <c r="BY35" i="10"/>
  <c r="BE35" i="10"/>
  <c r="AO35" i="10"/>
  <c r="W35" i="10"/>
  <c r="E35" i="10"/>
  <c r="DG34" i="10"/>
  <c r="CQ34" i="10"/>
  <c r="BY34" i="10"/>
  <c r="BG34" i="10"/>
  <c r="AO34" i="10"/>
  <c r="W34" i="10"/>
  <c r="E34" i="10"/>
  <c r="C34" i="10" s="1"/>
  <c r="C35" i="10" l="1"/>
  <c r="U34" i="10"/>
  <c r="U35" i="10" s="1"/>
  <c r="U36" i="10" l="1"/>
  <c r="AM34" i="10"/>
  <c r="AM35" i="10" s="1"/>
  <c r="BE34" i="10" l="1"/>
  <c r="BW34" i="10" l="1"/>
  <c r="BW35" i="10" s="1"/>
  <c r="BW36" i="10" s="1"/>
  <c r="BW37" i="10" s="1"/>
  <c r="BW38" i="10" s="1"/>
  <c r="BW39" i="10" s="1"/>
  <c r="BW40" i="10" s="1"/>
  <c r="BW41" i="10" s="1"/>
  <c r="CO34" i="10"/>
</calcChain>
</file>

<file path=xl/sharedStrings.xml><?xml version="1.0" encoding="utf-8"?>
<sst xmlns="http://schemas.openxmlformats.org/spreadsheetml/2006/main" count="1108" uniqueCount="568">
  <si>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</si>
  <si>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</si>
  <si>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</si>
  <si>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</si>
  <si>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</si>
  <si>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</si>
  <si>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</si>
  <si>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</si>
  <si>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</si>
  <si>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</si>
  <si>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</si>
  <si>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</si>
  <si>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</si>
  <si>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</si>
  <si>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</si>
  <si>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</si>
  <si>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</si>
  <si>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</si>
  <si>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</si>
  <si>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</si>
  <si>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</si>
  <si>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</si>
  <si>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</si>
  <si>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</si>
  <si>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</si>
  <si>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</si>
  <si>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</si>
  <si>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</si>
  <si>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</si>
  <si>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</si>
  <si>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</si>
  <si>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</si>
  <si>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</si>
  <si>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</si>
  <si>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</si>
  <si>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</si>
  <si>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</si>
  <si>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</si>
  <si>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</si>
  <si>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</si>
  <si>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</si>
  <si>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</si>
  <si>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</si>
  <si>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</si>
  <si>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</si>
  <si>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</si>
  <si>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</si>
  <si>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</si>
  <si>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</si>
  <si>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</si>
  <si>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</si>
  <si>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</si>
  <si>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</si>
  <si>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</si>
  <si>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</si>
  <si>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</si>
  <si>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</si>
  <si>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</si>
  <si>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</si>
  <si>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</si>
  <si>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</si>
  <si>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</si>
  <si>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</si>
  <si>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</si>
  <si>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</si>
  <si>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</si>
  <si>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</si>
  <si>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</si>
  <si>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</si>
  <si>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</si>
  <si>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</si>
  <si>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</si>
  <si>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</si>
  <si>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</si>
  <si>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</si>
  <si>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</si>
  <si>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</si>
  <si>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</si>
  <si>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</si>
  <si>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</si>
  <si>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</si>
  <si>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</si>
  <si>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</si>
  <si>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</si>
  <si>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</si>
  <si>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</si>
  <si>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</si>
  <si>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</si>
  <si>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</si>
  <si>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</si>
  <si>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</si>
  <si>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</si>
  <si>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</si>
  <si>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</si>
  <si>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昭島市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</si>
  <si>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</si>
  <si>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</si>
  <si>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</si>
  <si>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</si>
  <si>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</si>
  <si>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</si>
  <si>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</si>
  <si>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</si>
  <si>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</si>
  <si>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</si>
  <si>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</si>
  <si>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</si>
  <si>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</si>
  <si>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</si>
  <si>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</si>
  <si>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</si>
  <si>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</si>
  <si>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</si>
  <si>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</si>
  <si>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</si>
  <si>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</si>
  <si>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</si>
  <si>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</si>
  <si>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</si>
  <si>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</si>
  <si>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</si>
  <si>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</si>
  <si>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</si>
  <si>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</si>
  <si>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</si>
  <si>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</si>
  <si>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</si>
  <si>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</si>
  <si>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</si>
  <si>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</si>
  <si>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</si>
  <si>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</si>
  <si>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</si>
  <si>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</si>
  <si>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</si>
  <si>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</si>
  <si>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</si>
  <si>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</si>
  <si>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</si>
  <si>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</si>
  <si>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</si>
  <si>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</si>
  <si>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</si>
  <si>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</si>
  <si>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</si>
  <si>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</si>
  <si>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</si>
  <si>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</si>
  <si>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</si>
  <si>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</si>
  <si>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</si>
  <si>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</si>
  <si>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</si>
  <si>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</si>
  <si>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</si>
  <si>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</si>
  <si>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</si>
  <si>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</si>
  <si>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</si>
  <si>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</si>
  <si>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</si>
  <si>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</si>
  <si>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</si>
  <si>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</si>
  <si>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</si>
  <si>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</si>
  <si>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</si>
  <si>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</si>
  <si>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</si>
  <si>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</si>
  <si>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</si>
  <si>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</si>
  <si>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</si>
  <si>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</si>
  <si>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</si>
  <si>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</si>
  <si>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</si>
  <si>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</si>
  <si>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</si>
  <si>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</si>
  <si>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</si>
  <si>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</si>
  <si>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</si>
  <si>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</si>
  <si>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</si>
  <si>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</si>
  <si>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</si>
  <si>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</si>
  <si>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</si>
  <si>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</si>
  <si>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</si>
  <si>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</si>
  <si>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</si>
  <si>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</si>
  <si>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</si>
  <si>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</si>
  <si>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</si>
  <si>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</si>
  <si>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</si>
  <si>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</si>
  <si>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</si>
  <si>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</si>
  <si>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</si>
  <si>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東京都昭島市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</si>
  <si>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</si>
  <si>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</si>
  <si>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</si>
  <si>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</si>
  <si>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</si>
  <si>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</si>
  <si>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</si>
  <si>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</si>
  <si>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</si>
  <si>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</si>
  <si>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</si>
  <si>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</si>
  <si>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</si>
  <si>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</si>
  <si>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</si>
  <si>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</si>
  <si>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</si>
  <si>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</si>
  <si>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</si>
  <si>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</si>
  <si>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</si>
  <si>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</si>
  <si>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</si>
  <si>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</si>
  <si>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</si>
  <si>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</si>
  <si>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</si>
  <si>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</si>
  <si>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</si>
  <si>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</si>
  <si>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</si>
  <si>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</si>
  <si>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</si>
  <si>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</si>
  <si>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</si>
  <si>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</si>
  <si>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</si>
  <si>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</si>
  <si>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</si>
  <si>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</si>
  <si>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</si>
  <si>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</si>
  <si>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</si>
  <si>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</si>
  <si>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</si>
  <si>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</si>
  <si>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</si>
  <si>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</si>
  <si>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</si>
  <si>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</si>
  <si>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</si>
  <si>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</si>
  <si>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</si>
  <si>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</si>
  <si>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</si>
  <si>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</si>
  <si>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</si>
  <si>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</si>
  <si>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</si>
  <si>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</si>
  <si>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</si>
  <si>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</si>
  <si>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</si>
  <si>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</si>
  <si>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</si>
  <si>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</si>
  <si>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</si>
  <si>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</si>
  <si>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</si>
  <si>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</si>
  <si>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</si>
  <si>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</si>
  <si>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</si>
  <si>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</si>
  <si>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</si>
  <si>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</si>
  <si>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</si>
  <si>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</si>
  <si>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</si>
  <si>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</si>
  <si>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</si>
  <si>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</si>
  <si>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</si>
  <si>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</si>
  <si>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</si>
  <si>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</si>
  <si>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</si>
  <si>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</si>
  <si>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</si>
  <si>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</si>
  <si>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</si>
  <si>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</si>
  <si>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</si>
  <si>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</si>
  <si>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</si>
  <si>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</si>
  <si>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</si>
  <si>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</si>
  <si>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</si>
  <si>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</si>
  <si>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</si>
  <si>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</si>
  <si>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</si>
  <si>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</si>
  <si>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</si>
  <si>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</si>
  <si>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</si>
  <si>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</si>
  <si>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</si>
  <si>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</si>
  <si>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</si>
  <si>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</si>
  <si>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</si>
  <si>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</si>
  <si>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</si>
  <si>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</si>
  <si>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</si>
  <si>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</si>
  <si>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</si>
  <si>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</si>
  <si>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</si>
  <si>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</si>
  <si>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</si>
  <si>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</si>
  <si>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</si>
  <si>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</si>
  <si>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</si>
  <si>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</si>
  <si>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</si>
  <si>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</si>
  <si>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</si>
  <si>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</si>
  <si>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</si>
  <si>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</si>
  <si>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</si>
  <si>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</si>
  <si>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</si>
  <si>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</si>
  <si>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</si>
  <si>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</si>
  <si>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</si>
  <si>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</si>
  <si>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</si>
  <si>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</si>
  <si>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</si>
  <si>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</si>
  <si>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</si>
  <si>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</si>
  <si>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</si>
  <si>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</si>
  <si>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東京都昭島市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</si>
  <si>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</si>
  <si>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</si>
  <si>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</si>
  <si>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</si>
  <si>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</si>
  <si>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</si>
  <si>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</si>
  <si>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</si>
  <si>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</si>
  <si>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</si>
  <si>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</si>
  <si>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</si>
  <si>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</si>
  <si>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</si>
  <si>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</si>
  <si>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</si>
  <si>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</si>
  <si>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</si>
  <si>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</si>
  <si>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</si>
  <si>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中神駅北側地域整備事業特別会計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</si>
  <si>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</si>
  <si>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</si>
  <si>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</si>
  <si>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</si>
  <si>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</si>
  <si>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</si>
  <si>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</si>
  <si>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</si>
  <si>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</si>
  <si>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</si>
  <si>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</si>
  <si>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</si>
  <si>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</si>
  <si>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</si>
  <si>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</si>
  <si>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</si>
  <si>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</si>
  <si>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</si>
  <si>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</si>
  <si>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中神土地区画整理事業特別会計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</si>
  <si>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</si>
  <si>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</si>
  <si>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</si>
  <si>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</si>
  <si>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</si>
  <si>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</si>
  <si>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</si>
  <si>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</si>
  <si>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</si>
  <si>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</si>
  <si>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</si>
  <si>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</si>
  <si>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</si>
  <si>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</si>
  <si>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</si>
  <si>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</si>
  <si>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</si>
  <si>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</si>
  <si>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</si>
  <si>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</si>
  <si>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</si>
  <si>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</si>
  <si>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</si>
  <si>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</si>
  <si>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</si>
  <si>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</si>
  <si>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</si>
  <si>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</si>
  <si>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</si>
  <si>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</si>
  <si>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</si>
  <si>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</si>
  <si>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</si>
  <si>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</si>
  <si>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</si>
  <si>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</si>
  <si>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</si>
  <si>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</si>
  <si>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</si>
  <si>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</si>
  <si>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</si>
  <si>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</si>
  <si>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</si>
  <si>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</si>
  <si>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</si>
  <si>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</si>
  <si>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</si>
  <si>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</si>
  <si>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</si>
  <si>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</si>
  <si>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</si>
  <si>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</si>
  <si>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</si>
  <si>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</si>
  <si>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</si>
  <si>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</si>
  <si>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</si>
  <si>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</si>
  <si>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</si>
  <si>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</si>
  <si>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</si>
  <si>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</si>
  <si>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</si>
  <si>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</si>
  <si>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</si>
  <si>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</si>
  <si>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</si>
  <si>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</si>
  <si>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</si>
  <si>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</si>
  <si>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</si>
  <si>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</si>
  <si>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</si>
  <si>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</si>
  <si>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</si>
  <si>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</si>
  <si>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</si>
  <si>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</si>
  <si>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</si>
  <si>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</si>
  <si>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</si>
  <si>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</si>
  <si>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</si>
  <si>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</si>
  <si>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</si>
  <si>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</si>
  <si>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</si>
  <si>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</si>
  <si>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</si>
  <si>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</si>
  <si>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</si>
  <si>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</si>
  <si>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</si>
  <si>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</si>
  <si>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</si>
  <si>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</si>
  <si>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</si>
  <si>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</si>
  <si>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</si>
  <si>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</si>
  <si>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</si>
  <si>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</si>
  <si>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</si>
  <si>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</si>
  <si>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</si>
  <si>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</si>
  <si>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</si>
  <si>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</si>
  <si>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</si>
  <si>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</si>
  <si>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</si>
  <si>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</si>
  <si>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</si>
  <si>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</si>
  <si>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</si>
  <si>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</si>
  <si>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</si>
  <si>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</si>
  <si>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</si>
  <si>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</si>
  <si>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</si>
  <si>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</si>
  <si>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</si>
  <si>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</si>
  <si>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</si>
  <si>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</si>
  <si>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</si>
  <si>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</si>
  <si>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</si>
  <si>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</si>
  <si>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</si>
  <si>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</si>
  <si>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</si>
  <si>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</si>
  <si>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</si>
  <si>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</si>
  <si>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0.50</t>
  </si>
  <si>
    <t>▲ 6.79</t>
  </si>
  <si>
    <t>水道事業会計</t>
  </si>
  <si>
    <t>一般会計</t>
  </si>
  <si>
    <t>下水道事業会計</t>
  </si>
  <si>
    <t>介護保険特別会計</t>
  </si>
  <si>
    <t>国民健康保険特別会計</t>
  </si>
  <si>
    <t>後期高齢者医療特別会計</t>
  </si>
  <si>
    <t>中神土地区画整理事業特別会計</t>
  </si>
  <si>
    <t>中神駅北側地域整備事業特別会計</t>
  </si>
  <si>
    <t>その他会計（赤字）</t>
  </si>
  <si>
    <t>その他会計（黒字）</t>
  </si>
  <si>
    <t>R01</t>
    <phoneticPr fontId="5"/>
  </si>
  <si>
    <t>R02</t>
    <phoneticPr fontId="5"/>
  </si>
  <si>
    <t>R03</t>
    <phoneticPr fontId="5"/>
  </si>
  <si>
    <t>R04</t>
    <phoneticPr fontId="5"/>
  </si>
  <si>
    <t>R05</t>
    <phoneticPr fontId="5"/>
  </si>
  <si>
    <t>東京たま広域資源循環組合</t>
    <rPh sb="0" eb="2">
      <t>トウキョウ</t>
    </rPh>
    <rPh sb="4" eb="6">
      <t>コウイキ</t>
    </rPh>
    <rPh sb="6" eb="8">
      <t>シゲン</t>
    </rPh>
    <rPh sb="8" eb="10">
      <t>ジュンカン</t>
    </rPh>
    <rPh sb="10" eb="12">
      <t>クミアイ</t>
    </rPh>
    <phoneticPr fontId="10"/>
  </si>
  <si>
    <t>東京都十一市競輪事業組合</t>
    <rPh sb="0" eb="3">
      <t>トウキョウト</t>
    </rPh>
    <rPh sb="3" eb="5">
      <t>１１</t>
    </rPh>
    <rPh sb="5" eb="6">
      <t>シ</t>
    </rPh>
    <rPh sb="6" eb="8">
      <t>ケイリン</t>
    </rPh>
    <rPh sb="8" eb="10">
      <t>ジギョウ</t>
    </rPh>
    <rPh sb="10" eb="12">
      <t>クミアイ</t>
    </rPh>
    <phoneticPr fontId="10"/>
  </si>
  <si>
    <t>東京都六市競艇事業組合</t>
    <rPh sb="0" eb="3">
      <t>トウキョウト</t>
    </rPh>
    <rPh sb="3" eb="4">
      <t>６</t>
    </rPh>
    <rPh sb="4" eb="5">
      <t>シ</t>
    </rPh>
    <rPh sb="5" eb="7">
      <t>キョウテイ</t>
    </rPh>
    <rPh sb="7" eb="9">
      <t>ジギョウ</t>
    </rPh>
    <rPh sb="9" eb="11">
      <t>クミアイ</t>
    </rPh>
    <phoneticPr fontId="10"/>
  </si>
  <si>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10"/>
  </si>
  <si>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10"/>
  </si>
  <si>
    <t>立川・昭島・国立聖苑組合</t>
    <rPh sb="0" eb="2">
      <t>タチカワ</t>
    </rPh>
    <rPh sb="3" eb="5">
      <t>アキシマ</t>
    </rPh>
    <rPh sb="6" eb="8">
      <t>クニタチ</t>
    </rPh>
    <rPh sb="8" eb="10">
      <t>セイエン</t>
    </rPh>
    <rPh sb="10" eb="12">
      <t>クミアイ</t>
    </rPh>
    <phoneticPr fontId="10"/>
  </si>
  <si>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10"/>
  </si>
  <si>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</si>
  <si>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昭島市土地開発公社</t>
    <rPh sb="0" eb="3">
      <t>アキシマシ</t>
    </rPh>
    <rPh sb="3" eb="7">
      <t>トチカイハツ</t>
    </rPh>
    <rPh sb="7" eb="9">
      <t>コウシャ</t>
    </rPh>
    <phoneticPr fontId="10"/>
  </si>
  <si>
    <t>〇</t>
    <phoneticPr fontId="10"/>
  </si>
  <si>
    <t>-</t>
    <phoneticPr fontId="2"/>
  </si>
  <si>
    <t>-</t>
    <phoneticPr fontId="2"/>
  </si>
  <si>
    <t>-</t>
    <phoneticPr fontId="2"/>
  </si>
  <si>
    <t>公共施設整備等資金積立基金</t>
    <rPh sb="0" eb="2">
      <t>コウキョウ</t>
    </rPh>
    <rPh sb="2" eb="4">
      <t>シセツ</t>
    </rPh>
    <rPh sb="4" eb="6">
      <t>セイビ</t>
    </rPh>
    <rPh sb="6" eb="7">
      <t>トウ</t>
    </rPh>
    <rPh sb="7" eb="9">
      <t>シキン</t>
    </rPh>
    <rPh sb="9" eb="11">
      <t>ツミタテ</t>
    </rPh>
    <rPh sb="11" eb="13">
      <t>キキン</t>
    </rPh>
    <phoneticPr fontId="5"/>
  </si>
  <si>
    <t>特定防衛施設周辺整備調整交付金事業基金</t>
    <rPh sb="0" eb="6">
      <t>トクテイボウエイシセツ</t>
    </rPh>
    <rPh sb="6" eb="10">
      <t>シュウヘンセイビ</t>
    </rPh>
    <rPh sb="10" eb="15">
      <t>チョウセイコウフキン</t>
    </rPh>
    <rPh sb="15" eb="17">
      <t>ジギョウ</t>
    </rPh>
    <rPh sb="17" eb="19">
      <t>キキン</t>
    </rPh>
    <phoneticPr fontId="5"/>
  </si>
  <si>
    <t>職員退職手当資金積立基金</t>
    <rPh sb="0" eb="2">
      <t>ショクイン</t>
    </rPh>
    <rPh sb="2" eb="6">
      <t>タイショクテアテ</t>
    </rPh>
    <rPh sb="6" eb="8">
      <t>シキン</t>
    </rPh>
    <rPh sb="8" eb="10">
      <t>ツミタテ</t>
    </rPh>
    <rPh sb="10" eb="12">
      <t>キキン</t>
    </rPh>
    <phoneticPr fontId="5"/>
  </si>
  <si>
    <t>緑化推進基金</t>
    <rPh sb="0" eb="2">
      <t>リョクカ</t>
    </rPh>
    <rPh sb="2" eb="4">
      <t>スイシン</t>
    </rPh>
    <rPh sb="4" eb="6">
      <t>キキン</t>
    </rPh>
    <phoneticPr fontId="5"/>
  </si>
  <si>
    <t>中神駅北側地域整備事業運営基金</t>
    <rPh sb="0" eb="2">
      <t>ナカガミ</t>
    </rPh>
    <rPh sb="2" eb="3">
      <t>エキ</t>
    </rPh>
    <rPh sb="3" eb="5">
      <t>キタガワ</t>
    </rPh>
    <rPh sb="5" eb="7">
      <t>チイキ</t>
    </rPh>
    <rPh sb="7" eb="11">
      <t>セイビジギョウ</t>
    </rPh>
    <rPh sb="11" eb="13">
      <t>ウンエイ</t>
    </rPh>
    <rPh sb="13" eb="15">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</si>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</sst>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15" xfId="5" applyNumberFormat="1" applyFont="1" applyBorder="1" applyAlignment="1" applyProtection="1">
      <alignment horizontal="right" vertical="center" shrinkToFi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2292-4A34-9A2A-E479C56F2A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48391</c:v>
                </c:pt>
                <c:pt idx="1">
                  <c:v>20287</c:v>
                </c:pt>
                <c:pt idx="2">
                  <c:v>22876</c:v>
                </c:pt>
                <c:pt idx="3">
                  <c:v>26480</c:v>
                </c:pt>
                <c:pt idx="4">
                  <c:v>49241</c:v>
                </c:pt>
              </c:numCache>
            </c:numRef>
          </c:val>
          <c:smooth val="0"/>
          <c:extLst>
            <c:ext xmlns:c16="http://schemas.microsoft.com/office/drawing/2014/chart" uri="{C3380CC4-5D6E-409C-BE32-E72D297353CC}">
              <c16:uniqueId val="{00000001-2292-4A34-9A2A-E479C56F2AD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6.09</c:v>
                </c:pt>
                <c:pt idx="1">
                  <c:v>7.2</c:v>
                </c:pt>
                <c:pt idx="2">
                  <c:v>14.09</c:v>
                </c:pt>
                <c:pt idx="3">
                  <c:v>10.35</c:v>
                </c:pt>
                <c:pt idx="4">
                  <c:v>8.0299999999999994</c:v>
                </c:pt>
              </c:numCache>
            </c:numRef>
          </c:val>
          <c:extLst>
            <c:ext xmlns:c16="http://schemas.microsoft.com/office/drawing/2014/chart" uri="{C3380CC4-5D6E-409C-BE32-E72D297353CC}">
              <c16:uniqueId val="{00000000-F9BB-40ED-9AF5-8E00B8E42C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23.75</c:v>
                </c:pt>
                <c:pt idx="1">
                  <c:v>26.61</c:v>
                </c:pt>
                <c:pt idx="2">
                  <c:v>37.200000000000003</c:v>
                </c:pt>
                <c:pt idx="3">
                  <c:v>34.18</c:v>
                </c:pt>
                <c:pt idx="4">
                  <c:v>39.51</c:v>
                </c:pt>
              </c:numCache>
            </c:numRef>
          </c:val>
          <c:extLst>
            <c:ext xmlns:c16="http://schemas.microsoft.com/office/drawing/2014/chart" uri="{C3380CC4-5D6E-409C-BE32-E72D297353CC}">
              <c16:uniqueId val="{00000001-F9BB-40ED-9AF5-8E00B8E42C4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c:v>
                </c:pt>
                <c:pt idx="1">
                  <c:v>4.37</c:v>
                </c:pt>
                <c:pt idx="2">
                  <c:v>19.03</c:v>
                </c:pt>
                <c:pt idx="3">
                  <c:v>-6.79</c:v>
                </c:pt>
                <c:pt idx="4">
                  <c:v>3.83</c:v>
                </c:pt>
              </c:numCache>
            </c:numRef>
          </c:val>
          <c:smooth val="0"/>
          <c:extLst>
            <c:ext xmlns:c16="http://schemas.microsoft.com/office/drawing/2014/chart" uri="{C3380CC4-5D6E-409C-BE32-E72D297353CC}">
              <c16:uniqueId val="{00000002-F9BB-40ED-9AF5-8E00B8E42C4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0.97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F06-4D98-8570-63DB091C73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F06-4D98-8570-63DB091C73CA}"/>
            </c:ext>
          </c:extLst>
        </c:ser>
        <c:ser>
          <c:idx val="2"/>
          <c:order val="2"/>
          <c:tx>
            <c:strRef>
              <c:f>データシート!$A$29</c:f>
              <c:strCache>
                <c:ptCount val="1"/>
                <c:pt idx="0">
                  <c:v>中神駅北側地域整備事業特別会計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0.05</c:v>
                </c:pt>
              </c:numCache>
            </c:numRef>
          </c:val>
          <c:extLst>
            <c:ext xmlns:c16="http://schemas.microsoft.com/office/drawing/2014/chart" uri="{C3380CC4-5D6E-409C-BE32-E72D297353CC}">
              <c16:uniqueId val="{00000002-CF06-4D98-8570-63DB091C73CA}"/>
            </c:ext>
          </c:extLst>
        </c:ser>
        <c:ser>
          <c:idx val="3"/>
          <c:order val="3"/>
          <c:tx>
            <c:strRef>
              <c:f>データシート!$A$30</c:f>
              <c:strCache>
                <c:ptCount val="1"/>
                <c:pt idx="0">
                  <c:v>中神土地区画整理事業特別会計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0.21</c:v>
                </c:pt>
                <c:pt idx="2">
                  <c:v>#N/A</c:v>
                </c:pt>
                <c:pt idx="3">
                  <c:v>0.14000000000000001</c:v>
                </c:pt>
                <c:pt idx="4">
                  <c:v>#N/A</c:v>
                </c:pt>
                <c:pt idx="5">
                  <c:v>0.25</c:v>
                </c:pt>
                <c:pt idx="6">
                  <c:v>#N/A</c:v>
                </c:pt>
                <c:pt idx="7">
                  <c:v>0.21</c:v>
                </c:pt>
                <c:pt idx="8">
                  <c:v>#N/A</c:v>
                </c:pt>
                <c:pt idx="9">
                  <c:v>0.13</c:v>
                </c:pt>
              </c:numCache>
            </c:numRef>
          </c:val>
          <c:extLst>
            <c:ext xmlns:c16="http://schemas.microsoft.com/office/drawing/2014/chart" uri="{C3380CC4-5D6E-409C-BE32-E72D297353CC}">
              <c16:uniqueId val="{00000003-CF06-4D98-8570-63DB091C73C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0.12</c:v>
                </c:pt>
                <c:pt idx="2">
                  <c:v>#N/A</c:v>
                </c:pt>
                <c:pt idx="3">
                  <c:v>0.13</c:v>
                </c:pt>
                <c:pt idx="4">
                  <c:v>#N/A</c:v>
                </c:pt>
                <c:pt idx="5">
                  <c:v>0.26</c:v>
                </c:pt>
                <c:pt idx="6">
                  <c:v>#N/A</c:v>
                </c:pt>
                <c:pt idx="7">
                  <c:v>0.24</c:v>
                </c:pt>
                <c:pt idx="8">
                  <c:v>#N/A</c:v>
                </c:pt>
                <c:pt idx="9">
                  <c:v>0.14000000000000001</c:v>
                </c:pt>
              </c:numCache>
            </c:numRef>
          </c:val>
          <c:extLst>
            <c:ext xmlns:c16="http://schemas.microsoft.com/office/drawing/2014/chart" uri="{C3380CC4-5D6E-409C-BE32-E72D297353CC}">
              <c16:uniqueId val="{00000004-CF06-4D98-8570-63DB091C73C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1.04</c:v>
                </c:pt>
                <c:pt idx="2">
                  <c:v>#N/A</c:v>
                </c:pt>
                <c:pt idx="3">
                  <c:v>1.4</c:v>
                </c:pt>
                <c:pt idx="4">
                  <c:v>#N/A</c:v>
                </c:pt>
                <c:pt idx="5">
                  <c:v>1.22</c:v>
                </c:pt>
                <c:pt idx="6">
                  <c:v>#N/A</c:v>
                </c:pt>
                <c:pt idx="7">
                  <c:v>1.2</c:v>
                </c:pt>
                <c:pt idx="8">
                  <c:v>#N/A</c:v>
                </c:pt>
                <c:pt idx="9">
                  <c:v>0.68</c:v>
                </c:pt>
              </c:numCache>
            </c:numRef>
          </c:val>
          <c:extLst>
            <c:ext xmlns:c16="http://schemas.microsoft.com/office/drawing/2014/chart" uri="{C3380CC4-5D6E-409C-BE32-E72D297353CC}">
              <c16:uniqueId val="{00000005-CF06-4D98-8570-63DB091C73C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0.81</c:v>
                </c:pt>
                <c:pt idx="2">
                  <c:v>#N/A</c:v>
                </c:pt>
                <c:pt idx="3">
                  <c:v>1.46</c:v>
                </c:pt>
                <c:pt idx="4">
                  <c:v>#N/A</c:v>
                </c:pt>
                <c:pt idx="5">
                  <c:v>1.23</c:v>
                </c:pt>
                <c:pt idx="6">
                  <c:v>#N/A</c:v>
                </c:pt>
                <c:pt idx="7">
                  <c:v>1.59</c:v>
                </c:pt>
                <c:pt idx="8">
                  <c:v>#N/A</c:v>
                </c:pt>
                <c:pt idx="9">
                  <c:v>1.39</c:v>
                </c:pt>
              </c:numCache>
            </c:numRef>
          </c:val>
          <c:extLst>
            <c:ext xmlns:c16="http://schemas.microsoft.com/office/drawing/2014/chart" uri="{C3380CC4-5D6E-409C-BE32-E72D297353CC}">
              <c16:uniqueId val="{00000006-CF06-4D98-8570-63DB091C73C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2.81</c:v>
                </c:pt>
                <c:pt idx="4">
                  <c:v>#N/A</c:v>
                </c:pt>
                <c:pt idx="5">
                  <c:v>3.73</c:v>
                </c:pt>
                <c:pt idx="6">
                  <c:v>#N/A</c:v>
                </c:pt>
                <c:pt idx="7">
                  <c:v>4.49</c:v>
                </c:pt>
                <c:pt idx="8">
                  <c:v>#N/A</c:v>
                </c:pt>
                <c:pt idx="9">
                  <c:v>6.26</c:v>
                </c:pt>
              </c:numCache>
            </c:numRef>
          </c:val>
          <c:extLst>
            <c:ext xmlns:c16="http://schemas.microsoft.com/office/drawing/2014/chart" uri="{C3380CC4-5D6E-409C-BE32-E72D297353CC}">
              <c16:uniqueId val="{00000007-CF06-4D98-8570-63DB091C73C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6.09</c:v>
                </c:pt>
                <c:pt idx="2">
                  <c:v>#N/A</c:v>
                </c:pt>
                <c:pt idx="3">
                  <c:v>7.19</c:v>
                </c:pt>
                <c:pt idx="4">
                  <c:v>#N/A</c:v>
                </c:pt>
                <c:pt idx="5">
                  <c:v>14.08</c:v>
                </c:pt>
                <c:pt idx="6">
                  <c:v>#N/A</c:v>
                </c:pt>
                <c:pt idx="7">
                  <c:v>10.34</c:v>
                </c:pt>
                <c:pt idx="8">
                  <c:v>#N/A</c:v>
                </c:pt>
                <c:pt idx="9">
                  <c:v>7.97</c:v>
                </c:pt>
              </c:numCache>
            </c:numRef>
          </c:val>
          <c:extLst>
            <c:ext xmlns:c16="http://schemas.microsoft.com/office/drawing/2014/chart" uri="{C3380CC4-5D6E-409C-BE32-E72D297353CC}">
              <c16:uniqueId val="{00000008-CF06-4D98-8570-63DB091C73C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13.17</c:v>
                </c:pt>
                <c:pt idx="2">
                  <c:v>#N/A</c:v>
                </c:pt>
                <c:pt idx="3">
                  <c:v>12.27</c:v>
                </c:pt>
                <c:pt idx="4">
                  <c:v>#N/A</c:v>
                </c:pt>
                <c:pt idx="5">
                  <c:v>13.08</c:v>
                </c:pt>
                <c:pt idx="6">
                  <c:v>#N/A</c:v>
                </c:pt>
                <c:pt idx="7">
                  <c:v>14.37</c:v>
                </c:pt>
                <c:pt idx="8">
                  <c:v>#N/A</c:v>
                </c:pt>
                <c:pt idx="9">
                  <c:v>15.44</c:v>
                </c:pt>
              </c:numCache>
            </c:numRef>
          </c:val>
          <c:extLst>
            <c:ext xmlns:c16="http://schemas.microsoft.com/office/drawing/2014/chart" uri="{C3380CC4-5D6E-409C-BE32-E72D297353CC}">
              <c16:uniqueId val="{00000009-CF06-4D98-8570-63DB091C73C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2485</c:v>
                </c:pt>
                <c:pt idx="5">
                  <c:v>2391</c:v>
                </c:pt>
                <c:pt idx="8">
                  <c:v>2320</c:v>
                </c:pt>
                <c:pt idx="11">
                  <c:v>2187</c:v>
                </c:pt>
                <c:pt idx="14">
                  <c:v>2052</c:v>
                </c:pt>
              </c:numCache>
            </c:numRef>
          </c:val>
          <c:extLst>
            <c:ext xmlns:c16="http://schemas.microsoft.com/office/drawing/2014/chart" uri="{C3380CC4-5D6E-409C-BE32-E72D297353CC}">
              <c16:uniqueId val="{00000000-D840-4986-8AB9-021141DF1C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840-4986-8AB9-021141DF1C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c:v>
                </c:pt>
                <c:pt idx="3">
                  <c:v>8</c:v>
                </c:pt>
                <c:pt idx="6">
                  <c:v>8</c:v>
                </c:pt>
                <c:pt idx="9">
                  <c:v>0</c:v>
                </c:pt>
                <c:pt idx="12">
                  <c:v>0</c:v>
                </c:pt>
              </c:numCache>
            </c:numRef>
          </c:val>
          <c:extLst>
            <c:ext xmlns:c16="http://schemas.microsoft.com/office/drawing/2014/chart" uri="{C3380CC4-5D6E-409C-BE32-E72D297353CC}">
              <c16:uniqueId val="{00000002-D840-4986-8AB9-021141DF1C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34</c:v>
                </c:pt>
                <c:pt idx="3">
                  <c:v>14</c:v>
                </c:pt>
                <c:pt idx="6">
                  <c:v>1</c:v>
                </c:pt>
                <c:pt idx="9">
                  <c:v>1</c:v>
                </c:pt>
                <c:pt idx="12">
                  <c:v>1</c:v>
                </c:pt>
              </c:numCache>
            </c:numRef>
          </c:val>
          <c:extLst>
            <c:ext xmlns:c16="http://schemas.microsoft.com/office/drawing/2014/chart" uri="{C3380CC4-5D6E-409C-BE32-E72D297353CC}">
              <c16:uniqueId val="{00000003-D840-4986-8AB9-021141DF1C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437</c:v>
                </c:pt>
                <c:pt idx="3">
                  <c:v>399</c:v>
                </c:pt>
                <c:pt idx="6">
                  <c:v>372</c:v>
                </c:pt>
                <c:pt idx="9">
                  <c:v>348</c:v>
                </c:pt>
                <c:pt idx="12">
                  <c:v>321</c:v>
                </c:pt>
              </c:numCache>
            </c:numRef>
          </c:val>
          <c:extLst>
            <c:ext xmlns:c16="http://schemas.microsoft.com/office/drawing/2014/chart" uri="{C3380CC4-5D6E-409C-BE32-E72D297353CC}">
              <c16:uniqueId val="{00000004-D840-4986-8AB9-021141DF1C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40-4986-8AB9-021141DF1C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40-4986-8AB9-021141DF1C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2125</c:v>
                </c:pt>
                <c:pt idx="3">
                  <c:v>2075</c:v>
                </c:pt>
                <c:pt idx="6">
                  <c:v>1961</c:v>
                </c:pt>
                <c:pt idx="9">
                  <c:v>1909</c:v>
                </c:pt>
                <c:pt idx="12">
                  <c:v>1829</c:v>
                </c:pt>
              </c:numCache>
            </c:numRef>
          </c:val>
          <c:extLst>
            <c:ext xmlns:c16="http://schemas.microsoft.com/office/drawing/2014/chart" uri="{C3380CC4-5D6E-409C-BE32-E72D297353CC}">
              <c16:uniqueId val="{00000007-D840-4986-8AB9-021141DF1CA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119</c:v>
                </c:pt>
                <c:pt idx="2">
                  <c:v>#N/A</c:v>
                </c:pt>
                <c:pt idx="3">
                  <c:v>#N/A</c:v>
                </c:pt>
                <c:pt idx="4">
                  <c:v>105</c:v>
                </c:pt>
                <c:pt idx="5">
                  <c:v>#N/A</c:v>
                </c:pt>
                <c:pt idx="6">
                  <c:v>#N/A</c:v>
                </c:pt>
                <c:pt idx="7">
                  <c:v>22</c:v>
                </c:pt>
                <c:pt idx="8">
                  <c:v>#N/A</c:v>
                </c:pt>
                <c:pt idx="9">
                  <c:v>#N/A</c:v>
                </c:pt>
                <c:pt idx="10">
                  <c:v>71</c:v>
                </c:pt>
                <c:pt idx="11">
                  <c:v>#N/A</c:v>
                </c:pt>
                <c:pt idx="12">
                  <c:v>#N/A</c:v>
                </c:pt>
                <c:pt idx="13">
                  <c:v>99</c:v>
                </c:pt>
                <c:pt idx="14">
                  <c:v>#N/A</c:v>
                </c:pt>
              </c:numCache>
            </c:numRef>
          </c:val>
          <c:smooth val="0"/>
          <c:extLst>
            <c:ext xmlns:c16="http://schemas.microsoft.com/office/drawing/2014/chart" uri="{C3380CC4-5D6E-409C-BE32-E72D297353CC}">
              <c16:uniqueId val="{00000008-D840-4986-8AB9-021141DF1CA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15399</c:v>
                </c:pt>
                <c:pt idx="5">
                  <c:v>14539</c:v>
                </c:pt>
                <c:pt idx="8">
                  <c:v>14059</c:v>
                </c:pt>
                <c:pt idx="11">
                  <c:v>12744</c:v>
                </c:pt>
                <c:pt idx="14">
                  <c:v>11450</c:v>
                </c:pt>
              </c:numCache>
            </c:numRef>
          </c:val>
          <c:extLst>
            <c:ext xmlns:c16="http://schemas.microsoft.com/office/drawing/2014/chart" uri="{C3380CC4-5D6E-409C-BE32-E72D297353CC}">
              <c16:uniqueId val="{00000000-1C54-453C-AF68-E366DFAF72E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6044</c:v>
                </c:pt>
                <c:pt idx="5">
                  <c:v>5990</c:v>
                </c:pt>
                <c:pt idx="8">
                  <c:v>5788</c:v>
                </c:pt>
                <c:pt idx="11">
                  <c:v>4309</c:v>
                </c:pt>
                <c:pt idx="14">
                  <c:v>3823</c:v>
                </c:pt>
              </c:numCache>
            </c:numRef>
          </c:val>
          <c:extLst>
            <c:ext xmlns:c16="http://schemas.microsoft.com/office/drawing/2014/chart" uri="{C3380CC4-5D6E-409C-BE32-E72D297353CC}">
              <c16:uniqueId val="{00000001-1C54-453C-AF68-E366DFAF72E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12820</c:v>
                </c:pt>
                <c:pt idx="5">
                  <c:v>13523</c:v>
                </c:pt>
                <c:pt idx="8">
                  <c:v>16576</c:v>
                </c:pt>
                <c:pt idx="11">
                  <c:v>17047</c:v>
                </c:pt>
                <c:pt idx="14">
                  <c:v>19762</c:v>
                </c:pt>
              </c:numCache>
            </c:numRef>
          </c:val>
          <c:extLst>
            <c:ext xmlns:c16="http://schemas.microsoft.com/office/drawing/2014/chart" uri="{C3380CC4-5D6E-409C-BE32-E72D297353CC}">
              <c16:uniqueId val="{00000002-1C54-453C-AF68-E366DFAF72E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C54-453C-AF68-E366DFAF72E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C54-453C-AF68-E366DFAF72E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54-453C-AF68-E366DFAF72E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5312</c:v>
                </c:pt>
                <c:pt idx="3">
                  <c:v>5067</c:v>
                </c:pt>
                <c:pt idx="6">
                  <c:v>4983</c:v>
                </c:pt>
                <c:pt idx="9">
                  <c:v>4881</c:v>
                </c:pt>
                <c:pt idx="12">
                  <c:v>4927</c:v>
                </c:pt>
              </c:numCache>
            </c:numRef>
          </c:val>
          <c:extLst>
            <c:ext xmlns:c16="http://schemas.microsoft.com/office/drawing/2014/chart" uri="{C3380CC4-5D6E-409C-BE32-E72D297353CC}">
              <c16:uniqueId val="{00000006-1C54-453C-AF68-E366DFAF72E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22</c:v>
                </c:pt>
                <c:pt idx="3">
                  <c:v>7</c:v>
                </c:pt>
                <c:pt idx="6">
                  <c:v>6</c:v>
                </c:pt>
                <c:pt idx="9">
                  <c:v>5</c:v>
                </c:pt>
                <c:pt idx="12">
                  <c:v>4</c:v>
                </c:pt>
              </c:numCache>
            </c:numRef>
          </c:val>
          <c:extLst>
            <c:ext xmlns:c16="http://schemas.microsoft.com/office/drawing/2014/chart" uri="{C3380CC4-5D6E-409C-BE32-E72D297353CC}">
              <c16:uniqueId val="{00000007-1C54-453C-AF68-E366DFAF72E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3117</c:v>
                </c:pt>
                <c:pt idx="3">
                  <c:v>2877</c:v>
                </c:pt>
                <c:pt idx="6">
                  <c:v>2639</c:v>
                </c:pt>
                <c:pt idx="9">
                  <c:v>1914</c:v>
                </c:pt>
                <c:pt idx="12">
                  <c:v>1873</c:v>
                </c:pt>
              </c:numCache>
            </c:numRef>
          </c:val>
          <c:extLst>
            <c:ext xmlns:c16="http://schemas.microsoft.com/office/drawing/2014/chart" uri="{C3380CC4-5D6E-409C-BE32-E72D297353CC}">
              <c16:uniqueId val="{00000008-1C54-453C-AF68-E366DFAF72E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16</c:v>
                </c:pt>
                <c:pt idx="3">
                  <c:v>8</c:v>
                </c:pt>
                <c:pt idx="6">
                  <c:v>0</c:v>
                </c:pt>
                <c:pt idx="9">
                  <c:v>129</c:v>
                </c:pt>
                <c:pt idx="12">
                  <c:v>0</c:v>
                </c:pt>
              </c:numCache>
            </c:numRef>
          </c:val>
          <c:extLst>
            <c:ext xmlns:c16="http://schemas.microsoft.com/office/drawing/2014/chart" uri="{C3380CC4-5D6E-409C-BE32-E72D297353CC}">
              <c16:uniqueId val="{00000009-1C54-453C-AF68-E366DFAF72E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19601</c:v>
                </c:pt>
                <c:pt idx="3">
                  <c:v>18551</c:v>
                </c:pt>
                <c:pt idx="6">
                  <c:v>18031</c:v>
                </c:pt>
                <c:pt idx="9">
                  <c:v>16227</c:v>
                </c:pt>
                <c:pt idx="12">
                  <c:v>16468</c:v>
                </c:pt>
              </c:numCache>
            </c:numRef>
          </c:val>
          <c:extLst>
            <c:ext xmlns:c16="http://schemas.microsoft.com/office/drawing/2014/chart" uri="{C3380CC4-5D6E-409C-BE32-E72D297353CC}">
              <c16:uniqueId val="{0000000A-1C54-453C-AF68-E366DFAF72E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C54-453C-AF68-E366DFAF72E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8555</c:v>
                </c:pt>
                <c:pt idx="1">
                  <c:v>7855</c:v>
                </c:pt>
                <c:pt idx="2">
                  <c:v>9249</c:v>
                </c:pt>
              </c:numCache>
            </c:numRef>
          </c:val>
          <c:extLst>
            <c:ext xmlns:c16="http://schemas.microsoft.com/office/drawing/2014/chart" uri="{C3380CC4-5D6E-409C-BE32-E72D297353CC}">
              <c16:uniqueId val="{00000000-0624-4C19-A523-8253712512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624-4C19-A523-8253712512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7638</c:v>
                </c:pt>
                <c:pt idx="1">
                  <c:v>9064</c:v>
                </c:pt>
                <c:pt idx="2">
                  <c:v>10199</c:v>
                </c:pt>
              </c:numCache>
            </c:numRef>
          </c:val>
          <c:extLst>
            <c:ext xmlns:c16="http://schemas.microsoft.com/office/drawing/2014/chart" uri="{C3380CC4-5D6E-409C-BE32-E72D297353CC}">
              <c16:uniqueId val="{00000002-0624-4C19-A523-82537125120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東京都昭島市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114,516
111,302
17.34
55,357,512
53,229,398
1,880,268
23,409,989
16,468,234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類似団体平均を大きく上回り、類似団体内では高い順位となっているものの、財政力指数は</a:t>
          </a:r>
          <a:r>
            <a:rPr kumimoji="1" lang="en-US" altLang="ja-JP" sz="1300">
              <a:latin typeface="ＭＳ Ｐゴシック" panose="020B0600070205080204" pitchFamily="50" charset="-128"/>
              <a:ea typeface="ＭＳ Ｐゴシック" panose="020B0600070205080204" pitchFamily="50" charset="-128"/>
            </a:rPr>
            <a:t>0.97</a:t>
          </a:r>
          <a:r>
            <a:rPr kumimoji="1" lang="ja-JP" altLang="en-US" sz="1300">
              <a:latin typeface="ＭＳ Ｐゴシック" panose="020B0600070205080204" pitchFamily="50" charset="-128"/>
              <a:ea typeface="ＭＳ Ｐゴシック" panose="020B0600070205080204" pitchFamily="50" charset="-128"/>
            </a:rPr>
            <a:t>と依然として</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割り込んでいる。令和５年度においては普通交付税交付団体となっている。今後も引き続き市税の徴収率向上など財源の確保策に努めるとともに、起債と基金のバランスに配意し、中長期的な視点で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6350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152599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6350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160565</xdr:rowOff>
    </xdr:from>
    <xdr:to>
      <xdr:col>15</xdr:col>
      <xdr:colOff>82550</xdr:colOff>
      <xdr:row>40</xdr:row>
      <xdr:rowOff>6350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39</xdr:row>
      <xdr:rowOff>160565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109765</xdr:rowOff>
    </xdr:from>
    <xdr:to>
      <xdr:col>11</xdr:col>
      <xdr:colOff>82550</xdr:colOff>
      <xdr:row>40</xdr:row>
      <xdr:rowOff>39915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50092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50092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特定企業の一時的な収益増による地方税の大幅な増や、普通交付税交付団体となったことによる地方交付税の増などにより分母である経常一般財源等は</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％の増となった。一方、ごみ収集・処理・減量化・資源化経費の増に伴う物件費の増や、認定こども園給付費の増に伴う扶助費の増などにより、分子である経常的経費充当一般財源総額は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％の増となった。分母の増が分子の増を上回ったため、経常収支比率は前年度よりも改善したものの、引き続き、行財政改革を推進しながら、将来を見据えた計画的な財政運営に努める。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6096</xdr:rowOff>
    </xdr:from>
    <xdr:to>
      <xdr:col>23</xdr:col>
      <xdr:colOff>133350</xdr:colOff>
      <xdr:row>62</xdr:row>
      <xdr:rowOff>112014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293096"/>
          <a:ext cx="838200" cy="44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153416</xdr:rowOff>
    </xdr:from>
    <xdr:to>
      <xdr:col>19</xdr:col>
      <xdr:colOff>133350</xdr:colOff>
      <xdr:row>62</xdr:row>
      <xdr:rowOff>112014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68966"/>
          <a:ext cx="889000" cy="47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153416</xdr:rowOff>
    </xdr:from>
    <xdr:to>
      <xdr:col>15</xdr:col>
      <xdr:colOff>82550</xdr:colOff>
      <xdr:row>62</xdr:row>
      <xdr:rowOff>39624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68966"/>
          <a:ext cx="8890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39624</xdr:rowOff>
    </xdr:from>
    <xdr:to>
      <xdr:col>11</xdr:col>
      <xdr:colOff>31750</xdr:colOff>
      <xdr:row>62</xdr:row>
      <xdr:rowOff>112014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66952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166895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126746</xdr:rowOff>
    </xdr:from>
    <xdr:to>
      <xdr:col>23</xdr:col>
      <xdr:colOff>184150</xdr:colOff>
      <xdr:row>60</xdr:row>
      <xdr:rowOff>56896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143273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08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61214</xdr:rowOff>
    </xdr:from>
    <xdr:to>
      <xdr:col>19</xdr:col>
      <xdr:colOff>184150</xdr:colOff>
      <xdr:row>62</xdr:row>
      <xdr:rowOff>162814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147591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7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102616</xdr:rowOff>
    </xdr:from>
    <xdr:to>
      <xdr:col>15</xdr:col>
      <xdr:colOff>133350</xdr:colOff>
      <xdr:row>60</xdr:row>
      <xdr:rowOff>32766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42943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8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160274</xdr:rowOff>
    </xdr:from>
    <xdr:to>
      <xdr:col>11</xdr:col>
      <xdr:colOff>82550</xdr:colOff>
      <xdr:row>62</xdr:row>
      <xdr:rowOff>90424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100601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[123,170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新型コロナウイルスワクチン接種事業の減などにより、前年度比</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％の減となったものの、今後も人件費・物件費は増加することが想定されており、引き続き、事務事業の見直しや民間委託の推進を図るなど、より一層のコスト削減に努める必要がある。</a:t>
          </a:r>
        </a:p>
        <a:p>
          <a:r>
            <a:rPr kumimoji="1" lang="ja-JP" altLang="en-US" sz="1300">
              <a:latin typeface="ＭＳ Ｐゴシック" panose="020B0600070205080204" pitchFamily="50" charset="-128"/>
              <a:ea typeface="ＭＳ Ｐゴシック" panose="020B0600070205080204" pitchFamily="50" charset="-128"/>
            </a:rPr>
            <a:t>　なお、東京都に委託している常備消防委託金等、反映されていない人件費・物件費の費用を合計すると、人口１人当たりの金額は大幅に増加することとなる。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14979</xdr:rowOff>
    </xdr:from>
    <xdr:to>
      <xdr:col>23</xdr:col>
      <xdr:colOff>133350</xdr:colOff>
      <xdr:row>83</xdr:row>
      <xdr:rowOff>49726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245329"/>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32307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6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45785</xdr:rowOff>
    </xdr:from>
    <xdr:to>
      <xdr:col>19</xdr:col>
      <xdr:colOff>133350</xdr:colOff>
      <xdr:row>83</xdr:row>
      <xdr:rowOff>49726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76135"/>
          <a:ext cx="889000" cy="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52682</xdr:rowOff>
    </xdr:from>
    <xdr:to>
      <xdr:col>15</xdr:col>
      <xdr:colOff>82550</xdr:colOff>
      <xdr:row>83</xdr:row>
      <xdr:rowOff>45785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11582"/>
          <a:ext cx="889000" cy="16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3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127102</xdr:rowOff>
    </xdr:from>
    <xdr:to>
      <xdr:col>11</xdr:col>
      <xdr:colOff>31750</xdr:colOff>
      <xdr:row>82</xdr:row>
      <xdr:rowOff>52682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14552"/>
          <a:ext cx="889000" cy="9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90391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135629</xdr:rowOff>
    </xdr:from>
    <xdr:to>
      <xdr:col>23</xdr:col>
      <xdr:colOff>184150</xdr:colOff>
      <xdr:row>83</xdr:row>
      <xdr:rowOff>65779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9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152156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39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170376</xdr:rowOff>
    </xdr:from>
    <xdr:to>
      <xdr:col>19</xdr:col>
      <xdr:colOff>184150</xdr:colOff>
      <xdr:row>83</xdr:row>
      <xdr:rowOff>100526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2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110703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9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166435</xdr:rowOff>
    </xdr:from>
    <xdr:to>
      <xdr:col>15</xdr:col>
      <xdr:colOff>133350</xdr:colOff>
      <xdr:row>83</xdr:row>
      <xdr:rowOff>96585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22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106762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1882</xdr:rowOff>
    </xdr:from>
    <xdr:to>
      <xdr:col>11</xdr:col>
      <xdr:colOff>82550</xdr:colOff>
      <xdr:row>82</xdr:row>
      <xdr:rowOff>103482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6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113659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2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76302</xdr:rowOff>
    </xdr:from>
    <xdr:to>
      <xdr:col>7</xdr:col>
      <xdr:colOff>31750</xdr:colOff>
      <xdr:row>82</xdr:row>
      <xdr:rowOff>6452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6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16629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3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職員給与費については例月給を東京都に準拠した内容で設定している。令和５年度のラスパイレス指数は</a:t>
          </a:r>
          <a:r>
            <a:rPr kumimoji="1" lang="en-US" altLang="ja-JP" sz="1300">
              <a:latin typeface="ＭＳ Ｐゴシック" panose="020B0600070205080204" pitchFamily="50" charset="-128"/>
              <a:ea typeface="ＭＳ Ｐゴシック" panose="020B0600070205080204" pitchFamily="50" charset="-128"/>
            </a:rPr>
            <a:t>99.8</a:t>
          </a:r>
          <a:r>
            <a:rPr kumimoji="1" lang="ja-JP" altLang="en-US" sz="1300">
              <a:latin typeface="ＭＳ Ｐゴシック" panose="020B0600070205080204" pitchFamily="50" charset="-128"/>
              <a:ea typeface="ＭＳ Ｐゴシック" panose="020B0600070205080204" pitchFamily="50" charset="-128"/>
            </a:rPr>
            <a:t>％と、昨年度と比較して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ポイント上回り、類似団体平均</a:t>
          </a:r>
          <a:r>
            <a:rPr kumimoji="1" lang="en-US" altLang="ja-JP" sz="1300">
              <a:latin typeface="ＭＳ Ｐゴシック" panose="020B0600070205080204" pitchFamily="50" charset="-128"/>
              <a:ea typeface="ＭＳ Ｐゴシック" panose="020B0600070205080204" pitchFamily="50" charset="-128"/>
            </a:rPr>
            <a:t>98.7</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ポイント上回った。引き続き、更なる給与水準の適正化に努める。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169636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256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49893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256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49893</xdr:rowOff>
    </xdr:from>
    <xdr:to>
      <xdr:col>72</xdr:col>
      <xdr:colOff>203200</xdr:colOff>
      <xdr:row>86</xdr:row>
      <xdr:rowOff>67129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7945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67129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7256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「第四次中期行財政運営計画」（平成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基づき職員数の削減を進めたことなどにより、類似団体平均を下回っている。引き続き市民サービスの質を確保しつつ、行政課題に対応した組織体制の構築を図るとともに、地域特性や類似団体等との比較による分析を踏まえ、適正な職員数による行財政運営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111337</xdr:rowOff>
    </xdr:from>
    <xdr:to>
      <xdr:col>81</xdr:col>
      <xdr:colOff>44450</xdr:colOff>
      <xdr:row>61</xdr:row>
      <xdr:rowOff>115358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69787"/>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76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103294</xdr:rowOff>
    </xdr:from>
    <xdr:to>
      <xdr:col>77</xdr:col>
      <xdr:colOff>44450</xdr:colOff>
      <xdr:row>61</xdr:row>
      <xdr:rowOff>111337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617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103294</xdr:rowOff>
    </xdr:from>
    <xdr:to>
      <xdr:col>72</xdr:col>
      <xdr:colOff>203200</xdr:colOff>
      <xdr:row>61</xdr:row>
      <xdr:rowOff>105304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561744"/>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105304</xdr:rowOff>
    </xdr:from>
    <xdr:to>
      <xdr:col>68</xdr:col>
      <xdr:colOff>152400</xdr:colOff>
      <xdr:row>61</xdr:row>
      <xdr:rowOff>109326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56375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39281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64558</xdr:rowOff>
    </xdr:from>
    <xdr:to>
      <xdr:col>81</xdr:col>
      <xdr:colOff>95250</xdr:colOff>
      <xdr:row>61</xdr:row>
      <xdr:rowOff>166158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81085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6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60537</xdr:rowOff>
    </xdr:from>
    <xdr:to>
      <xdr:col>77</xdr:col>
      <xdr:colOff>95250</xdr:colOff>
      <xdr:row>61</xdr:row>
      <xdr:rowOff>162137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52494</xdr:rowOff>
    </xdr:from>
    <xdr:to>
      <xdr:col>73</xdr:col>
      <xdr:colOff>44450</xdr:colOff>
      <xdr:row>61</xdr:row>
      <xdr:rowOff>154094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164271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54504</xdr:rowOff>
    </xdr:from>
    <xdr:to>
      <xdr:col>68</xdr:col>
      <xdr:colOff>203200</xdr:colOff>
      <xdr:row>61</xdr:row>
      <xdr:rowOff>156104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166281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28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58526</xdr:rowOff>
    </xdr:from>
    <xdr:to>
      <xdr:col>64</xdr:col>
      <xdr:colOff>152400</xdr:colOff>
      <xdr:row>61</xdr:row>
      <xdr:rowOff>160126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170303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元利償還額の減はあるものの、元利又は準元利償還金に充当できる特定財源の減などにより分子は増となった。算入公債費・準公債費の減はあるものの、標準財政規模の増により分母は増となった。単年度の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％となり、三か年平均の比率は前年度比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今後は公共施設等総合管理計画に基づく大規模改修事業の実施などに伴い、多額の地方債発行が見込まれることから、引き続き、起債対象事業の限定や特例地方債の発行抑制を図り、将来に過度の負担を残さぬよう起債に依存することのない事業執行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147260</xdr:rowOff>
    </xdr:from>
    <xdr:to>
      <xdr:col>81</xdr:col>
      <xdr:colOff>44450</xdr:colOff>
      <xdr:row>37</xdr:row>
      <xdr:rowOff>158750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490910"/>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158750</xdr:rowOff>
    </xdr:from>
    <xdr:to>
      <xdr:col>77</xdr:col>
      <xdr:colOff>44450</xdr:colOff>
      <xdr:row>37</xdr:row>
      <xdr:rowOff>170241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5024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2618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3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170241</xdr:rowOff>
    </xdr:from>
    <xdr:to>
      <xdr:col>72</xdr:col>
      <xdr:colOff>203200</xdr:colOff>
      <xdr:row>38</xdr:row>
      <xdr:rowOff>10281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5138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158750</xdr:rowOff>
    </xdr:from>
    <xdr:to>
      <xdr:col>68</xdr:col>
      <xdr:colOff>152400</xdr:colOff>
      <xdr:row>38</xdr:row>
      <xdr:rowOff>10281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5024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96460</xdr:rowOff>
    </xdr:from>
    <xdr:to>
      <xdr:col>81</xdr:col>
      <xdr:colOff>95250</xdr:colOff>
      <xdr:row>38</xdr:row>
      <xdr:rowOff>26609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112987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2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107950</xdr:rowOff>
    </xdr:from>
    <xdr:to>
      <xdr:col>77</xdr:col>
      <xdr:colOff>95250</xdr:colOff>
      <xdr:row>38</xdr:row>
      <xdr:rowOff>38100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48277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119440</xdr:rowOff>
    </xdr:from>
    <xdr:to>
      <xdr:col>73</xdr:col>
      <xdr:colOff>44450</xdr:colOff>
      <xdr:row>38</xdr:row>
      <xdr:rowOff>49591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4630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59767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23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130931</xdr:rowOff>
    </xdr:from>
    <xdr:to>
      <xdr:col>68</xdr:col>
      <xdr:colOff>203200</xdr:colOff>
      <xdr:row>38</xdr:row>
      <xdr:rowOff>61081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71258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24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107950</xdr:rowOff>
    </xdr:from>
    <xdr:to>
      <xdr:col>64</xdr:col>
      <xdr:colOff>152400</xdr:colOff>
      <xdr:row>38</xdr:row>
      <xdr:rowOff>38100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48277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令和５年度決算においても、基金などの充当可能財源等が、地方債現在高や退職手当負担見込額などの将来負担額を上回っていることから将来負担比率は算定されなかった。なお、比率を算定した場合△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る。今後、公共施設等総合管理計画に基づく大規模改修事業の実施などに伴い、多額の建設事業債の発行や基金の繰入が見込まれることから、引き続き経費削減による基金の積み増しや起債対象事業の限定など、比率の上昇を抑制するよう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100784</xdr:rowOff>
    </xdr:from>
    <xdr:to>
      <xdr:col>68</xdr:col>
      <xdr:colOff>203200</xdr:colOff>
      <xdr:row>14</xdr:row>
      <xdr:rowOff>30934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東京都昭島市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114,516
111,302
17.34
55,357,512
53,229,398
1,880,268
23,409,989
16,468,234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は、共済組合負担金や会計年度任用職員報酬の増などにより、分子にあたる人件費の経常的経費充当一般財源等が増となったものの、分母にあたる経常一般財源等の増が分子の増を上回ったことから、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り、類似団体平均を下回る結果となった。今後も引き続き、市民サービスの質を確保しつつ、行政課題に対応した組織体制の構築を図るとともに、地域特性や類似団体等との比較による分析を踏まえ、適正な職員数による行財政運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37</xdr:row>
      <xdr:rowOff>115570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58052"/>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122428</xdr:rowOff>
    </xdr:from>
    <xdr:to>
      <xdr:col>19</xdr:col>
      <xdr:colOff>187325</xdr:colOff>
      <xdr:row>37</xdr:row>
      <xdr:rowOff>115570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9462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122428</xdr:rowOff>
    </xdr:from>
    <xdr:to>
      <xdr:col>15</xdr:col>
      <xdr:colOff>98425</xdr:colOff>
      <xdr:row>38</xdr:row>
      <xdr:rowOff>81280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94628"/>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51562</xdr:rowOff>
    </xdr:from>
    <xdr:to>
      <xdr:col>11</xdr:col>
      <xdr:colOff>9525</xdr:colOff>
      <xdr:row>38</xdr:row>
      <xdr:rowOff>81280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9521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61993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35052</xdr:rowOff>
    </xdr:from>
    <xdr:to>
      <xdr:col>24</xdr:col>
      <xdr:colOff>76200</xdr:colOff>
      <xdr:row>36</xdr:row>
      <xdr:rowOff>136652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51579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71628</xdr:rowOff>
    </xdr:from>
    <xdr:to>
      <xdr:col>15</xdr:col>
      <xdr:colOff>149225</xdr:colOff>
      <xdr:row>37</xdr:row>
      <xdr:rowOff>1778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30480</xdr:rowOff>
    </xdr:from>
    <xdr:to>
      <xdr:col>11</xdr:col>
      <xdr:colOff>60325</xdr:colOff>
      <xdr:row>38</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142257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は、ごみ収集・処理・減量化・資源化経費の増などにより、分子にあたる物件費の経常的経費充当一般財源等が増となったものの、分母にあたる経常一般財源等の増が分子の増を上回ったことから、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となっており、類似団体と比較しても高い数値となっている。今後、使用料・手数料等受益者負担の見直しの検討を行うとともに、行財政改革を推進しながら、将来を見据えた計画的な財政運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9978</xdr:rowOff>
    </xdr:from>
    <xdr:to>
      <xdr:col>82</xdr:col>
      <xdr:colOff>107950</xdr:colOff>
      <xdr:row>20</xdr:row>
      <xdr:rowOff>56243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267528"/>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83457</xdr:rowOff>
    </xdr:from>
    <xdr:to>
      <xdr:col>78</xdr:col>
      <xdr:colOff>69850</xdr:colOff>
      <xdr:row>20</xdr:row>
      <xdr:rowOff>56243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69557"/>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83457</xdr:rowOff>
    </xdr:from>
    <xdr:to>
      <xdr:col>73</xdr:col>
      <xdr:colOff>180975</xdr:colOff>
      <xdr:row>18</xdr:row>
      <xdr:rowOff>159657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69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159657</xdr:rowOff>
    </xdr:from>
    <xdr:to>
      <xdr:col>69</xdr:col>
      <xdr:colOff>92075</xdr:colOff>
      <xdr:row>18</xdr:row>
      <xdr:rowOff>159657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45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57348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130629</xdr:rowOff>
    </xdr:from>
    <xdr:to>
      <xdr:col>82</xdr:col>
      <xdr:colOff>158750</xdr:colOff>
      <xdr:row>19</xdr:row>
      <xdr:rowOff>60778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102705</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8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5443</xdr:rowOff>
    </xdr:from>
    <xdr:to>
      <xdr:col>78</xdr:col>
      <xdr:colOff>120650</xdr:colOff>
      <xdr:row>20</xdr:row>
      <xdr:rowOff>107043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43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91820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52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32657</xdr:rowOff>
    </xdr:from>
    <xdr:to>
      <xdr:col>74</xdr:col>
      <xdr:colOff>31750</xdr:colOff>
      <xdr:row>18</xdr:row>
      <xdr:rowOff>134257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119034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108857</xdr:rowOff>
    </xdr:from>
    <xdr:to>
      <xdr:col>69</xdr:col>
      <xdr:colOff>142875</xdr:colOff>
      <xdr:row>19</xdr:row>
      <xdr:rowOff>39007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23784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108857</xdr:rowOff>
    </xdr:from>
    <xdr:to>
      <xdr:col>65</xdr:col>
      <xdr:colOff>53975</xdr:colOff>
      <xdr:row>19</xdr:row>
      <xdr:rowOff>39007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23784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令和５年度は、認定こども園給付費の増などにより、分子にあたる扶助費の経常的経費充当一般財源等が増となったものの、分母にあたる経常一般財源等の増が分子の増を上回ったことから、前年度比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ポイント減となった。依然として類似団体平均を上回っていることから、今後も、国都支出金の確保とともに、給付水準や給付と負担のバランスなど多角的な視点からの検討を進め、比率の改善に努める。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153670</xdr:rowOff>
    </xdr:from>
    <xdr:to>
      <xdr:col>24</xdr:col>
      <xdr:colOff>25400</xdr:colOff>
      <xdr:row>58</xdr:row>
      <xdr:rowOff>20320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926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46990</xdr:rowOff>
    </xdr:from>
    <xdr:to>
      <xdr:col>19</xdr:col>
      <xdr:colOff>187325</xdr:colOff>
      <xdr:row>58</xdr:row>
      <xdr:rowOff>20320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196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69867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46990</xdr:rowOff>
    </xdr:from>
    <xdr:to>
      <xdr:col>15</xdr:col>
      <xdr:colOff>98425</xdr:colOff>
      <xdr:row>57</xdr:row>
      <xdr:rowOff>100330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19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100330</xdr:rowOff>
    </xdr:from>
    <xdr:to>
      <xdr:col>11</xdr:col>
      <xdr:colOff>9525</xdr:colOff>
      <xdr:row>58</xdr:row>
      <xdr:rowOff>142240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729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31767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102870</xdr:rowOff>
    </xdr:from>
    <xdr:to>
      <xdr:col>24</xdr:col>
      <xdr:colOff>76200</xdr:colOff>
      <xdr:row>58</xdr:row>
      <xdr:rowOff>33020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74947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140970</xdr:rowOff>
    </xdr:from>
    <xdr:to>
      <xdr:col>20</xdr:col>
      <xdr:colOff>38100</xdr:colOff>
      <xdr:row>58</xdr:row>
      <xdr:rowOff>71120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55897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9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167640</xdr:rowOff>
    </xdr:from>
    <xdr:to>
      <xdr:col>15</xdr:col>
      <xdr:colOff>149225</xdr:colOff>
      <xdr:row>57</xdr:row>
      <xdr:rowOff>97790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82567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49530</xdr:rowOff>
    </xdr:from>
    <xdr:to>
      <xdr:col>11</xdr:col>
      <xdr:colOff>60325</xdr:colOff>
      <xdr:row>57</xdr:row>
      <xdr:rowOff>151130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135907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91440</xdr:rowOff>
    </xdr:from>
    <xdr:to>
      <xdr:col>6</xdr:col>
      <xdr:colOff>171450</xdr:colOff>
      <xdr:row>59</xdr:row>
      <xdr:rowOff>21590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6367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維持補修費は、分子にあたる経常的経費充当一般財源等が減となり、前年度比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となった。今後も、公共施設等総合管理計画に基づき、計画的に維持管理を行う。繰出金は、経常的経費充当一般財源等の増はあるものの、分母にあたる経常一般財源等の増が分子の増を上回ったことから、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ポイント減となった。今後も高齢化に伴う法定繰出分の増加等が見込まれるため、赤字補塡分も含めた繰出金の抑制により、財政基盤の強化に努める。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67128</xdr:rowOff>
    </xdr:from>
    <xdr:to>
      <xdr:col>82</xdr:col>
      <xdr:colOff>107950</xdr:colOff>
      <xdr:row>57</xdr:row>
      <xdr:rowOff>91622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68328"/>
          <a:ext cx="8382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2012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57</xdr:row>
      <xdr:rowOff>91622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901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57</xdr:row>
      <xdr:rowOff>69850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9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168020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58</xdr:row>
      <xdr:rowOff>94343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8425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32855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40822</xdr:rowOff>
    </xdr:from>
    <xdr:to>
      <xdr:col>78</xdr:col>
      <xdr:colOff>120650</xdr:colOff>
      <xdr:row>57</xdr:row>
      <xdr:rowOff>142422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43543</xdr:rowOff>
    </xdr:from>
    <xdr:to>
      <xdr:col>65</xdr:col>
      <xdr:colOff>53975</xdr:colOff>
      <xdr:row>58</xdr:row>
      <xdr:rowOff>145143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129920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令和５年度は、公共下水道事業費の減に伴う補助費等の減などにより、前年度比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ポイントの減となり、類似団体平均を下回った。今後も、各種団体等に対する補助金等の必要性や金額等を定期的に検証し、適正化を図る。 </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147574</xdr:rowOff>
    </xdr:from>
    <xdr:to>
      <xdr:col>82</xdr:col>
      <xdr:colOff>107950</xdr:colOff>
      <xdr:row>36</xdr:row>
      <xdr:rowOff>113284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14832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160291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113284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18490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85852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1849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36</xdr:row>
      <xdr:rowOff>85852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13918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113301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121429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令和５年度は、分母にあたる経常一般財源等が増となり、公債費が減となったことから、前年度比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ポイントの減となった。類似団体との比較においても依然としてその平均を下回っている。引き続き起債対象事業の限定や特例地方債の発行抑制を図り、低位の水準を維持する。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153670</xdr:rowOff>
    </xdr:from>
    <xdr:to>
      <xdr:col>24</xdr:col>
      <xdr:colOff>25400</xdr:colOff>
      <xdr:row>74</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6695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43180</xdr:rowOff>
    </xdr:from>
    <xdr:to>
      <xdr:col>19</xdr:col>
      <xdr:colOff>187325</xdr:colOff>
      <xdr:row>74</xdr:row>
      <xdr:rowOff>81280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2730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43180</xdr:rowOff>
    </xdr:from>
    <xdr:to>
      <xdr:col>15</xdr:col>
      <xdr:colOff>98425</xdr:colOff>
      <xdr:row>74</xdr:row>
      <xdr:rowOff>149860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7304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149860</xdr:rowOff>
    </xdr:from>
    <xdr:to>
      <xdr:col>11</xdr:col>
      <xdr:colOff>9525</xdr:colOff>
      <xdr:row>75</xdr:row>
      <xdr:rowOff>8890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837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52088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102870</xdr:rowOff>
    </xdr:from>
    <xdr:to>
      <xdr:col>24</xdr:col>
      <xdr:colOff>76200</xdr:colOff>
      <xdr:row>74</xdr:row>
      <xdr:rowOff>33020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11447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52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30480</xdr:rowOff>
    </xdr:from>
    <xdr:to>
      <xdr:col>20</xdr:col>
      <xdr:colOff>38100</xdr:colOff>
      <xdr:row>74</xdr:row>
      <xdr:rowOff>132080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142257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163830</xdr:rowOff>
    </xdr:from>
    <xdr:to>
      <xdr:col>15</xdr:col>
      <xdr:colOff>149225</xdr:colOff>
      <xdr:row>74</xdr:row>
      <xdr:rowOff>93980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104157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99060</xdr:rowOff>
    </xdr:from>
    <xdr:to>
      <xdr:col>11</xdr:col>
      <xdr:colOff>60325</xdr:colOff>
      <xdr:row>75</xdr:row>
      <xdr:rowOff>29210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39387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69867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rPr>
            <a:t>　公債費以外の経常収支比率は、分母にあたる経常一般財源等が増となったことから、前年度比</a:t>
          </a:r>
          <a:r>
            <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rPr>
            <a:t>8.0</a:t>
          </a:r>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rPr>
            <a:t>ポイントの減となり、類似団体平均を下回っている。</a:t>
          </a:r>
        </a:p>
        <a:p>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rPr>
            <a:t>　引き続き、行財政改革を推進しながら、将来を見据えた計画的な財政運営に努める。</a:t>
          </a:r>
        </a:p>
        <a:p>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50800</xdr:rowOff>
    </xdr:from>
    <xdr:to>
      <xdr:col>82</xdr:col>
      <xdr:colOff>107950</xdr:colOff>
      <xdr:row>79</xdr:row>
      <xdr:rowOff>146050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081000"/>
          <a:ext cx="8382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6366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123190</xdr:rowOff>
    </xdr:from>
    <xdr:to>
      <xdr:col>78</xdr:col>
      <xdr:colOff>69850</xdr:colOff>
      <xdr:row>79</xdr:row>
      <xdr:rowOff>146050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981940"/>
          <a:ext cx="889000" cy="70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123190</xdr:rowOff>
    </xdr:from>
    <xdr:to>
      <xdr:col>73</xdr:col>
      <xdr:colOff>180975</xdr:colOff>
      <xdr:row>78</xdr:row>
      <xdr:rowOff>134620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298194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134620</xdr:rowOff>
    </xdr:from>
    <xdr:to>
      <xdr:col>69</xdr:col>
      <xdr:colOff>92075</xdr:colOff>
      <xdr:row>79</xdr:row>
      <xdr:rowOff>46989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5077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138447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0</xdr:rowOff>
    </xdr:from>
    <xdr:to>
      <xdr:col>82</xdr:col>
      <xdr:colOff>158750</xdr:colOff>
      <xdr:row>76</xdr:row>
      <xdr:rowOff>101600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16527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95250</xdr:rowOff>
    </xdr:from>
    <xdr:to>
      <xdr:col>78</xdr:col>
      <xdr:colOff>120650</xdr:colOff>
      <xdr:row>80</xdr:row>
      <xdr:rowOff>25400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10177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72390</xdr:rowOff>
    </xdr:from>
    <xdr:to>
      <xdr:col>74</xdr:col>
      <xdr:colOff>31750</xdr:colOff>
      <xdr:row>76</xdr:row>
      <xdr:rowOff>2539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158766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83820</xdr:rowOff>
    </xdr:from>
    <xdr:to>
      <xdr:col>69</xdr:col>
      <xdr:colOff>142875</xdr:colOff>
      <xdr:row>79</xdr:row>
      <xdr:rowOff>13970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170197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167639</xdr:rowOff>
    </xdr:from>
    <xdr:to>
      <xdr:col>65</xdr:col>
      <xdr:colOff>53975</xdr:colOff>
      <xdr:row>79</xdr:row>
      <xdr:rowOff>97789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82566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東京都昭島市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660</xdr:rowOff>
    </xdr:from>
    <xdr:to>
      <xdr:col>29</xdr:col>
      <xdr:colOff>127000</xdr:colOff>
      <xdr:row>18</xdr:row>
      <xdr:rowOff>52347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34385"/>
          <a:ext cx="647700" cy="51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44460</xdr:rowOff>
    </xdr:from>
    <xdr:to>
      <xdr:col>26</xdr:col>
      <xdr:colOff>50800</xdr:colOff>
      <xdr:row>18</xdr:row>
      <xdr:rowOff>52347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178185"/>
          <a:ext cx="698500" cy="7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33236</xdr:rowOff>
    </xdr:from>
    <xdr:to>
      <xdr:col>22</xdr:col>
      <xdr:colOff>114300</xdr:colOff>
      <xdr:row>18</xdr:row>
      <xdr:rowOff>44460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166961"/>
          <a:ext cx="698500" cy="11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33236</xdr:rowOff>
    </xdr:from>
    <xdr:to>
      <xdr:col>18</xdr:col>
      <xdr:colOff>177800</xdr:colOff>
      <xdr:row>18</xdr:row>
      <xdr:rowOff>72829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166961"/>
          <a:ext cx="698500" cy="39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169262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36628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121310</xdr:rowOff>
    </xdr:from>
    <xdr:to>
      <xdr:col>29</xdr:col>
      <xdr:colOff>177800</xdr:colOff>
      <xdr:row>18</xdr:row>
      <xdr:rowOff>51460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83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93387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1547</xdr:rowOff>
    </xdr:from>
    <xdr:to>
      <xdr:col>26</xdr:col>
      <xdr:colOff>101600</xdr:colOff>
      <xdr:row>18</xdr:row>
      <xdr:rowOff>103147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35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87924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2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165110</xdr:rowOff>
    </xdr:from>
    <xdr:to>
      <xdr:col>22</xdr:col>
      <xdr:colOff>165100</xdr:colOff>
      <xdr:row>18</xdr:row>
      <xdr:rowOff>95260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127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80037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1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153886</xdr:rowOff>
    </xdr:from>
    <xdr:to>
      <xdr:col>19</xdr:col>
      <xdr:colOff>38100</xdr:colOff>
      <xdr:row>18</xdr:row>
      <xdr:rowOff>84036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16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68813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0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22029</xdr:rowOff>
    </xdr:from>
    <xdr:to>
      <xdr:col>15</xdr:col>
      <xdr:colOff>101600</xdr:colOff>
      <xdr:row>18</xdr:row>
      <xdr:rowOff>123630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5575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108406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4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18338</xdr:rowOff>
    </xdr:from>
    <xdr:to>
      <xdr:col>29</xdr:col>
      <xdr:colOff>127000</xdr:colOff>
      <xdr:row>37</xdr:row>
      <xdr:rowOff>27140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43038"/>
          <a:ext cx="647700" cy="8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331233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98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27140</xdr:rowOff>
    </xdr:from>
    <xdr:to>
      <xdr:col>26</xdr:col>
      <xdr:colOff>50800</xdr:colOff>
      <xdr:row>37</xdr:row>
      <xdr:rowOff>43752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51840"/>
          <a:ext cx="698500" cy="16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260214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2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15101</xdr:rowOff>
    </xdr:from>
    <xdr:to>
      <xdr:col>22</xdr:col>
      <xdr:colOff>114300</xdr:colOff>
      <xdr:row>37</xdr:row>
      <xdr:rowOff>43752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139801"/>
          <a:ext cx="698500" cy="28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4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10338</xdr:rowOff>
    </xdr:from>
    <xdr:to>
      <xdr:col>18</xdr:col>
      <xdr:colOff>177800</xdr:colOff>
      <xdr:row>37</xdr:row>
      <xdr:rowOff>15101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135038"/>
          <a:ext cx="698500" cy="4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332643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341177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138988</xdr:rowOff>
    </xdr:from>
    <xdr:to>
      <xdr:col>29</xdr:col>
      <xdr:colOff>177800</xdr:colOff>
      <xdr:row>37</xdr:row>
      <xdr:rowOff>69138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92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111065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6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147790</xdr:rowOff>
    </xdr:from>
    <xdr:to>
      <xdr:col>26</xdr:col>
      <xdr:colOff>101600</xdr:colOff>
      <xdr:row>37</xdr:row>
      <xdr:rowOff>77940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01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62717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8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164402</xdr:rowOff>
    </xdr:from>
    <xdr:to>
      <xdr:col>22</xdr:col>
      <xdr:colOff>165100</xdr:colOff>
      <xdr:row>37</xdr:row>
      <xdr:rowOff>94552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17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79329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0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135751</xdr:rowOff>
    </xdr:from>
    <xdr:to>
      <xdr:col>19</xdr:col>
      <xdr:colOff>38100</xdr:colOff>
      <xdr:row>37</xdr:row>
      <xdr:rowOff>65901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89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50678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1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130988</xdr:rowOff>
    </xdr:from>
    <xdr:to>
      <xdr:col>15</xdr:col>
      <xdr:colOff>101600</xdr:colOff>
      <xdr:row>37</xdr:row>
      <xdr:rowOff>61138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84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45915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170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東京都昭島市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114,516
111,302
17.34
55,357,512
53,229,398
1,880,268
23,409,989
16,468,234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45014</xdr:rowOff>
    </xdr:from>
    <xdr:to>
      <xdr:col>24</xdr:col>
      <xdr:colOff>63500</xdr:colOff>
      <xdr:row>37</xdr:row>
      <xdr:rowOff>61747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388664"/>
          <a:ext cx="838200" cy="1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49403</xdr:rowOff>
    </xdr:from>
    <xdr:to>
      <xdr:col>19</xdr:col>
      <xdr:colOff>177800</xdr:colOff>
      <xdr:row>37</xdr:row>
      <xdr:rowOff>61747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393053"/>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4666</xdr:rowOff>
    </xdr:from>
    <xdr:to>
      <xdr:col>15</xdr:col>
      <xdr:colOff>50800</xdr:colOff>
      <xdr:row>37</xdr:row>
      <xdr:rowOff>49403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348316"/>
          <a:ext cx="889000" cy="4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4666</xdr:rowOff>
    </xdr:from>
    <xdr:to>
      <xdr:col>10</xdr:col>
      <xdr:colOff>114300</xdr:colOff>
      <xdr:row>37</xdr:row>
      <xdr:rowOff>157554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48316"/>
          <a:ext cx="889000" cy="15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63375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164325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165664</xdr:rowOff>
    </xdr:from>
    <xdr:to>
      <xdr:col>24</xdr:col>
      <xdr:colOff>114300</xdr:colOff>
      <xdr:row>37</xdr:row>
      <xdr:rowOff>95814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3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144091</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1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10947</xdr:rowOff>
    </xdr:from>
    <xdr:to>
      <xdr:col>20</xdr:col>
      <xdr:colOff>38100</xdr:colOff>
      <xdr:row>37</xdr:row>
      <xdr:rowOff>112547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5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103674</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44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170053</xdr:rowOff>
    </xdr:from>
    <xdr:to>
      <xdr:col>15</xdr:col>
      <xdr:colOff>101600</xdr:colOff>
      <xdr:row>37</xdr:row>
      <xdr:rowOff>100203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91330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4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125316</xdr:rowOff>
    </xdr:from>
    <xdr:to>
      <xdr:col>10</xdr:col>
      <xdr:colOff>165100</xdr:colOff>
      <xdr:row>37</xdr:row>
      <xdr:rowOff>55466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46593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9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106754</xdr:rowOff>
    </xdr:from>
    <xdr:to>
      <xdr:col>6</xdr:col>
      <xdr:colOff>38100</xdr:colOff>
      <xdr:row>38</xdr:row>
      <xdr:rowOff>36903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504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28031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4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41990</xdr:rowOff>
    </xdr:from>
    <xdr:to>
      <xdr:col>24</xdr:col>
      <xdr:colOff>63500</xdr:colOff>
      <xdr:row>56</xdr:row>
      <xdr:rowOff>121918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43190"/>
          <a:ext cx="838200" cy="7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4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41990</xdr:rowOff>
    </xdr:from>
    <xdr:to>
      <xdr:col>19</xdr:col>
      <xdr:colOff>177800</xdr:colOff>
      <xdr:row>56</xdr:row>
      <xdr:rowOff>55477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43190"/>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17688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55477</xdr:rowOff>
    </xdr:from>
    <xdr:to>
      <xdr:col>15</xdr:col>
      <xdr:colOff>50800</xdr:colOff>
      <xdr:row>57</xdr:row>
      <xdr:rowOff>94764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56677"/>
          <a:ext cx="889000" cy="21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84243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94764</xdr:rowOff>
    </xdr:from>
    <xdr:to>
      <xdr:col>10</xdr:col>
      <xdr:colOff>114300</xdr:colOff>
      <xdr:row>57</xdr:row>
      <xdr:rowOff>120138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67414"/>
          <a:ext cx="8890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18798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44271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71118</xdr:rowOff>
    </xdr:from>
    <xdr:to>
      <xdr:col>24</xdr:col>
      <xdr:colOff>114300</xdr:colOff>
      <xdr:row>57</xdr:row>
      <xdr:rowOff>1268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7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93995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2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162640</xdr:rowOff>
    </xdr:from>
    <xdr:to>
      <xdr:col>20</xdr:col>
      <xdr:colOff>38100</xdr:colOff>
      <xdr:row>56</xdr:row>
      <xdr:rowOff>92790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9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109317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6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4677</xdr:rowOff>
    </xdr:from>
    <xdr:to>
      <xdr:col>15</xdr:col>
      <xdr:colOff>101600</xdr:colOff>
      <xdr:row>56</xdr:row>
      <xdr:rowOff>106277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0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122804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8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43964</xdr:rowOff>
    </xdr:from>
    <xdr:to>
      <xdr:col>10</xdr:col>
      <xdr:colOff>165100</xdr:colOff>
      <xdr:row>57</xdr:row>
      <xdr:rowOff>145564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1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162091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9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69338</xdr:rowOff>
    </xdr:from>
    <xdr:to>
      <xdr:col>6</xdr:col>
      <xdr:colOff>38100</xdr:colOff>
      <xdr:row>57</xdr:row>
      <xdr:rowOff>170938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4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16015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1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57862</xdr:rowOff>
    </xdr:from>
    <xdr:to>
      <xdr:col>24</xdr:col>
      <xdr:colOff>63500</xdr:colOff>
      <xdr:row>77</xdr:row>
      <xdr:rowOff>68605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59512"/>
          <a:ext cx="838200" cy="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54260</xdr:rowOff>
    </xdr:from>
    <xdr:to>
      <xdr:col>19</xdr:col>
      <xdr:colOff>177800</xdr:colOff>
      <xdr:row>77</xdr:row>
      <xdr:rowOff>68605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55910"/>
          <a:ext cx="8890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53118</xdr:rowOff>
    </xdr:from>
    <xdr:to>
      <xdr:col>15</xdr:col>
      <xdr:colOff>50800</xdr:colOff>
      <xdr:row>77</xdr:row>
      <xdr:rowOff>54260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54768"/>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53118</xdr:rowOff>
    </xdr:from>
    <xdr:to>
      <xdr:col>10</xdr:col>
      <xdr:colOff>114300</xdr:colOff>
      <xdr:row>77</xdr:row>
      <xdr:rowOff>66777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54768"/>
          <a:ext cx="889000" cy="1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59580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71182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7062</xdr:rowOff>
    </xdr:from>
    <xdr:to>
      <xdr:col>24</xdr:col>
      <xdr:colOff>114300</xdr:colOff>
      <xdr:row>77</xdr:row>
      <xdr:rowOff>108662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0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93439</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2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17805</xdr:rowOff>
    </xdr:from>
    <xdr:to>
      <xdr:col>20</xdr:col>
      <xdr:colOff>38100</xdr:colOff>
      <xdr:row>77</xdr:row>
      <xdr:rowOff>119405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110532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1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3460</xdr:rowOff>
    </xdr:from>
    <xdr:to>
      <xdr:col>15</xdr:col>
      <xdr:colOff>101600</xdr:colOff>
      <xdr:row>77</xdr:row>
      <xdr:rowOff>105060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0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96187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29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2318</xdr:rowOff>
    </xdr:from>
    <xdr:to>
      <xdr:col>10</xdr:col>
      <xdr:colOff>165100</xdr:colOff>
      <xdr:row>77</xdr:row>
      <xdr:rowOff>103918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95045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296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15977</xdr:rowOff>
    </xdr:from>
    <xdr:to>
      <xdr:col>6</xdr:col>
      <xdr:colOff>38100</xdr:colOff>
      <xdr:row>77</xdr:row>
      <xdr:rowOff>117577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1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108704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1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90329</xdr:rowOff>
    </xdr:from>
    <xdr:to>
      <xdr:col>24</xdr:col>
      <xdr:colOff>63500</xdr:colOff>
      <xdr:row>94</xdr:row>
      <xdr:rowOff>164190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206629"/>
          <a:ext cx="838200" cy="7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79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55735</xdr:rowOff>
    </xdr:from>
    <xdr:to>
      <xdr:col>19</xdr:col>
      <xdr:colOff>177800</xdr:colOff>
      <xdr:row>94</xdr:row>
      <xdr:rowOff>164190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172035"/>
          <a:ext cx="889000" cy="10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4484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46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55735</xdr:rowOff>
    </xdr:from>
    <xdr:to>
      <xdr:col>15</xdr:col>
      <xdr:colOff>50800</xdr:colOff>
      <xdr:row>95</xdr:row>
      <xdr:rowOff>80828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172035"/>
          <a:ext cx="889000" cy="19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95857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80828</xdr:rowOff>
    </xdr:from>
    <xdr:to>
      <xdr:col>10</xdr:col>
      <xdr:colOff>114300</xdr:colOff>
      <xdr:row>95</xdr:row>
      <xdr:rowOff>96762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368578"/>
          <a:ext cx="88900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150248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166098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6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39529</xdr:rowOff>
    </xdr:from>
    <xdr:to>
      <xdr:col>24</xdr:col>
      <xdr:colOff>114300</xdr:colOff>
      <xdr:row>94</xdr:row>
      <xdr:rowOff>141129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15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62406</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00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113390</xdr:rowOff>
    </xdr:from>
    <xdr:to>
      <xdr:col>20</xdr:col>
      <xdr:colOff>38100</xdr:colOff>
      <xdr:row>95</xdr:row>
      <xdr:rowOff>43540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22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60067</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004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4935</xdr:rowOff>
    </xdr:from>
    <xdr:to>
      <xdr:col>15</xdr:col>
      <xdr:colOff>101600</xdr:colOff>
      <xdr:row>94</xdr:row>
      <xdr:rowOff>106535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12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123062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89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30028</xdr:rowOff>
    </xdr:from>
    <xdr:to>
      <xdr:col>10</xdr:col>
      <xdr:colOff>165100</xdr:colOff>
      <xdr:row>95</xdr:row>
      <xdr:rowOff>131628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31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148155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09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45962</xdr:rowOff>
    </xdr:from>
    <xdr:to>
      <xdr:col>6</xdr:col>
      <xdr:colOff>38100</xdr:colOff>
      <xdr:row>95</xdr:row>
      <xdr:rowOff>147562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33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164089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10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44526</xdr:rowOff>
    </xdr:from>
    <xdr:to>
      <xdr:col>55</xdr:col>
      <xdr:colOff>0</xdr:colOff>
      <xdr:row>36</xdr:row>
      <xdr:rowOff>167099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216726"/>
          <a:ext cx="838200" cy="12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76137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7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44526</xdr:rowOff>
    </xdr:from>
    <xdr:to>
      <xdr:col>50</xdr:col>
      <xdr:colOff>114300</xdr:colOff>
      <xdr:row>37</xdr:row>
      <xdr:rowOff>25433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216726"/>
          <a:ext cx="889000" cy="15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128341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30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119616</xdr:rowOff>
    </xdr:from>
    <xdr:to>
      <xdr:col>45</xdr:col>
      <xdr:colOff>177800</xdr:colOff>
      <xdr:row>37</xdr:row>
      <xdr:rowOff>25433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263116"/>
          <a:ext cx="889000" cy="110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20391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119616</xdr:rowOff>
    </xdr:from>
    <xdr:to>
      <xdr:col>41</xdr:col>
      <xdr:colOff>50800</xdr:colOff>
      <xdr:row>37</xdr:row>
      <xdr:rowOff>128923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263116"/>
          <a:ext cx="889000" cy="120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131654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116299</xdr:rowOff>
    </xdr:from>
    <xdr:to>
      <xdr:col>55</xdr:col>
      <xdr:colOff>50800</xdr:colOff>
      <xdr:row>37</xdr:row>
      <xdr:rowOff>46449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28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94726</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165176</xdr:rowOff>
    </xdr:from>
    <xdr:to>
      <xdr:col>50</xdr:col>
      <xdr:colOff>165100</xdr:colOff>
      <xdr:row>36</xdr:row>
      <xdr:rowOff>95326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16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111853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9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146083</xdr:rowOff>
    </xdr:from>
    <xdr:to>
      <xdr:col>46</xdr:col>
      <xdr:colOff>38100</xdr:colOff>
      <xdr:row>37</xdr:row>
      <xdr:rowOff>76233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1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67360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41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68816</xdr:rowOff>
    </xdr:from>
    <xdr:to>
      <xdr:col>41</xdr:col>
      <xdr:colOff>101600</xdr:colOff>
      <xdr:row>30</xdr:row>
      <xdr:rowOff>170416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21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161543</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30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78123</xdr:rowOff>
    </xdr:from>
    <xdr:to>
      <xdr:col>36</xdr:col>
      <xdr:colOff>165100</xdr:colOff>
      <xdr:row>38</xdr:row>
      <xdr:rowOff>8273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170850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1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104889</xdr:rowOff>
    </xdr:from>
    <xdr:to>
      <xdr:col>55</xdr:col>
      <xdr:colOff>0</xdr:colOff>
      <xdr:row>57</xdr:row>
      <xdr:rowOff>51054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534639"/>
          <a:ext cx="838200" cy="28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91647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2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51054</xdr:rowOff>
    </xdr:from>
    <xdr:to>
      <xdr:col>50</xdr:col>
      <xdr:colOff>114300</xdr:colOff>
      <xdr:row>57</xdr:row>
      <xdr:rowOff>96825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823704"/>
          <a:ext cx="889000" cy="4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93730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96825</xdr:rowOff>
    </xdr:from>
    <xdr:to>
      <xdr:col>45</xdr:col>
      <xdr:colOff>177800</xdr:colOff>
      <xdr:row>57</xdr:row>
      <xdr:rowOff>129705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869475"/>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67898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115684</xdr:rowOff>
    </xdr:from>
    <xdr:to>
      <xdr:col>41</xdr:col>
      <xdr:colOff>50800</xdr:colOff>
      <xdr:row>57</xdr:row>
      <xdr:rowOff>129705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545434"/>
          <a:ext cx="889000" cy="3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65282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56710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54089</xdr:rowOff>
    </xdr:from>
    <xdr:to>
      <xdr:col>55</xdr:col>
      <xdr:colOff>50800</xdr:colOff>
      <xdr:row>55</xdr:row>
      <xdr:rowOff>155689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48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76966</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33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254</xdr:rowOff>
    </xdr:from>
    <xdr:to>
      <xdr:col>50</xdr:col>
      <xdr:colOff>165100</xdr:colOff>
      <xdr:row>57</xdr:row>
      <xdr:rowOff>101854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77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92981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86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46025</xdr:rowOff>
    </xdr:from>
    <xdr:to>
      <xdr:col>46</xdr:col>
      <xdr:colOff>38100</xdr:colOff>
      <xdr:row>57</xdr:row>
      <xdr:rowOff>147625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138752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1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78905</xdr:rowOff>
    </xdr:from>
    <xdr:to>
      <xdr:col>41</xdr:col>
      <xdr:colOff>101600</xdr:colOff>
      <xdr:row>58</xdr:row>
      <xdr:rowOff>9055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5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182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4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64884</xdr:rowOff>
    </xdr:from>
    <xdr:to>
      <xdr:col>36</xdr:col>
      <xdr:colOff>165100</xdr:colOff>
      <xdr:row>55</xdr:row>
      <xdr:rowOff>166484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49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11561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26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20028</xdr:rowOff>
    </xdr:from>
    <xdr:to>
      <xdr:col>55</xdr:col>
      <xdr:colOff>0</xdr:colOff>
      <xdr:row>78</xdr:row>
      <xdr:rowOff>121458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393128"/>
          <a:ext cx="838200" cy="10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25571</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05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86939</xdr:rowOff>
    </xdr:from>
    <xdr:to>
      <xdr:col>50</xdr:col>
      <xdr:colOff>114300</xdr:colOff>
      <xdr:row>78</xdr:row>
      <xdr:rowOff>121458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460039"/>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86939</xdr:rowOff>
    </xdr:from>
    <xdr:to>
      <xdr:col>45</xdr:col>
      <xdr:colOff>177800</xdr:colOff>
      <xdr:row>78</xdr:row>
      <xdr:rowOff>122166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460039"/>
          <a:ext cx="889000" cy="3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147678</xdr:rowOff>
    </xdr:from>
    <xdr:to>
      <xdr:col>41</xdr:col>
      <xdr:colOff>50800</xdr:colOff>
      <xdr:row>78</xdr:row>
      <xdr:rowOff>122166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006428"/>
          <a:ext cx="889000" cy="48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61089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80883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2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140678</xdr:rowOff>
    </xdr:from>
    <xdr:to>
      <xdr:col>55</xdr:col>
      <xdr:colOff>50800</xdr:colOff>
      <xdr:row>78</xdr:row>
      <xdr:rowOff>70828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4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55605</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70658</xdr:rowOff>
    </xdr:from>
    <xdr:to>
      <xdr:col>50</xdr:col>
      <xdr:colOff>165100</xdr:colOff>
      <xdr:row>79</xdr:row>
      <xdr:rowOff>808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4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163385</xdr:rowOff>
    </xdr:from>
    <xdr:ext cx="378565"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50017" y="13536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36139</xdr:rowOff>
    </xdr:from>
    <xdr:to>
      <xdr:col>46</xdr:col>
      <xdr:colOff>38100</xdr:colOff>
      <xdr:row>78</xdr:row>
      <xdr:rowOff>137739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0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128866</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0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71366</xdr:rowOff>
    </xdr:from>
    <xdr:to>
      <xdr:col>41</xdr:col>
      <xdr:colOff>101600</xdr:colOff>
      <xdr:row>79</xdr:row>
      <xdr:rowOff>1516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4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164093</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2017" y="1353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96878</xdr:rowOff>
    </xdr:from>
    <xdr:to>
      <xdr:col>36</xdr:col>
      <xdr:colOff>165100</xdr:colOff>
      <xdr:row>76</xdr:row>
      <xdr:rowOff>27028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95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43555</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73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5074</xdr:rowOff>
    </xdr:from>
    <xdr:to>
      <xdr:col>55</xdr:col>
      <xdr:colOff>0</xdr:colOff>
      <xdr:row>97</xdr:row>
      <xdr:rowOff>20410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292824"/>
          <a:ext cx="838200" cy="35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20235</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47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20410</xdr:rowOff>
    </xdr:from>
    <xdr:to>
      <xdr:col>50</xdr:col>
      <xdr:colOff>114300</xdr:colOff>
      <xdr:row>97</xdr:row>
      <xdr:rowOff>60719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651060"/>
          <a:ext cx="889000" cy="4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60719</xdr:rowOff>
    </xdr:from>
    <xdr:to>
      <xdr:col>45</xdr:col>
      <xdr:colOff>177800</xdr:colOff>
      <xdr:row>97</xdr:row>
      <xdr:rowOff>80245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691369"/>
          <a:ext cx="889000" cy="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127660</xdr:rowOff>
    </xdr:from>
    <xdr:to>
      <xdr:col>41</xdr:col>
      <xdr:colOff>50800</xdr:colOff>
      <xdr:row>97</xdr:row>
      <xdr:rowOff>80245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586860"/>
          <a:ext cx="889000" cy="12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25113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125724</xdr:rowOff>
    </xdr:from>
    <xdr:to>
      <xdr:col>55</xdr:col>
      <xdr:colOff>50800</xdr:colOff>
      <xdr:row>95</xdr:row>
      <xdr:rowOff>55874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24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148601</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09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141060</xdr:rowOff>
    </xdr:from>
    <xdr:to>
      <xdr:col>50</xdr:col>
      <xdr:colOff>165100</xdr:colOff>
      <xdr:row>97</xdr:row>
      <xdr:rowOff>71210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62337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69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9919</xdr:rowOff>
    </xdr:from>
    <xdr:to>
      <xdr:col>46</xdr:col>
      <xdr:colOff>38100</xdr:colOff>
      <xdr:row>97</xdr:row>
      <xdr:rowOff>111519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64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102646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73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29445</xdr:rowOff>
    </xdr:from>
    <xdr:to>
      <xdr:col>41</xdr:col>
      <xdr:colOff>101600</xdr:colOff>
      <xdr:row>97</xdr:row>
      <xdr:rowOff>131045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6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122172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75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76860</xdr:rowOff>
    </xdr:from>
    <xdr:to>
      <xdr:col>36</xdr:col>
      <xdr:colOff>165100</xdr:colOff>
      <xdr:row>97</xdr:row>
      <xdr:rowOff>7010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5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23537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31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34109</xdr:rowOff>
    </xdr:from>
    <xdr:to>
      <xdr:col>76</xdr:col>
      <xdr:colOff>114300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20659"/>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34109</xdr:rowOff>
    </xdr:from>
    <xdr:to>
      <xdr:col>71</xdr:col>
      <xdr:colOff>177800</xdr:colOff>
      <xdr:row>39</xdr:row>
      <xdr:rowOff>52397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2065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29590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7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154759</xdr:rowOff>
    </xdr:from>
    <xdr:to>
      <xdr:col>72</xdr:col>
      <xdr:colOff>38100</xdr:colOff>
      <xdr:row>39</xdr:row>
      <xdr:rowOff>84909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6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76036</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762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1597</xdr:rowOff>
    </xdr:from>
    <xdr:to>
      <xdr:col>67</xdr:col>
      <xdr:colOff>101600</xdr:colOff>
      <xdr:row>39</xdr:row>
      <xdr:rowOff>103197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94324</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780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13970</xdr:rowOff>
    </xdr:from>
    <xdr:to>
      <xdr:col>85</xdr:col>
      <xdr:colOff>127000</xdr:colOff>
      <xdr:row>77</xdr:row>
      <xdr:rowOff>83122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215620"/>
          <a:ext cx="838200" cy="6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53370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740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13970</xdr:rowOff>
    </xdr:from>
    <xdr:to>
      <xdr:col>81</xdr:col>
      <xdr:colOff>50800</xdr:colOff>
      <xdr:row>77</xdr:row>
      <xdr:rowOff>59232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215620"/>
          <a:ext cx="8890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138580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6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39193</xdr:rowOff>
    </xdr:from>
    <xdr:to>
      <xdr:col>76</xdr:col>
      <xdr:colOff>114300</xdr:colOff>
      <xdr:row>77</xdr:row>
      <xdr:rowOff>59232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240843"/>
          <a:ext cx="889000" cy="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148924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30296</xdr:rowOff>
    </xdr:from>
    <xdr:to>
      <xdr:col>71</xdr:col>
      <xdr:colOff>177800</xdr:colOff>
      <xdr:row>77</xdr:row>
      <xdr:rowOff>39193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231946"/>
          <a:ext cx="889000" cy="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13917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20985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32322</xdr:rowOff>
    </xdr:from>
    <xdr:to>
      <xdr:col>85</xdr:col>
      <xdr:colOff>177800</xdr:colOff>
      <xdr:row>77</xdr:row>
      <xdr:rowOff>133922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3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118699</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14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134620</xdr:rowOff>
    </xdr:from>
    <xdr:to>
      <xdr:col>81</xdr:col>
      <xdr:colOff>101600</xdr:colOff>
      <xdr:row>77</xdr:row>
      <xdr:rowOff>64770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1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55897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25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8432</xdr:rowOff>
    </xdr:from>
    <xdr:to>
      <xdr:col>76</xdr:col>
      <xdr:colOff>165100</xdr:colOff>
      <xdr:row>77</xdr:row>
      <xdr:rowOff>110032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21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101159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30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159843</xdr:rowOff>
    </xdr:from>
    <xdr:to>
      <xdr:col>72</xdr:col>
      <xdr:colOff>38100</xdr:colOff>
      <xdr:row>77</xdr:row>
      <xdr:rowOff>89993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1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81120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28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150946</xdr:rowOff>
    </xdr:from>
    <xdr:to>
      <xdr:col>67</xdr:col>
      <xdr:colOff>101600</xdr:colOff>
      <xdr:row>77</xdr:row>
      <xdr:rowOff>81096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1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72223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27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105387</xdr:rowOff>
    </xdr:from>
    <xdr:to>
      <xdr:col>85</xdr:col>
      <xdr:colOff>127000</xdr:colOff>
      <xdr:row>98</xdr:row>
      <xdr:rowOff>82451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736037"/>
          <a:ext cx="838200" cy="14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147238</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77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161775</xdr:rowOff>
    </xdr:from>
    <xdr:to>
      <xdr:col>81</xdr:col>
      <xdr:colOff>50800</xdr:colOff>
      <xdr:row>98</xdr:row>
      <xdr:rowOff>82451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792425"/>
          <a:ext cx="889000" cy="9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161775</xdr:rowOff>
    </xdr:from>
    <xdr:to>
      <xdr:col>76</xdr:col>
      <xdr:colOff>114300</xdr:colOff>
      <xdr:row>98</xdr:row>
      <xdr:rowOff>122213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792425"/>
          <a:ext cx="889000" cy="13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92946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89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67363</xdr:rowOff>
    </xdr:from>
    <xdr:to>
      <xdr:col>71</xdr:col>
      <xdr:colOff>177800</xdr:colOff>
      <xdr:row>98</xdr:row>
      <xdr:rowOff>122213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69463"/>
          <a:ext cx="889000" cy="5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9349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154798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95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54587</xdr:rowOff>
    </xdr:from>
    <xdr:to>
      <xdr:col>85</xdr:col>
      <xdr:colOff>177800</xdr:colOff>
      <xdr:row>97</xdr:row>
      <xdr:rowOff>156187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68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77464</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53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31651</xdr:rowOff>
    </xdr:from>
    <xdr:to>
      <xdr:col>81</xdr:col>
      <xdr:colOff>101600</xdr:colOff>
      <xdr:row>98</xdr:row>
      <xdr:rowOff>133251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3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124378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2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110975</xdr:rowOff>
    </xdr:from>
    <xdr:to>
      <xdr:col>76</xdr:col>
      <xdr:colOff>165100</xdr:colOff>
      <xdr:row>98</xdr:row>
      <xdr:rowOff>41125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4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57652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51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71413</xdr:rowOff>
    </xdr:from>
    <xdr:to>
      <xdr:col>72</xdr:col>
      <xdr:colOff>38100</xdr:colOff>
      <xdr:row>99</xdr:row>
      <xdr:rowOff>1563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164140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6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16563</xdr:rowOff>
    </xdr:from>
    <xdr:to>
      <xdr:col>67</xdr:col>
      <xdr:colOff>101600</xdr:colOff>
      <xdr:row>98</xdr:row>
      <xdr:rowOff>118163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1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134690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59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166859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165874</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09974"/>
          <a:ext cx="838200" cy="5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165874</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109974"/>
          <a:ext cx="889000" cy="5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115074</xdr:rowOff>
    </xdr:from>
    <xdr:to>
      <xdr:col>112</xdr:col>
      <xdr:colOff>38100</xdr:colOff>
      <xdr:row>59</xdr:row>
      <xdr:rowOff>45224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5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36351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15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102248</xdr:rowOff>
    </xdr:from>
    <xdr:to>
      <xdr:col>116</xdr:col>
      <xdr:colOff>63500</xdr:colOff>
      <xdr:row>74</xdr:row>
      <xdr:rowOff>102629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78954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97464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784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102629</xdr:rowOff>
    </xdr:from>
    <xdr:to>
      <xdr:col>111</xdr:col>
      <xdr:colOff>177800</xdr:colOff>
      <xdr:row>75</xdr:row>
      <xdr:rowOff>25171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789929"/>
          <a:ext cx="889000" cy="9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113352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25171</xdr:rowOff>
    </xdr:from>
    <xdr:to>
      <xdr:col>107</xdr:col>
      <xdr:colOff>50800</xdr:colOff>
      <xdr:row>75</xdr:row>
      <xdr:rowOff>43535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883921"/>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160329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108191</xdr:rowOff>
    </xdr:from>
    <xdr:to>
      <xdr:col>102</xdr:col>
      <xdr:colOff>114300</xdr:colOff>
      <xdr:row>75</xdr:row>
      <xdr:rowOff>43535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795491"/>
          <a:ext cx="889000" cy="10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162577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71252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51448</xdr:rowOff>
    </xdr:from>
    <xdr:to>
      <xdr:col>116</xdr:col>
      <xdr:colOff>114300</xdr:colOff>
      <xdr:row>74</xdr:row>
      <xdr:rowOff>153048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7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74325</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59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51829</xdr:rowOff>
    </xdr:from>
    <xdr:to>
      <xdr:col>112</xdr:col>
      <xdr:colOff>38100</xdr:colOff>
      <xdr:row>74</xdr:row>
      <xdr:rowOff>153429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73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169956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51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145821</xdr:rowOff>
    </xdr:from>
    <xdr:to>
      <xdr:col>107</xdr:col>
      <xdr:colOff>101600</xdr:colOff>
      <xdr:row>75</xdr:row>
      <xdr:rowOff>75971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83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92498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60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164185</xdr:rowOff>
    </xdr:from>
    <xdr:to>
      <xdr:col>102</xdr:col>
      <xdr:colOff>165100</xdr:colOff>
      <xdr:row>75</xdr:row>
      <xdr:rowOff>94335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85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110862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62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57391</xdr:rowOff>
    </xdr:from>
    <xdr:to>
      <xdr:col>98</xdr:col>
      <xdr:colOff>38100</xdr:colOff>
      <xdr:row>74</xdr:row>
      <xdr:rowOff>158991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7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4068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51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464,821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円となっている。義務的経費のうち扶助費は、認定こども園給付費などの増のほか、住民税非課税世帯等生活支援特別給付金などの臨時経費の増も影響し、前年度比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9,693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156,479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円となり、類似団体との比較においても依然として高い水準にある。公債費は、平成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年度に借入れを行った臨時財政対策債などの償還が前年度に完了したことから、前年度比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15,970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円となった。人件費は、退職手当などの減はあるものの、共済組合負担金や会計年度任用職員報酬の増などにより、前年度比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51,642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円となった。物件費については、出産・子育て応援事業などの増はあるものの、新型コロナウイルスワクチン接種事業などの減により、前年度比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4,895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70,089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円となった。普通建設事業費は、学校給食共同調理場整備事業や庁舎外壁等改修工事などの増により、新規整備については、前年度比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円、更新整備についても、前年度比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18,805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38,067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今後も、都市計画道路３・４・１号整備事業や市民総合交流拠点施設整備事業などにより、一定程度の事業費が見込まれる。新規整備については、公共施設等総合管理計画における基本方針に基づき、最小限にとどめ、中長期的な財政見通しのもと、計画的な実施を図る。繰出金については、中神土地区画整理事業特別会計繰出金などの減はあるものの、国民健康保険特別会計繰出金などの増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40,983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円となった。今後も高齢化に伴う法定繰出分の増加等が見込まれるため、赤字補塡分も含めた繰出金の抑制により、財政基盤の強化に努める。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東京都昭島市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114,516
111,302
17.34
55,357,512
53,229,398
1,880,268
23,409,989
16,468,234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129794</xdr:rowOff>
    </xdr:from>
    <xdr:to>
      <xdr:col>24</xdr:col>
      <xdr:colOff>63500</xdr:colOff>
      <xdr:row>32</xdr:row>
      <xdr:rowOff>132080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161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3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100076</xdr:rowOff>
    </xdr:from>
    <xdr:to>
      <xdr:col>19</xdr:col>
      <xdr:colOff>177800</xdr:colOff>
      <xdr:row>32</xdr:row>
      <xdr:rowOff>132080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864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144289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100076</xdr:rowOff>
    </xdr:from>
    <xdr:to>
      <xdr:col>15</xdr:col>
      <xdr:colOff>50800</xdr:colOff>
      <xdr:row>32</xdr:row>
      <xdr:rowOff>149606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86476"/>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130573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130556</xdr:rowOff>
    </xdr:from>
    <xdr:to>
      <xdr:col>10</xdr:col>
      <xdr:colOff>114300</xdr:colOff>
      <xdr:row>32</xdr:row>
      <xdr:rowOff>149606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1695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137431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93997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78994</xdr:rowOff>
    </xdr:from>
    <xdr:to>
      <xdr:col>24</xdr:col>
      <xdr:colOff>114300</xdr:colOff>
      <xdr:row>33</xdr:row>
      <xdr:rowOff>9144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6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101871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1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81280</xdr:rowOff>
    </xdr:from>
    <xdr:to>
      <xdr:col>20</xdr:col>
      <xdr:colOff>38100</xdr:colOff>
      <xdr:row>33</xdr:row>
      <xdr:rowOff>11430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27957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49276</xdr:rowOff>
    </xdr:from>
    <xdr:to>
      <xdr:col>15</xdr:col>
      <xdr:colOff>101600</xdr:colOff>
      <xdr:row>32</xdr:row>
      <xdr:rowOff>150876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167403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98806</xdr:rowOff>
    </xdr:from>
    <xdr:to>
      <xdr:col>10</xdr:col>
      <xdr:colOff>165100</xdr:colOff>
      <xdr:row>33</xdr:row>
      <xdr:rowOff>28956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8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45483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6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79756</xdr:rowOff>
    </xdr:from>
    <xdr:to>
      <xdr:col>6</xdr:col>
      <xdr:colOff>38100</xdr:colOff>
      <xdr:row>33</xdr:row>
      <xdr:rowOff>9906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26433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122016</xdr:rowOff>
    </xdr:from>
    <xdr:to>
      <xdr:col>24</xdr:col>
      <xdr:colOff>63500</xdr:colOff>
      <xdr:row>57</xdr:row>
      <xdr:rowOff>71637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23216"/>
          <a:ext cx="838200" cy="12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126502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27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44410</xdr:rowOff>
    </xdr:from>
    <xdr:to>
      <xdr:col>19</xdr:col>
      <xdr:colOff>177800</xdr:colOff>
      <xdr:row>57</xdr:row>
      <xdr:rowOff>71637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17060"/>
          <a:ext cx="889000" cy="2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165363</xdr:rowOff>
    </xdr:from>
    <xdr:to>
      <xdr:col>15</xdr:col>
      <xdr:colOff>50800</xdr:colOff>
      <xdr:row>57</xdr:row>
      <xdr:rowOff>44410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23663"/>
          <a:ext cx="889000" cy="39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165363</xdr:rowOff>
    </xdr:from>
    <xdr:to>
      <xdr:col>10</xdr:col>
      <xdr:colOff>114300</xdr:colOff>
      <xdr:row>57</xdr:row>
      <xdr:rowOff>81676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23663"/>
          <a:ext cx="889000" cy="43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36533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71216</xdr:rowOff>
    </xdr:from>
    <xdr:to>
      <xdr:col>24</xdr:col>
      <xdr:colOff>114300</xdr:colOff>
      <xdr:row>57</xdr:row>
      <xdr:rowOff>1366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7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94093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2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20837</xdr:rowOff>
    </xdr:from>
    <xdr:to>
      <xdr:col>20</xdr:col>
      <xdr:colOff>38100</xdr:colOff>
      <xdr:row>57</xdr:row>
      <xdr:rowOff>122437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9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113564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8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165060</xdr:rowOff>
    </xdr:from>
    <xdr:to>
      <xdr:col>15</xdr:col>
      <xdr:colOff>101600</xdr:colOff>
      <xdr:row>57</xdr:row>
      <xdr:rowOff>95210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6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86337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5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114563</xdr:rowOff>
    </xdr:from>
    <xdr:to>
      <xdr:col>10</xdr:col>
      <xdr:colOff>165100</xdr:colOff>
      <xdr:row>55</xdr:row>
      <xdr:rowOff>44713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7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35840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46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30876</xdr:rowOff>
    </xdr:from>
    <xdr:to>
      <xdr:col>6</xdr:col>
      <xdr:colOff>38100</xdr:colOff>
      <xdr:row>57</xdr:row>
      <xdr:rowOff>132476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123603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23792</xdr:rowOff>
    </xdr:from>
    <xdr:to>
      <xdr:col>24</xdr:col>
      <xdr:colOff>63500</xdr:colOff>
      <xdr:row>76</xdr:row>
      <xdr:rowOff>50538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53992"/>
          <a:ext cx="8382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62808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93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2677</xdr:rowOff>
    </xdr:from>
    <xdr:to>
      <xdr:col>19</xdr:col>
      <xdr:colOff>177800</xdr:colOff>
      <xdr:row>76</xdr:row>
      <xdr:rowOff>50538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32877"/>
          <a:ext cx="889000" cy="4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92077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9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2677</xdr:rowOff>
    </xdr:from>
    <xdr:to>
      <xdr:col>15</xdr:col>
      <xdr:colOff>50800</xdr:colOff>
      <xdr:row>77</xdr:row>
      <xdr:rowOff>35573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32877"/>
          <a:ext cx="889000" cy="20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43507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4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35573</xdr:rowOff>
    </xdr:from>
    <xdr:to>
      <xdr:col>10</xdr:col>
      <xdr:colOff>114300</xdr:colOff>
      <xdr:row>77</xdr:row>
      <xdr:rowOff>88204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37223"/>
          <a:ext cx="889000" cy="5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26386</xdr:rowOff>
    </xdr:from>
    <xdr:to>
      <xdr:col>10</xdr:col>
      <xdr:colOff>165100</xdr:colOff>
      <xdr:row>78</xdr:row>
      <xdr:rowOff>127986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119113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42135</xdr:rowOff>
    </xdr:from>
    <xdr:to>
      <xdr:col>6</xdr:col>
      <xdr:colOff>38100</xdr:colOff>
      <xdr:row>78</xdr:row>
      <xdr:rowOff>143735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134862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144442</xdr:rowOff>
    </xdr:from>
    <xdr:to>
      <xdr:col>24</xdr:col>
      <xdr:colOff>114300</xdr:colOff>
      <xdr:row>76</xdr:row>
      <xdr:rowOff>74592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0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167319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54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171188</xdr:rowOff>
    </xdr:from>
    <xdr:to>
      <xdr:col>20</xdr:col>
      <xdr:colOff>38100</xdr:colOff>
      <xdr:row>76</xdr:row>
      <xdr:rowOff>101338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2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117865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0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123327</xdr:rowOff>
    </xdr:from>
    <xdr:to>
      <xdr:col>15</xdr:col>
      <xdr:colOff>101600</xdr:colOff>
      <xdr:row>76</xdr:row>
      <xdr:rowOff>53477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8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70004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57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156223</xdr:rowOff>
    </xdr:from>
    <xdr:to>
      <xdr:col>10</xdr:col>
      <xdr:colOff>165100</xdr:colOff>
      <xdr:row>77</xdr:row>
      <xdr:rowOff>86373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102900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96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37404</xdr:rowOff>
    </xdr:from>
    <xdr:to>
      <xdr:col>6</xdr:col>
      <xdr:colOff>38100</xdr:colOff>
      <xdr:row>77</xdr:row>
      <xdr:rowOff>139004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3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155531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1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5576</xdr:rowOff>
    </xdr:from>
    <xdr:to>
      <xdr:col>24</xdr:col>
      <xdr:colOff>63500</xdr:colOff>
      <xdr:row>95</xdr:row>
      <xdr:rowOff>89702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121876"/>
          <a:ext cx="838200" cy="25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110794</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9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5576</xdr:rowOff>
    </xdr:from>
    <xdr:to>
      <xdr:col>19</xdr:col>
      <xdr:colOff>177800</xdr:colOff>
      <xdr:row>94</xdr:row>
      <xdr:rowOff>31441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121876"/>
          <a:ext cx="889000" cy="2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97764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31441</xdr:rowOff>
    </xdr:from>
    <xdr:to>
      <xdr:col>15</xdr:col>
      <xdr:colOff>50800</xdr:colOff>
      <xdr:row>96</xdr:row>
      <xdr:rowOff>156780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147741"/>
          <a:ext cx="889000" cy="46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136038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156780</xdr:rowOff>
    </xdr:from>
    <xdr:to>
      <xdr:col>10</xdr:col>
      <xdr:colOff>114300</xdr:colOff>
      <xdr:row>97</xdr:row>
      <xdr:rowOff>42642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615980"/>
          <a:ext cx="889000" cy="5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38915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99553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38902</xdr:rowOff>
    </xdr:from>
    <xdr:to>
      <xdr:col>24</xdr:col>
      <xdr:colOff>114300</xdr:colOff>
      <xdr:row>95</xdr:row>
      <xdr:rowOff>140502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32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61779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17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126226</xdr:rowOff>
    </xdr:from>
    <xdr:to>
      <xdr:col>20</xdr:col>
      <xdr:colOff>38100</xdr:colOff>
      <xdr:row>94</xdr:row>
      <xdr:rowOff>56376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0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72903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84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152091</xdr:rowOff>
    </xdr:from>
    <xdr:to>
      <xdr:col>15</xdr:col>
      <xdr:colOff>101600</xdr:colOff>
      <xdr:row>94</xdr:row>
      <xdr:rowOff>82241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09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98768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87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105980</xdr:rowOff>
    </xdr:from>
    <xdr:to>
      <xdr:col>10</xdr:col>
      <xdr:colOff>165100</xdr:colOff>
      <xdr:row>97</xdr:row>
      <xdr:rowOff>36130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52657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34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163292</xdr:rowOff>
    </xdr:from>
    <xdr:to>
      <xdr:col>6</xdr:col>
      <xdr:colOff>38100</xdr:colOff>
      <xdr:row>97</xdr:row>
      <xdr:rowOff>93442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62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84569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134366</xdr:rowOff>
    </xdr:from>
    <xdr:to>
      <xdr:col>55</xdr:col>
      <xdr:colOff>0</xdr:colOff>
      <xdr:row>31</xdr:row>
      <xdr:rowOff>145034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5449316"/>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38371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82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134366</xdr:rowOff>
    </xdr:from>
    <xdr:to>
      <xdr:col>50</xdr:col>
      <xdr:colOff>114300</xdr:colOff>
      <xdr:row>32</xdr:row>
      <xdr:rowOff>6350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544931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136288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479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5588</xdr:rowOff>
    </xdr:from>
    <xdr:to>
      <xdr:col>45</xdr:col>
      <xdr:colOff>177800</xdr:colOff>
      <xdr:row>32</xdr:row>
      <xdr:rowOff>6350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549198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137431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169418</xdr:rowOff>
    </xdr:from>
    <xdr:to>
      <xdr:col>41</xdr:col>
      <xdr:colOff>50800</xdr:colOff>
      <xdr:row>32</xdr:row>
      <xdr:rowOff>5588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548436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136669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121810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46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94234</xdr:rowOff>
    </xdr:from>
    <xdr:to>
      <xdr:col>55</xdr:col>
      <xdr:colOff>50800</xdr:colOff>
      <xdr:row>32</xdr:row>
      <xdr:rowOff>24384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540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47261</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36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83566</xdr:rowOff>
    </xdr:from>
    <xdr:to>
      <xdr:col>50</xdr:col>
      <xdr:colOff>165100</xdr:colOff>
      <xdr:row>32</xdr:row>
      <xdr:rowOff>13716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539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30243</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17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127000</xdr:rowOff>
    </xdr:from>
    <xdr:to>
      <xdr:col>46</xdr:col>
      <xdr:colOff>38100</xdr:colOff>
      <xdr:row>32</xdr:row>
      <xdr:rowOff>57150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54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73677</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21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126238</xdr:rowOff>
    </xdr:from>
    <xdr:to>
      <xdr:col>41</xdr:col>
      <xdr:colOff>101600</xdr:colOff>
      <xdr:row>32</xdr:row>
      <xdr:rowOff>56388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44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72915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21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118618</xdr:rowOff>
    </xdr:from>
    <xdr:to>
      <xdr:col>36</xdr:col>
      <xdr:colOff>165100</xdr:colOff>
      <xdr:row>32</xdr:row>
      <xdr:rowOff>48768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543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65295</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20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117343</xdr:rowOff>
    </xdr:from>
    <xdr:to>
      <xdr:col>55</xdr:col>
      <xdr:colOff>0</xdr:colOff>
      <xdr:row>58</xdr:row>
      <xdr:rowOff>120086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61443"/>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119583</xdr:rowOff>
    </xdr:from>
    <xdr:to>
      <xdr:col>50</xdr:col>
      <xdr:colOff>114300</xdr:colOff>
      <xdr:row>58</xdr:row>
      <xdr:rowOff>120086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63683"/>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119583</xdr:rowOff>
    </xdr:from>
    <xdr:to>
      <xdr:col>45</xdr:col>
      <xdr:colOff>177800</xdr:colOff>
      <xdr:row>58</xdr:row>
      <xdr:rowOff>121138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63683"/>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121138</xdr:rowOff>
    </xdr:from>
    <xdr:to>
      <xdr:col>41</xdr:col>
      <xdr:colOff>50800</xdr:colOff>
      <xdr:row>58</xdr:row>
      <xdr:rowOff>121641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65238"/>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12626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27027</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66543</xdr:rowOff>
    </xdr:from>
    <xdr:to>
      <xdr:col>55</xdr:col>
      <xdr:colOff>50800</xdr:colOff>
      <xdr:row>58</xdr:row>
      <xdr:rowOff>168143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1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152920</xdr:rowOff>
    </xdr:from>
    <xdr:ext cx="378565"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25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69286</xdr:rowOff>
    </xdr:from>
    <xdr:to>
      <xdr:col>50</xdr:col>
      <xdr:colOff>165100</xdr:colOff>
      <xdr:row>58</xdr:row>
      <xdr:rowOff>170886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1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162013</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10106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68783</xdr:rowOff>
    </xdr:from>
    <xdr:to>
      <xdr:col>46</xdr:col>
      <xdr:colOff>38100</xdr:colOff>
      <xdr:row>58</xdr:row>
      <xdr:rowOff>170383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1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161510</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10105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70338</xdr:rowOff>
    </xdr:from>
    <xdr:to>
      <xdr:col>41</xdr:col>
      <xdr:colOff>101600</xdr:colOff>
      <xdr:row>59</xdr:row>
      <xdr:rowOff>488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1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163065</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2017" y="1010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70841</xdr:rowOff>
    </xdr:from>
    <xdr:to>
      <xdr:col>36</xdr:col>
      <xdr:colOff>165100</xdr:colOff>
      <xdr:row>59</xdr:row>
      <xdr:rowOff>991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1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163568</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1010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130499</xdr:rowOff>
    </xdr:from>
    <xdr:to>
      <xdr:col>55</xdr:col>
      <xdr:colOff>0</xdr:colOff>
      <xdr:row>79</xdr:row>
      <xdr:rowOff>13951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503599"/>
          <a:ext cx="838200" cy="5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130499</xdr:rowOff>
    </xdr:from>
    <xdr:to>
      <xdr:col>50</xdr:col>
      <xdr:colOff>114300</xdr:colOff>
      <xdr:row>78</xdr:row>
      <xdr:rowOff>155435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503599"/>
          <a:ext cx="889000" cy="2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103696</xdr:rowOff>
    </xdr:from>
    <xdr:to>
      <xdr:col>45</xdr:col>
      <xdr:colOff>177800</xdr:colOff>
      <xdr:row>78</xdr:row>
      <xdr:rowOff>155435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476796"/>
          <a:ext cx="889000" cy="5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103696</xdr:rowOff>
    </xdr:from>
    <xdr:to>
      <xdr:col>41</xdr:col>
      <xdr:colOff>50800</xdr:colOff>
      <xdr:row>78</xdr:row>
      <xdr:rowOff>168942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76796"/>
          <a:ext cx="889000" cy="6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23041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149438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1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134601</xdr:rowOff>
    </xdr:from>
    <xdr:to>
      <xdr:col>55</xdr:col>
      <xdr:colOff>50800</xdr:colOff>
      <xdr:row>79</xdr:row>
      <xdr:rowOff>64751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50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49528</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42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79699</xdr:rowOff>
    </xdr:from>
    <xdr:to>
      <xdr:col>50</xdr:col>
      <xdr:colOff>165100</xdr:colOff>
      <xdr:row>79</xdr:row>
      <xdr:rowOff>9849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5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976</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4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104635</xdr:rowOff>
    </xdr:from>
    <xdr:to>
      <xdr:col>46</xdr:col>
      <xdr:colOff>38100</xdr:colOff>
      <xdr:row>79</xdr:row>
      <xdr:rowOff>34785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7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25912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7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52896</xdr:rowOff>
    </xdr:from>
    <xdr:to>
      <xdr:col>41</xdr:col>
      <xdr:colOff>101600</xdr:colOff>
      <xdr:row>78</xdr:row>
      <xdr:rowOff>154496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2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145623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51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118142</xdr:rowOff>
    </xdr:from>
    <xdr:to>
      <xdr:col>36</xdr:col>
      <xdr:colOff>165100</xdr:colOff>
      <xdr:row>79</xdr:row>
      <xdr:rowOff>48292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9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39419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8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54711</xdr:rowOff>
    </xdr:from>
    <xdr:to>
      <xdr:col>55</xdr:col>
      <xdr:colOff>0</xdr:colOff>
      <xdr:row>97</xdr:row>
      <xdr:rowOff>90639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685361"/>
          <a:ext cx="838200" cy="3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90639</xdr:rowOff>
    </xdr:from>
    <xdr:to>
      <xdr:col>50</xdr:col>
      <xdr:colOff>114300</xdr:colOff>
      <xdr:row>98</xdr:row>
      <xdr:rowOff>2160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721289"/>
          <a:ext cx="889000" cy="8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155169</xdr:rowOff>
    </xdr:from>
    <xdr:to>
      <xdr:col>45</xdr:col>
      <xdr:colOff>177800</xdr:colOff>
      <xdr:row>98</xdr:row>
      <xdr:rowOff>2160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785819"/>
          <a:ext cx="8890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144487</xdr:rowOff>
    </xdr:from>
    <xdr:to>
      <xdr:col>41</xdr:col>
      <xdr:colOff>50800</xdr:colOff>
      <xdr:row>97</xdr:row>
      <xdr:rowOff>155169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775137"/>
          <a:ext cx="889000" cy="1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137913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145902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3911</xdr:rowOff>
    </xdr:from>
    <xdr:to>
      <xdr:col>55</xdr:col>
      <xdr:colOff>50800</xdr:colOff>
      <xdr:row>97</xdr:row>
      <xdr:rowOff>105511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3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153788</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1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39839</xdr:rowOff>
    </xdr:from>
    <xdr:to>
      <xdr:col>50</xdr:col>
      <xdr:colOff>165100</xdr:colOff>
      <xdr:row>97</xdr:row>
      <xdr:rowOff>141439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7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132566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6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122810</xdr:rowOff>
    </xdr:from>
    <xdr:to>
      <xdr:col>46</xdr:col>
      <xdr:colOff>38100</xdr:colOff>
      <xdr:row>98</xdr:row>
      <xdr:rowOff>52960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5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44087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4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104369</xdr:rowOff>
    </xdr:from>
    <xdr:to>
      <xdr:col>41</xdr:col>
      <xdr:colOff>101600</xdr:colOff>
      <xdr:row>98</xdr:row>
      <xdr:rowOff>34519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3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25646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2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93687</xdr:rowOff>
    </xdr:from>
    <xdr:to>
      <xdr:col>36</xdr:col>
      <xdr:colOff>165100</xdr:colOff>
      <xdr:row>98</xdr:row>
      <xdr:rowOff>23837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2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14964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1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134112</xdr:rowOff>
    </xdr:from>
    <xdr:to>
      <xdr:col>85</xdr:col>
      <xdr:colOff>127000</xdr:colOff>
      <xdr:row>37</xdr:row>
      <xdr:rowOff>1905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306312"/>
          <a:ext cx="8382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97426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5926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17145</xdr:rowOff>
    </xdr:from>
    <xdr:to>
      <xdr:col>81</xdr:col>
      <xdr:colOff>50800</xdr:colOff>
      <xdr:row>36</xdr:row>
      <xdr:rowOff>134112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189345"/>
          <a:ext cx="889000" cy="1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26306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8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17145</xdr:rowOff>
    </xdr:from>
    <xdr:to>
      <xdr:col>76</xdr:col>
      <xdr:colOff>114300</xdr:colOff>
      <xdr:row>36</xdr:row>
      <xdr:rowOff>94615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189345"/>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21734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8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24638</xdr:rowOff>
    </xdr:from>
    <xdr:to>
      <xdr:col>71</xdr:col>
      <xdr:colOff>177800</xdr:colOff>
      <xdr:row>36</xdr:row>
      <xdr:rowOff>94615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025388"/>
          <a:ext cx="889000" cy="24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106824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108094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0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100982</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7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83312</xdr:rowOff>
    </xdr:from>
    <xdr:to>
      <xdr:col>81</xdr:col>
      <xdr:colOff>101600</xdr:colOff>
      <xdr:row>37</xdr:row>
      <xdr:rowOff>13462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25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4589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34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137795</xdr:rowOff>
    </xdr:from>
    <xdr:to>
      <xdr:col>76</xdr:col>
      <xdr:colOff>165100</xdr:colOff>
      <xdr:row>36</xdr:row>
      <xdr:rowOff>67945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59072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23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43815</xdr:rowOff>
    </xdr:from>
    <xdr:to>
      <xdr:col>72</xdr:col>
      <xdr:colOff>38100</xdr:colOff>
      <xdr:row>36</xdr:row>
      <xdr:rowOff>145415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2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136542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30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145288</xdr:rowOff>
    </xdr:from>
    <xdr:to>
      <xdr:col>67</xdr:col>
      <xdr:colOff>101600</xdr:colOff>
      <xdr:row>35</xdr:row>
      <xdr:rowOff>75438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97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91965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74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103981</xdr:rowOff>
    </xdr:from>
    <xdr:to>
      <xdr:col>85</xdr:col>
      <xdr:colOff>127000</xdr:colOff>
      <xdr:row>55</xdr:row>
      <xdr:rowOff>165989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362281"/>
          <a:ext cx="838200" cy="23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101846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531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165989</xdr:rowOff>
    </xdr:from>
    <xdr:to>
      <xdr:col>81</xdr:col>
      <xdr:colOff>50800</xdr:colOff>
      <xdr:row>56</xdr:row>
      <xdr:rowOff>11055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595739"/>
          <a:ext cx="889000" cy="1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97045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11055</xdr:rowOff>
    </xdr:from>
    <xdr:to>
      <xdr:col>76</xdr:col>
      <xdr:colOff>114300</xdr:colOff>
      <xdr:row>56</xdr:row>
      <xdr:rowOff>84436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612255"/>
          <a:ext cx="889000" cy="7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122382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47574</xdr:rowOff>
    </xdr:from>
    <xdr:to>
      <xdr:col>71</xdr:col>
      <xdr:colOff>177800</xdr:colOff>
      <xdr:row>56</xdr:row>
      <xdr:rowOff>84436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305874"/>
          <a:ext cx="889000" cy="37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32358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132497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53181</xdr:rowOff>
    </xdr:from>
    <xdr:to>
      <xdr:col>85</xdr:col>
      <xdr:colOff>177800</xdr:colOff>
      <xdr:row>54</xdr:row>
      <xdr:rowOff>154781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3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76058</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16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115189</xdr:rowOff>
    </xdr:from>
    <xdr:to>
      <xdr:col>81</xdr:col>
      <xdr:colOff>101600</xdr:colOff>
      <xdr:row>56</xdr:row>
      <xdr:rowOff>45339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54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61866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32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131705</xdr:rowOff>
    </xdr:from>
    <xdr:to>
      <xdr:col>76</xdr:col>
      <xdr:colOff>165100</xdr:colOff>
      <xdr:row>56</xdr:row>
      <xdr:rowOff>61855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78382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33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33636</xdr:rowOff>
    </xdr:from>
    <xdr:to>
      <xdr:col>72</xdr:col>
      <xdr:colOff>38100</xdr:colOff>
      <xdr:row>56</xdr:row>
      <xdr:rowOff>135236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6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126363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2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168224</xdr:rowOff>
    </xdr:from>
    <xdr:to>
      <xdr:col>67</xdr:col>
      <xdr:colOff>101600</xdr:colOff>
      <xdr:row>54</xdr:row>
      <xdr:rowOff>98374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25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114901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0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34108</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78658"/>
          <a:ext cx="88900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34108</xdr:rowOff>
    </xdr:from>
    <xdr:to>
      <xdr:col>71</xdr:col>
      <xdr:colOff>177800</xdr:colOff>
      <xdr:row>79</xdr:row>
      <xdr:rowOff>52397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7865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29590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3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154758</xdr:rowOff>
    </xdr:from>
    <xdr:to>
      <xdr:col>72</xdr:col>
      <xdr:colOff>38100</xdr:colOff>
      <xdr:row>79</xdr:row>
      <xdr:rowOff>84908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2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76035</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20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1597</xdr:rowOff>
    </xdr:from>
    <xdr:to>
      <xdr:col>67</xdr:col>
      <xdr:colOff>101600</xdr:colOff>
      <xdr:row>79</xdr:row>
      <xdr:rowOff>103197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4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94324</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38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13970</xdr:rowOff>
    </xdr:from>
    <xdr:to>
      <xdr:col>85</xdr:col>
      <xdr:colOff>127000</xdr:colOff>
      <xdr:row>97</xdr:row>
      <xdr:rowOff>83122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644620"/>
          <a:ext cx="838200" cy="6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53312</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13970</xdr:rowOff>
    </xdr:from>
    <xdr:to>
      <xdr:col>81</xdr:col>
      <xdr:colOff>50800</xdr:colOff>
      <xdr:row>97</xdr:row>
      <xdr:rowOff>59232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644620"/>
          <a:ext cx="8890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39193</xdr:rowOff>
    </xdr:from>
    <xdr:to>
      <xdr:col>76</xdr:col>
      <xdr:colOff>114300</xdr:colOff>
      <xdr:row>97</xdr:row>
      <xdr:rowOff>59232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669843"/>
          <a:ext cx="889000" cy="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148925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30296</xdr:rowOff>
    </xdr:from>
    <xdr:to>
      <xdr:col>71</xdr:col>
      <xdr:colOff>177800</xdr:colOff>
      <xdr:row>97</xdr:row>
      <xdr:rowOff>39193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660946"/>
          <a:ext cx="889000" cy="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20965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32322</xdr:rowOff>
    </xdr:from>
    <xdr:to>
      <xdr:col>85</xdr:col>
      <xdr:colOff>177800</xdr:colOff>
      <xdr:row>97</xdr:row>
      <xdr:rowOff>133922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66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118699</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57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134620</xdr:rowOff>
    </xdr:from>
    <xdr:to>
      <xdr:col>81</xdr:col>
      <xdr:colOff>101600</xdr:colOff>
      <xdr:row>97</xdr:row>
      <xdr:rowOff>64770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5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55897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68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8432</xdr:rowOff>
    </xdr:from>
    <xdr:to>
      <xdr:col>76</xdr:col>
      <xdr:colOff>165100</xdr:colOff>
      <xdr:row>97</xdr:row>
      <xdr:rowOff>110032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63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101159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73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159843</xdr:rowOff>
    </xdr:from>
    <xdr:to>
      <xdr:col>72</xdr:col>
      <xdr:colOff>38100</xdr:colOff>
      <xdr:row>97</xdr:row>
      <xdr:rowOff>89993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6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81120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7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150946</xdr:rowOff>
    </xdr:from>
    <xdr:to>
      <xdr:col>67</xdr:col>
      <xdr:colOff>101600</xdr:colOff>
      <xdr:row>97</xdr:row>
      <xdr:rowOff>81096</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61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72223</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70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464,821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類似団体平均を上回っているのは、議会費、総務費、民生費、衛生費、労働費、教育費である。特に民生費については、歳出決算額構成比においても高く、住民一人当たり歳出決算総額を押し上げる要因となっている。住民税非課税世帯等生活支援特別給付金や認定こども園給付費などの増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220,211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円であり、児童福祉費をはじめとした扶助費が依然として高い水準にある。今後も、老人福祉費や児童福祉費をはじめとする民生費については事業費の増が見込まれるため、注視する必要がある。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東京都昭島市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令和５年度の状況</a:t>
          </a:r>
          <a:r>
            <a:rPr kumimoji="1" lang="en-US" altLang="ja-JP" sz="1300">
              <a:latin typeface="ＭＳ ゴシック" pitchFamily="49" charset="-128"/>
              <a:ea typeface="ＭＳ ゴシック" pitchFamily="49" charset="-128"/>
            </a:rPr>
            <a:t>】</a:t>
          </a:r>
        </a:p>
        <a:p>
          <a:r>
            <a:rPr kumimoji="1" lang="ja-JP" altLang="en-US" sz="1300">
              <a:latin typeface="ＭＳ ゴシック" pitchFamily="49" charset="-128"/>
              <a:ea typeface="ＭＳ ゴシック" pitchFamily="49" charset="-128"/>
            </a:rPr>
            <a:t>　標準財政規模比の実質収支額は前年度比で</a:t>
          </a:r>
          <a:r>
            <a:rPr kumimoji="1" lang="en-US" altLang="ja-JP" sz="1300">
              <a:latin typeface="ＭＳ ゴシック" pitchFamily="49" charset="-128"/>
              <a:ea typeface="ＭＳ ゴシック" pitchFamily="49" charset="-128"/>
            </a:rPr>
            <a:t>2.32</a:t>
          </a:r>
          <a:r>
            <a:rPr kumimoji="1" lang="ja-JP" altLang="en-US" sz="1300">
              <a:latin typeface="ＭＳ ゴシック" pitchFamily="49" charset="-128"/>
              <a:ea typeface="ＭＳ ゴシック" pitchFamily="49" charset="-128"/>
            </a:rPr>
            <a:t>ポイント減少したものの、継続的に実質収支は黒字を確保している。なお、実質収支額には翌年度に国や都などに返還する多額の返還金が含まれている。</a:t>
          </a:r>
          <a:endParaRPr kumimoji="1" lang="en-US" altLang="ja-JP" sz="1300">
            <a:latin typeface="ＭＳ ゴシック" pitchFamily="49" charset="-128"/>
            <a:ea typeface="ＭＳ ゴシック" pitchFamily="49" charset="-128"/>
          </a:endParaRPr>
        </a:p>
        <a:p>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今後の対応</a:t>
          </a:r>
          <a:r>
            <a:rPr kumimoji="1" lang="en-US" altLang="ja-JP" sz="1300">
              <a:latin typeface="ＭＳ ゴシック" pitchFamily="49" charset="-128"/>
              <a:ea typeface="ＭＳ ゴシック" pitchFamily="49" charset="-128"/>
            </a:rPr>
            <a:t>】</a:t>
          </a:r>
        </a:p>
        <a:p>
          <a:r>
            <a:rPr kumimoji="1" lang="ja-JP" altLang="en-US" sz="1300">
              <a:latin typeface="ＭＳ ゴシック" pitchFamily="49" charset="-128"/>
              <a:ea typeface="ＭＳ ゴシック" pitchFamily="49" charset="-128"/>
            </a:rPr>
            <a:t>　実質収支額については、返還金の返還後の金額に配意しながら、財源の確保と効率的・効果的な財政運営に努める。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東京都昭島市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令和５年度の状況</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　令和５年度も引き続き全会計で黒字となり、連結実質赤字額はなく比率は生じていない。なお、連結実質黒字額により連結実質黒字比率を算定すると、対前年度比</a:t>
          </a:r>
          <a:r>
            <a:rPr kumimoji="1" lang="en-US" altLang="ja-JP" sz="1400">
              <a:latin typeface="ＭＳ ゴシック" pitchFamily="49" charset="-128"/>
              <a:ea typeface="ＭＳ ゴシック" pitchFamily="49" charset="-128"/>
            </a:rPr>
            <a:t>0.36</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32.11</a:t>
          </a:r>
          <a:r>
            <a:rPr kumimoji="1" lang="ja-JP" altLang="en-US" sz="1400">
              <a:latin typeface="ＭＳ ゴシック" pitchFamily="49" charset="-128"/>
              <a:ea typeface="ＭＳ ゴシック" pitchFamily="49" charset="-128"/>
            </a:rPr>
            <a:t>％となる。 </a:t>
          </a:r>
        </a:p>
        <a:p>
          <a:r>
            <a:rPr kumimoji="1" lang="ja-JP" altLang="en-US" sz="1400">
              <a:latin typeface="ＭＳ ゴシック" pitchFamily="49" charset="-128"/>
              <a:ea typeface="ＭＳ ゴシック" pitchFamily="49" charset="-128"/>
            </a:rPr>
            <a:t>　実質黒字額については、令和５年度が初めての決算となる中神駅北側地域整備事業特別会計は</a:t>
          </a:r>
          <a:r>
            <a:rPr kumimoji="1" lang="en-US" altLang="ja-JP" sz="1400">
              <a:latin typeface="ＭＳ ゴシック" pitchFamily="49" charset="-128"/>
              <a:ea typeface="ＭＳ ゴシック" pitchFamily="49" charset="-128"/>
            </a:rPr>
            <a:t>0.05</a:t>
          </a:r>
          <a:r>
            <a:rPr kumimoji="1" lang="ja-JP" altLang="en-US" sz="1400">
              <a:latin typeface="ＭＳ ゴシック" pitchFamily="49" charset="-128"/>
              <a:ea typeface="ＭＳ ゴシック" pitchFamily="49" charset="-128"/>
            </a:rPr>
            <a:t>％となった。また一般会計・国民健康保険特別会計・介護保険特別会計・後期高齢者医療特別会計・中神土地区画整理事業特別会計で減となり、水道事業会計・下水道事業会計で増となった。 </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今後の対応</a:t>
          </a:r>
          <a:r>
            <a:rPr kumimoji="1" lang="en-US" altLang="ja-JP"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　一般会計においても臨時財政対策債の借入等によって収支の均衡を図っている中、特に多額の赤字補塡の繰入金により黒字となっている国民健康保険特別会計においては、今後も適正な保険税率の設定に取り組むとともに徴収率向上などの歳入確保策を推進し、財政基盤の強化に努め、繰入金を抑制する必要がある。また、他の各会計においても引き続き適正な財政運営、企業経営に努め、昭島市全体の視点からもより一層の財政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東京都昭島市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令和５年度の状況</a:t>
          </a:r>
          <a:r>
            <a:rPr kumimoji="1" lang="en-US" altLang="ja-JP"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借入れの臨時財政対策債などの償還が終了したことなどにより減となった。公営企業債の元利償還金に対する繰入金では主に下水道事業で減となった。算入公債費等については、公害防止事業債償還費などの減により、全体として減となった。 </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今後の対応</a:t>
          </a:r>
          <a:r>
            <a:rPr kumimoji="1" lang="en-US" altLang="ja-JP"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　今後とも元利償還金の動向を把握する中で市債借入れを抑制し、大規模建設事業実施後の比率上昇の抑制を図る。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本市においては、減債基金を設置していない。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東京都昭島市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令和５年度の状況</a:t>
          </a:r>
          <a:r>
            <a:rPr kumimoji="1" lang="en-US" altLang="ja-JP" sz="1400">
              <a:solidFill>
                <a:sysClr val="windowText" lastClr="000000"/>
              </a:solidFill>
              <a:latin typeface="ＭＳ ゴシック" pitchFamily="49" charset="-128"/>
              <a:ea typeface="ＭＳ ゴシック" pitchFamily="49" charset="-128"/>
            </a:rPr>
            <a:t>】 </a:t>
          </a:r>
        </a:p>
        <a:p>
          <a:r>
            <a:rPr kumimoji="1" lang="ja-JP" altLang="en-US" sz="1400">
              <a:solidFill>
                <a:sysClr val="windowText" lastClr="000000"/>
              </a:solidFill>
              <a:latin typeface="ＭＳ ゴシック" pitchFamily="49" charset="-128"/>
              <a:ea typeface="ＭＳ ゴシック" pitchFamily="49" charset="-128"/>
            </a:rPr>
            <a:t>　一般会計等に係る地方債の現在高については、学校給食施設整備事業債などの借入れにより増となった。また、退職手当負担見込額の増もあり、将来負担額は対前年度</a:t>
          </a:r>
          <a:r>
            <a:rPr kumimoji="1" lang="en-US" altLang="ja-JP" sz="1400">
              <a:solidFill>
                <a:sysClr val="windowText" lastClr="000000"/>
              </a:solidFill>
              <a:latin typeface="ＭＳ ゴシック" pitchFamily="49" charset="-128"/>
              <a:ea typeface="ＭＳ ゴシック" pitchFamily="49" charset="-128"/>
            </a:rPr>
            <a:t>1</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16</a:t>
          </a:r>
          <a:r>
            <a:rPr kumimoji="1" lang="ja-JP" altLang="en-US" sz="1400">
              <a:solidFill>
                <a:sysClr val="windowText" lastClr="000000"/>
              </a:solidFill>
              <a:latin typeface="ＭＳ ゴシック" pitchFamily="49" charset="-128"/>
              <a:ea typeface="ＭＳ ゴシック" pitchFamily="49" charset="-128"/>
            </a:rPr>
            <a:t>百万円の増となった。一方、充当可能財源等については、基準財政需要額算入見込額の減などはあるものの、充当可能基金の増により、</a:t>
          </a:r>
          <a:r>
            <a:rPr kumimoji="1" lang="en-US" altLang="ja-JP" sz="1400">
              <a:solidFill>
                <a:sysClr val="windowText" lastClr="000000"/>
              </a:solidFill>
              <a:latin typeface="ＭＳ ゴシック" pitchFamily="49" charset="-128"/>
              <a:ea typeface="ＭＳ ゴシック" pitchFamily="49" charset="-128"/>
            </a:rPr>
            <a:t>9</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36</a:t>
          </a:r>
          <a:r>
            <a:rPr kumimoji="1" lang="ja-JP" altLang="en-US" sz="1400">
              <a:solidFill>
                <a:sysClr val="windowText" lastClr="000000"/>
              </a:solidFill>
              <a:latin typeface="ＭＳ ゴシック" pitchFamily="49" charset="-128"/>
              <a:ea typeface="ＭＳ ゴシック" pitchFamily="49" charset="-128"/>
            </a:rPr>
            <a:t>百万円の増となった。 </a:t>
          </a:r>
        </a:p>
        <a:p>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今後の対応</a:t>
          </a:r>
          <a:r>
            <a:rPr kumimoji="1" lang="en-US" altLang="ja-JP" sz="1400">
              <a:solidFill>
                <a:sysClr val="windowText" lastClr="000000"/>
              </a:solidFill>
              <a:latin typeface="ＭＳ ゴシック" pitchFamily="49" charset="-128"/>
              <a:ea typeface="ＭＳ ゴシック" pitchFamily="49" charset="-128"/>
            </a:rPr>
            <a:t>】 </a:t>
          </a:r>
        </a:p>
        <a:p>
          <a:r>
            <a:rPr kumimoji="1" lang="ja-JP" altLang="en-US" sz="1400">
              <a:solidFill>
                <a:sysClr val="windowText" lastClr="000000"/>
              </a:solidFill>
              <a:latin typeface="ＭＳ ゴシック" pitchFamily="49" charset="-128"/>
              <a:ea typeface="ＭＳ ゴシック" pitchFamily="49" charset="-128"/>
            </a:rPr>
            <a:t>　大規模建設事業の実施も予定されており、引き続き地方債残高と基金残高のバランスに配意するとともに、経費削減による基金の積立等、比率の上昇を抑制するよう努める。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東京都昭島市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令和５年度は、清掃センター焼却施設補修事業などの財源として公共施設整備等資金積立基金から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百万円を取り崩したほか、市民総合交流拠点施設整備事業や乳幼児医療費助成事業などの財源として特定防衛施設周辺整備調整交付金事業基金から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百万円、緑化推進基金から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百万円を取り崩すなど、基金全体で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百万円の取崩しを行った。一方、令和５年度における法人市民税法人税割の一時的増が後年度の普通交付税算定に及ぼす影響を勘案し、事前の備えとして積み立てを行ったことなどにより財政調整基金に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百万円を積み立てたほか、公共施設整備等資金積立基金に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百万円、特定防衛施設周辺整備調整交付金を特定防衛施設周辺整備調整交付金事業基金に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百万円積み立てるなど、基金全体で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百万円の積立てを行った。その結果、基金残高は前年度に比べ</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百万円増加し、全体で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各年度の財源不足への対応として財政調整基金や公共施設整備等資金積立基金についても多額の取崩しをせざるを得ない状況が見込まれる。引き続き、各年度の決算において生じる決算剰余金の２分の１以上を確実に基金へ積み立てるなど、基金積立金の確保に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・公共施設整備等資金積立基金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市の公用又は公共用に供する施設（他の特定の目的のために資金を積み立てる基金に係る条例に規定する施設を除く。）の新築、改築、維持補修その他の整備及び除却に関連する経費に充当。</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・公共施設整備等資金積立基金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令和５年度は、決算剰余金の２分の１の一部を積み立てたことにより増となっている。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・公共施設整備等資金積立基金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公共施設等総合管理計画における個別施設計画に基づく事業及び対象外事業を含めた財政需要を勘案し、令和８年度末での目標額を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億円とする。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令和５年度は、収支を見通す中で７億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その一方、令和５年度における法人市民税法人税割の一時的増が後年度の普通交付税算定に及ぼす影響を勘案し、事前の備えとして積み立てを行ったことなどから、基金残高は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高齢化の進展による社会保障関連経費などの経常経費の増だけではなく、物価高騰や労務単価の増をはじめ自然災害のような不測の事態にも対応していく必要がある。令和８年度末での目標額は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設定しており、目標額を達成してはいるものの、今般の社会情勢などを鑑み、不測の事態でも適切な財政運営ができるよう、引き続き適正な予算執行管理や更なる財源の確保、徹底した歳出削減の取組などを行い、基金積立金の確保に向けた取組を進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3" customWidth="1"/>
    <col min="12" max="12" width="2.25" style="173" customWidth="1"/>
    <col min="13" max="17" width="2.375" style="173" customWidth="1"/>
    <col min="18" max="119" width="2.125" style="173" customWidth="1"/>
    <col min="120" max="16384" width="0" style="173"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4"/>
      <c r="DK1" s="174"/>
      <c r="DL1" s="174"/>
      <c r="DM1" s="174"/>
      <c r="DN1" s="174"/>
      <c r="DO1" s="174"/>
    </row>
    <row r="2" spans="1:119" ht="24.75" thickBot="1" x14ac:dyDescent="0.2">
      <c r="B2" s="175" t="s">
        <v>77</v>
      </c>
      <c r="C2" s="175"/>
      <c r="D2" s="176"/>
    </row>
    <row r="3" spans="1:119" ht="18.75" customHeight="1" thickBot="1" x14ac:dyDescent="0.2">
      <c r="A3" s="174"/>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4"/>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55357512</v>
      </c>
      <c r="BO4" s="436"/>
      <c r="BP4" s="436"/>
      <c r="BQ4" s="436"/>
      <c r="BR4" s="436"/>
      <c r="BS4" s="436"/>
      <c r="BT4" s="436"/>
      <c r="BU4" s="437"/>
      <c r="BV4" s="435">
        <v>52147529</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8</v>
      </c>
      <c r="CU4" s="576"/>
      <c r="CV4" s="576"/>
      <c r="CW4" s="576"/>
      <c r="CX4" s="576"/>
      <c r="CY4" s="576"/>
      <c r="CZ4" s="576"/>
      <c r="DA4" s="577"/>
      <c r="DB4" s="575">
        <v>10.3</v>
      </c>
      <c r="DC4" s="576"/>
      <c r="DD4" s="576"/>
      <c r="DE4" s="576"/>
      <c r="DF4" s="576"/>
      <c r="DG4" s="576"/>
      <c r="DH4" s="576"/>
      <c r="DI4" s="577"/>
    </row>
    <row r="5" spans="1:119" ht="18.75" customHeight="1" x14ac:dyDescent="0.15">
      <c r="A5" s="174"/>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53229398</v>
      </c>
      <c r="BO5" s="407"/>
      <c r="BP5" s="407"/>
      <c r="BQ5" s="407"/>
      <c r="BR5" s="407"/>
      <c r="BS5" s="407"/>
      <c r="BT5" s="407"/>
      <c r="BU5" s="408"/>
      <c r="BV5" s="406">
        <v>49629263</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84.6</v>
      </c>
      <c r="CU5" s="404"/>
      <c r="CV5" s="404"/>
      <c r="CW5" s="404"/>
      <c r="CX5" s="404"/>
      <c r="CY5" s="404"/>
      <c r="CZ5" s="404"/>
      <c r="DA5" s="405"/>
      <c r="DB5" s="403">
        <v>93.9</v>
      </c>
      <c r="DC5" s="404"/>
      <c r="DD5" s="404"/>
      <c r="DE5" s="404"/>
      <c r="DF5" s="404"/>
      <c r="DG5" s="404"/>
      <c r="DH5" s="404"/>
      <c r="DI5" s="405"/>
    </row>
    <row r="6" spans="1:119" ht="18.75" customHeight="1" x14ac:dyDescent="0.15">
      <c r="A6" s="174"/>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2128114</v>
      </c>
      <c r="BO6" s="407"/>
      <c r="BP6" s="407"/>
      <c r="BQ6" s="407"/>
      <c r="BR6" s="407"/>
      <c r="BS6" s="407"/>
      <c r="BT6" s="407"/>
      <c r="BU6" s="408"/>
      <c r="BV6" s="406">
        <v>2518266</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84.7</v>
      </c>
      <c r="CU6" s="550"/>
      <c r="CV6" s="550"/>
      <c r="CW6" s="550"/>
      <c r="CX6" s="550"/>
      <c r="CY6" s="550"/>
      <c r="CZ6" s="550"/>
      <c r="DA6" s="551"/>
      <c r="DB6" s="549">
        <v>93.9</v>
      </c>
      <c r="DC6" s="550"/>
      <c r="DD6" s="550"/>
      <c r="DE6" s="550"/>
      <c r="DF6" s="550"/>
      <c r="DG6" s="550"/>
      <c r="DH6" s="550"/>
      <c r="DI6" s="551"/>
    </row>
    <row r="7" spans="1:119" ht="18.75" customHeight="1" x14ac:dyDescent="0.15">
      <c r="A7" s="174"/>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247846</v>
      </c>
      <c r="BO7" s="407"/>
      <c r="BP7" s="407"/>
      <c r="BQ7" s="407"/>
      <c r="BR7" s="407"/>
      <c r="BS7" s="407"/>
      <c r="BT7" s="407"/>
      <c r="BU7" s="408"/>
      <c r="BV7" s="406">
        <v>140226</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23409989</v>
      </c>
      <c r="CU7" s="407"/>
      <c r="CV7" s="407"/>
      <c r="CW7" s="407"/>
      <c r="CX7" s="407"/>
      <c r="CY7" s="407"/>
      <c r="CZ7" s="407"/>
      <c r="DA7" s="408"/>
      <c r="DB7" s="406">
        <v>22984135</v>
      </c>
      <c r="DC7" s="407"/>
      <c r="DD7" s="407"/>
      <c r="DE7" s="407"/>
      <c r="DF7" s="407"/>
      <c r="DG7" s="407"/>
      <c r="DH7" s="407"/>
      <c r="DI7" s="408"/>
    </row>
    <row r="8" spans="1:119" ht="18.75" customHeight="1" thickBot="1" x14ac:dyDescent="0.2">
      <c r="A8" s="174"/>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1880268</v>
      </c>
      <c r="BO8" s="407"/>
      <c r="BP8" s="407"/>
      <c r="BQ8" s="407"/>
      <c r="BR8" s="407"/>
      <c r="BS8" s="407"/>
      <c r="BT8" s="407"/>
      <c r="BU8" s="408"/>
      <c r="BV8" s="406">
        <v>2378040</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0.97</v>
      </c>
      <c r="CU8" s="510"/>
      <c r="CV8" s="510"/>
      <c r="CW8" s="510"/>
      <c r="CX8" s="510"/>
      <c r="CY8" s="510"/>
      <c r="CZ8" s="510"/>
      <c r="DA8" s="511"/>
      <c r="DB8" s="509">
        <v>0.97</v>
      </c>
      <c r="DC8" s="510"/>
      <c r="DD8" s="510"/>
      <c r="DE8" s="510"/>
      <c r="DF8" s="510"/>
      <c r="DG8" s="510"/>
      <c r="DH8" s="510"/>
      <c r="DI8" s="511"/>
    </row>
    <row r="9" spans="1:119" ht="18.75" customHeight="1" thickBot="1" x14ac:dyDescent="0.2">
      <c r="A9" s="174"/>
      <c r="B9" s="538" t="s">
        <v>107</v>
      </c>
      <c r="C9" s="539"/>
      <c r="D9" s="539"/>
      <c r="E9" s="539"/>
      <c r="F9" s="539"/>
      <c r="G9" s="539"/>
      <c r="H9" s="539"/>
      <c r="I9" s="539"/>
      <c r="J9" s="539"/>
      <c r="K9" s="457"/>
      <c r="L9" s="540" t="s">
        <v>108</v>
      </c>
      <c r="M9" s="541"/>
      <c r="N9" s="541"/>
      <c r="O9" s="541"/>
      <c r="P9" s="541"/>
      <c r="Q9" s="542"/>
      <c r="R9" s="543">
        <v>113949</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-497772</v>
      </c>
      <c r="BO9" s="407"/>
      <c r="BP9" s="407"/>
      <c r="BQ9" s="407"/>
      <c r="BR9" s="407"/>
      <c r="BS9" s="407"/>
      <c r="BT9" s="407"/>
      <c r="BU9" s="408"/>
      <c r="BV9" s="406">
        <v>-861511</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5.4</v>
      </c>
      <c r="CU9" s="404"/>
      <c r="CV9" s="404"/>
      <c r="CW9" s="404"/>
      <c r="CX9" s="404"/>
      <c r="CY9" s="404"/>
      <c r="CZ9" s="404"/>
      <c r="DA9" s="405"/>
      <c r="DB9" s="403">
        <v>7.1</v>
      </c>
      <c r="DC9" s="404"/>
      <c r="DD9" s="404"/>
      <c r="DE9" s="404"/>
      <c r="DF9" s="404"/>
      <c r="DG9" s="404"/>
      <c r="DH9" s="404"/>
      <c r="DI9" s="405"/>
    </row>
    <row r="10" spans="1:119" ht="18.75" customHeight="1" thickBot="1" x14ac:dyDescent="0.2">
      <c r="A10" s="174"/>
      <c r="B10" s="538"/>
      <c r="C10" s="539"/>
      <c r="D10" s="539"/>
      <c r="E10" s="539"/>
      <c r="F10" s="539"/>
      <c r="G10" s="539"/>
      <c r="H10" s="539"/>
      <c r="I10" s="539"/>
      <c r="J10" s="539"/>
      <c r="K10" s="457"/>
      <c r="L10" s="362" t="s">
        <v>113</v>
      </c>
      <c r="M10" s="363"/>
      <c r="N10" s="363"/>
      <c r="O10" s="363"/>
      <c r="P10" s="363"/>
      <c r="Q10" s="364"/>
      <c r="R10" s="359">
        <v>111539</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2144003</v>
      </c>
      <c r="BO10" s="407"/>
      <c r="BP10" s="407"/>
      <c r="BQ10" s="407"/>
      <c r="BR10" s="407"/>
      <c r="BS10" s="407"/>
      <c r="BT10" s="407"/>
      <c r="BU10" s="408"/>
      <c r="BV10" s="406">
        <v>297</v>
      </c>
      <c r="BW10" s="407"/>
      <c r="BX10" s="407"/>
      <c r="BY10" s="407"/>
      <c r="BZ10" s="407"/>
      <c r="CA10" s="407"/>
      <c r="CB10" s="407"/>
      <c r="CC10" s="408"/>
      <c r="CD10" s="177" t="s">
        <v>116</v>
      </c>
      <c r="CE10" s="178"/>
      <c r="CF10" s="178"/>
      <c r="CG10" s="178"/>
      <c r="CH10" s="178"/>
      <c r="CI10" s="178"/>
      <c r="CJ10" s="178"/>
      <c r="CK10" s="178"/>
      <c r="CL10" s="178"/>
      <c r="CM10" s="178"/>
      <c r="CN10" s="178"/>
      <c r="CO10" s="178"/>
      <c r="CP10" s="178"/>
      <c r="CQ10" s="178"/>
      <c r="CR10" s="178"/>
      <c r="CS10" s="179"/>
      <c r="CT10" s="180"/>
      <c r="CU10" s="181"/>
      <c r="CV10" s="181"/>
      <c r="CW10" s="181"/>
      <c r="CX10" s="181"/>
      <c r="CY10" s="181"/>
      <c r="CZ10" s="181"/>
      <c r="DA10" s="182"/>
      <c r="DB10" s="180"/>
      <c r="DC10" s="181"/>
      <c r="DD10" s="181"/>
      <c r="DE10" s="181"/>
      <c r="DF10" s="181"/>
      <c r="DG10" s="181"/>
      <c r="DH10" s="181"/>
      <c r="DI10" s="182"/>
    </row>
    <row r="11" spans="1:119" ht="18.75" customHeight="1" thickBot="1" x14ac:dyDescent="0.2">
      <c r="A11" s="174"/>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4"/>
      <c r="B12" s="512" t="s">
        <v>123</v>
      </c>
      <c r="C12" s="513"/>
      <c r="D12" s="513"/>
      <c r="E12" s="513"/>
      <c r="F12" s="513"/>
      <c r="G12" s="513"/>
      <c r="H12" s="513"/>
      <c r="I12" s="513"/>
      <c r="J12" s="513"/>
      <c r="K12" s="514"/>
      <c r="L12" s="521" t="s">
        <v>124</v>
      </c>
      <c r="M12" s="522"/>
      <c r="N12" s="522"/>
      <c r="O12" s="522"/>
      <c r="P12" s="522"/>
      <c r="Q12" s="523"/>
      <c r="R12" s="524">
        <v>114516</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750000</v>
      </c>
      <c r="BO12" s="407"/>
      <c r="BP12" s="407"/>
      <c r="BQ12" s="407"/>
      <c r="BR12" s="407"/>
      <c r="BS12" s="407"/>
      <c r="BT12" s="407"/>
      <c r="BU12" s="408"/>
      <c r="BV12" s="406">
        <v>700000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4"/>
      <c r="B13" s="515"/>
      <c r="C13" s="516"/>
      <c r="D13" s="516"/>
      <c r="E13" s="516"/>
      <c r="F13" s="516"/>
      <c r="G13" s="516"/>
      <c r="H13" s="516"/>
      <c r="I13" s="516"/>
      <c r="J13" s="516"/>
      <c r="K13" s="517"/>
      <c r="L13" s="183"/>
      <c r="M13" s="490" t="s">
        <v>130</v>
      </c>
      <c r="N13" s="491"/>
      <c r="O13" s="491"/>
      <c r="P13" s="491"/>
      <c r="Q13" s="492"/>
      <c r="R13" s="493">
        <v>111302</v>
      </c>
      <c r="S13" s="494"/>
      <c r="T13" s="494"/>
      <c r="U13" s="494"/>
      <c r="V13" s="495"/>
      <c r="W13" s="496" t="s">
        <v>131</v>
      </c>
      <c r="X13" s="392"/>
      <c r="Y13" s="392"/>
      <c r="Z13" s="392"/>
      <c r="AA13" s="392"/>
      <c r="AB13" s="393"/>
      <c r="AC13" s="359">
        <v>309</v>
      </c>
      <c r="AD13" s="360"/>
      <c r="AE13" s="360"/>
      <c r="AF13" s="360"/>
      <c r="AG13" s="361"/>
      <c r="AH13" s="359">
        <v>310</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896231</v>
      </c>
      <c r="BO13" s="407"/>
      <c r="BP13" s="407"/>
      <c r="BQ13" s="407"/>
      <c r="BR13" s="407"/>
      <c r="BS13" s="407"/>
      <c r="BT13" s="407"/>
      <c r="BU13" s="408"/>
      <c r="BV13" s="406">
        <v>-1561214</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0.2</v>
      </c>
      <c r="CU13" s="404"/>
      <c r="CV13" s="404"/>
      <c r="CW13" s="404"/>
      <c r="CX13" s="404"/>
      <c r="CY13" s="404"/>
      <c r="CZ13" s="404"/>
      <c r="DA13" s="405"/>
      <c r="DB13" s="403">
        <v>0.3</v>
      </c>
      <c r="DC13" s="404"/>
      <c r="DD13" s="404"/>
      <c r="DE13" s="404"/>
      <c r="DF13" s="404"/>
      <c r="DG13" s="404"/>
      <c r="DH13" s="404"/>
      <c r="DI13" s="405"/>
    </row>
    <row r="14" spans="1:119" ht="18.75" customHeight="1" thickBot="1" x14ac:dyDescent="0.2">
      <c r="A14" s="174"/>
      <c r="B14" s="515"/>
      <c r="C14" s="516"/>
      <c r="D14" s="516"/>
      <c r="E14" s="516"/>
      <c r="F14" s="516"/>
      <c r="G14" s="516"/>
      <c r="H14" s="516"/>
      <c r="I14" s="516"/>
      <c r="J14" s="516"/>
      <c r="K14" s="517"/>
      <c r="L14" s="480" t="s">
        <v>135</v>
      </c>
      <c r="M14" s="533"/>
      <c r="N14" s="533"/>
      <c r="O14" s="533"/>
      <c r="P14" s="533"/>
      <c r="Q14" s="534"/>
      <c r="R14" s="493">
        <v>114259</v>
      </c>
      <c r="S14" s="494"/>
      <c r="T14" s="494"/>
      <c r="U14" s="494"/>
      <c r="V14" s="495"/>
      <c r="W14" s="497"/>
      <c r="X14" s="395"/>
      <c r="Y14" s="395"/>
      <c r="Z14" s="395"/>
      <c r="AA14" s="395"/>
      <c r="AB14" s="396"/>
      <c r="AC14" s="486">
        <v>0.6</v>
      </c>
      <c r="AD14" s="487"/>
      <c r="AE14" s="487"/>
      <c r="AF14" s="487"/>
      <c r="AG14" s="488"/>
      <c r="AH14" s="486">
        <v>0.6</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4"/>
      <c r="B15" s="515"/>
      <c r="C15" s="516"/>
      <c r="D15" s="516"/>
      <c r="E15" s="516"/>
      <c r="F15" s="516"/>
      <c r="G15" s="516"/>
      <c r="H15" s="516"/>
      <c r="I15" s="516"/>
      <c r="J15" s="516"/>
      <c r="K15" s="517"/>
      <c r="L15" s="183"/>
      <c r="M15" s="490" t="s">
        <v>130</v>
      </c>
      <c r="N15" s="491"/>
      <c r="O15" s="491"/>
      <c r="P15" s="491"/>
      <c r="Q15" s="492"/>
      <c r="R15" s="493">
        <v>111346</v>
      </c>
      <c r="S15" s="494"/>
      <c r="T15" s="494"/>
      <c r="U15" s="494"/>
      <c r="V15" s="495"/>
      <c r="W15" s="496" t="s">
        <v>137</v>
      </c>
      <c r="X15" s="392"/>
      <c r="Y15" s="392"/>
      <c r="Z15" s="392"/>
      <c r="AA15" s="392"/>
      <c r="AB15" s="393"/>
      <c r="AC15" s="359">
        <v>10575</v>
      </c>
      <c r="AD15" s="360"/>
      <c r="AE15" s="360"/>
      <c r="AF15" s="360"/>
      <c r="AG15" s="361"/>
      <c r="AH15" s="359">
        <v>11294</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17929004</v>
      </c>
      <c r="BO15" s="436"/>
      <c r="BP15" s="436"/>
      <c r="BQ15" s="436"/>
      <c r="BR15" s="436"/>
      <c r="BS15" s="436"/>
      <c r="BT15" s="436"/>
      <c r="BU15" s="437"/>
      <c r="BV15" s="435">
        <v>17974218</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4"/>
      <c r="CU15" s="185"/>
      <c r="CV15" s="185"/>
      <c r="CW15" s="185"/>
      <c r="CX15" s="185"/>
      <c r="CY15" s="185"/>
      <c r="CZ15" s="185"/>
      <c r="DA15" s="186"/>
      <c r="DB15" s="184"/>
      <c r="DC15" s="185"/>
      <c r="DD15" s="185"/>
      <c r="DE15" s="185"/>
      <c r="DF15" s="185"/>
      <c r="DG15" s="185"/>
      <c r="DH15" s="185"/>
      <c r="DI15" s="186"/>
    </row>
    <row r="16" spans="1:119" ht="18.75" customHeight="1" x14ac:dyDescent="0.15">
      <c r="A16" s="174"/>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21.2</v>
      </c>
      <c r="AD16" s="487"/>
      <c r="AE16" s="487"/>
      <c r="AF16" s="487"/>
      <c r="AG16" s="488"/>
      <c r="AH16" s="486">
        <v>23.2</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18396279</v>
      </c>
      <c r="BO16" s="407"/>
      <c r="BP16" s="407"/>
      <c r="BQ16" s="407"/>
      <c r="BR16" s="407"/>
      <c r="BS16" s="407"/>
      <c r="BT16" s="407"/>
      <c r="BU16" s="408"/>
      <c r="BV16" s="406">
        <v>17973775</v>
      </c>
      <c r="BW16" s="407"/>
      <c r="BX16" s="407"/>
      <c r="BY16" s="407"/>
      <c r="BZ16" s="407"/>
      <c r="CA16" s="407"/>
      <c r="CB16" s="407"/>
      <c r="CC16" s="408"/>
      <c r="CD16" s="187"/>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4"/>
      <c r="B17" s="518"/>
      <c r="C17" s="519"/>
      <c r="D17" s="519"/>
      <c r="E17" s="519"/>
      <c r="F17" s="519"/>
      <c r="G17" s="519"/>
      <c r="H17" s="519"/>
      <c r="I17" s="519"/>
      <c r="J17" s="519"/>
      <c r="K17" s="520"/>
      <c r="L17" s="188"/>
      <c r="M17" s="499" t="s">
        <v>143</v>
      </c>
      <c r="N17" s="500"/>
      <c r="O17" s="500"/>
      <c r="P17" s="500"/>
      <c r="Q17" s="501"/>
      <c r="R17" s="483" t="s">
        <v>144</v>
      </c>
      <c r="S17" s="484"/>
      <c r="T17" s="484"/>
      <c r="U17" s="484"/>
      <c r="V17" s="485"/>
      <c r="W17" s="496" t="s">
        <v>145</v>
      </c>
      <c r="X17" s="392"/>
      <c r="Y17" s="392"/>
      <c r="Z17" s="392"/>
      <c r="AA17" s="392"/>
      <c r="AB17" s="393"/>
      <c r="AC17" s="359">
        <v>38906</v>
      </c>
      <c r="AD17" s="360"/>
      <c r="AE17" s="360"/>
      <c r="AF17" s="360"/>
      <c r="AG17" s="361"/>
      <c r="AH17" s="359">
        <v>37034</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22889498</v>
      </c>
      <c r="BO17" s="407"/>
      <c r="BP17" s="407"/>
      <c r="BQ17" s="407"/>
      <c r="BR17" s="407"/>
      <c r="BS17" s="407"/>
      <c r="BT17" s="407"/>
      <c r="BU17" s="408"/>
      <c r="BV17" s="406">
        <v>22984135</v>
      </c>
      <c r="BW17" s="407"/>
      <c r="BX17" s="407"/>
      <c r="BY17" s="407"/>
      <c r="BZ17" s="407"/>
      <c r="CA17" s="407"/>
      <c r="CB17" s="407"/>
      <c r="CC17" s="408"/>
      <c r="CD17" s="187"/>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4"/>
      <c r="B18" s="456" t="s">
        <v>147</v>
      </c>
      <c r="C18" s="457"/>
      <c r="D18" s="457"/>
      <c r="E18" s="458"/>
      <c r="F18" s="458"/>
      <c r="G18" s="458"/>
      <c r="H18" s="458"/>
      <c r="I18" s="458"/>
      <c r="J18" s="458"/>
      <c r="K18" s="458"/>
      <c r="L18" s="459">
        <v>17.34</v>
      </c>
      <c r="M18" s="459"/>
      <c r="N18" s="459"/>
      <c r="O18" s="459"/>
      <c r="P18" s="459"/>
      <c r="Q18" s="459"/>
      <c r="R18" s="460"/>
      <c r="S18" s="460"/>
      <c r="T18" s="460"/>
      <c r="U18" s="460"/>
      <c r="V18" s="461"/>
      <c r="W18" s="477"/>
      <c r="X18" s="478"/>
      <c r="Y18" s="478"/>
      <c r="Z18" s="478"/>
      <c r="AA18" s="478"/>
      <c r="AB18" s="502"/>
      <c r="AC18" s="376">
        <v>78.099999999999994</v>
      </c>
      <c r="AD18" s="377"/>
      <c r="AE18" s="377"/>
      <c r="AF18" s="377"/>
      <c r="AG18" s="462"/>
      <c r="AH18" s="376">
        <v>76.099999999999994</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21684313</v>
      </c>
      <c r="BO18" s="407"/>
      <c r="BP18" s="407"/>
      <c r="BQ18" s="407"/>
      <c r="BR18" s="407"/>
      <c r="BS18" s="407"/>
      <c r="BT18" s="407"/>
      <c r="BU18" s="408"/>
      <c r="BV18" s="406">
        <v>21431755</v>
      </c>
      <c r="BW18" s="407"/>
      <c r="BX18" s="407"/>
      <c r="BY18" s="407"/>
      <c r="BZ18" s="407"/>
      <c r="CA18" s="407"/>
      <c r="CB18" s="407"/>
      <c r="CC18" s="408"/>
      <c r="CD18" s="187"/>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4"/>
      <c r="B19" s="456" t="s">
        <v>149</v>
      </c>
      <c r="C19" s="457"/>
      <c r="D19" s="457"/>
      <c r="E19" s="458"/>
      <c r="F19" s="458"/>
      <c r="G19" s="458"/>
      <c r="H19" s="458"/>
      <c r="I19" s="458"/>
      <c r="J19" s="458"/>
      <c r="K19" s="458"/>
      <c r="L19" s="466">
        <v>6571</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33709948</v>
      </c>
      <c r="BO19" s="407"/>
      <c r="BP19" s="407"/>
      <c r="BQ19" s="407"/>
      <c r="BR19" s="407"/>
      <c r="BS19" s="407"/>
      <c r="BT19" s="407"/>
      <c r="BU19" s="408"/>
      <c r="BV19" s="406">
        <v>31334964</v>
      </c>
      <c r="BW19" s="407"/>
      <c r="BX19" s="407"/>
      <c r="BY19" s="407"/>
      <c r="BZ19" s="407"/>
      <c r="CA19" s="407"/>
      <c r="CB19" s="407"/>
      <c r="CC19" s="408"/>
      <c r="CD19" s="187"/>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4"/>
      <c r="B20" s="456" t="s">
        <v>151</v>
      </c>
      <c r="C20" s="457"/>
      <c r="D20" s="457"/>
      <c r="E20" s="458"/>
      <c r="F20" s="458"/>
      <c r="G20" s="458"/>
      <c r="H20" s="458"/>
      <c r="I20" s="458"/>
      <c r="J20" s="458"/>
      <c r="K20" s="458"/>
      <c r="L20" s="466">
        <v>52163</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7"/>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4"/>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7"/>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4"/>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16468234</v>
      </c>
      <c r="BO22" s="436"/>
      <c r="BP22" s="436"/>
      <c r="BQ22" s="436"/>
      <c r="BR22" s="436"/>
      <c r="BS22" s="436"/>
      <c r="BT22" s="436"/>
      <c r="BU22" s="437"/>
      <c r="BV22" s="435">
        <v>16226894</v>
      </c>
      <c r="BW22" s="436"/>
      <c r="BX22" s="436"/>
      <c r="BY22" s="436"/>
      <c r="BZ22" s="436"/>
      <c r="CA22" s="436"/>
      <c r="CB22" s="436"/>
      <c r="CC22" s="437"/>
      <c r="CD22" s="187"/>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4"/>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10028475</v>
      </c>
      <c r="BO23" s="407"/>
      <c r="BP23" s="407"/>
      <c r="BQ23" s="407"/>
      <c r="BR23" s="407"/>
      <c r="BS23" s="407"/>
      <c r="BT23" s="407"/>
      <c r="BU23" s="408"/>
      <c r="BV23" s="406">
        <v>10769906</v>
      </c>
      <c r="BW23" s="407"/>
      <c r="BX23" s="407"/>
      <c r="BY23" s="407"/>
      <c r="BZ23" s="407"/>
      <c r="CA23" s="407"/>
      <c r="CB23" s="407"/>
      <c r="CC23" s="408"/>
      <c r="CD23" s="187"/>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4"/>
      <c r="B24" s="385"/>
      <c r="C24" s="386"/>
      <c r="D24" s="387"/>
      <c r="E24" s="362" t="s">
        <v>161</v>
      </c>
      <c r="F24" s="363"/>
      <c r="G24" s="363"/>
      <c r="H24" s="363"/>
      <c r="I24" s="363"/>
      <c r="J24" s="363"/>
      <c r="K24" s="364"/>
      <c r="L24" s="359">
        <v>1</v>
      </c>
      <c r="M24" s="360"/>
      <c r="N24" s="360"/>
      <c r="O24" s="360"/>
      <c r="P24" s="361"/>
      <c r="Q24" s="359">
        <v>10000</v>
      </c>
      <c r="R24" s="360"/>
      <c r="S24" s="360"/>
      <c r="T24" s="360"/>
      <c r="U24" s="360"/>
      <c r="V24" s="361"/>
      <c r="W24" s="449"/>
      <c r="X24" s="386"/>
      <c r="Y24" s="387"/>
      <c r="Z24" s="362" t="s">
        <v>162</v>
      </c>
      <c r="AA24" s="363"/>
      <c r="AB24" s="363"/>
      <c r="AC24" s="363"/>
      <c r="AD24" s="363"/>
      <c r="AE24" s="363"/>
      <c r="AF24" s="363"/>
      <c r="AG24" s="364"/>
      <c r="AH24" s="359">
        <v>558</v>
      </c>
      <c r="AI24" s="360"/>
      <c r="AJ24" s="360"/>
      <c r="AK24" s="360"/>
      <c r="AL24" s="361"/>
      <c r="AM24" s="359">
        <v>1727010</v>
      </c>
      <c r="AN24" s="360"/>
      <c r="AO24" s="360"/>
      <c r="AP24" s="360"/>
      <c r="AQ24" s="360"/>
      <c r="AR24" s="361"/>
      <c r="AS24" s="359">
        <v>3095</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8328652</v>
      </c>
      <c r="BO24" s="407"/>
      <c r="BP24" s="407"/>
      <c r="BQ24" s="407"/>
      <c r="BR24" s="407"/>
      <c r="BS24" s="407"/>
      <c r="BT24" s="407"/>
      <c r="BU24" s="408"/>
      <c r="BV24" s="406">
        <v>7200981</v>
      </c>
      <c r="BW24" s="407"/>
      <c r="BX24" s="407"/>
      <c r="BY24" s="407"/>
      <c r="BZ24" s="407"/>
      <c r="CA24" s="407"/>
      <c r="CB24" s="407"/>
      <c r="CC24" s="408"/>
      <c r="CD24" s="187"/>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4"/>
      <c r="B25" s="385"/>
      <c r="C25" s="386"/>
      <c r="D25" s="387"/>
      <c r="E25" s="362" t="s">
        <v>164</v>
      </c>
      <c r="F25" s="363"/>
      <c r="G25" s="363"/>
      <c r="H25" s="363"/>
      <c r="I25" s="363"/>
      <c r="J25" s="363"/>
      <c r="K25" s="364"/>
      <c r="L25" s="359">
        <v>2</v>
      </c>
      <c r="M25" s="360"/>
      <c r="N25" s="360"/>
      <c r="O25" s="360"/>
      <c r="P25" s="361"/>
      <c r="Q25" s="359">
        <v>8800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3363189</v>
      </c>
      <c r="BO25" s="436"/>
      <c r="BP25" s="436"/>
      <c r="BQ25" s="436"/>
      <c r="BR25" s="436"/>
      <c r="BS25" s="436"/>
      <c r="BT25" s="436"/>
      <c r="BU25" s="437"/>
      <c r="BV25" s="435">
        <v>2158942</v>
      </c>
      <c r="BW25" s="436"/>
      <c r="BX25" s="436"/>
      <c r="BY25" s="436"/>
      <c r="BZ25" s="436"/>
      <c r="CA25" s="436"/>
      <c r="CB25" s="436"/>
      <c r="CC25" s="437"/>
      <c r="CD25" s="187"/>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4"/>
      <c r="B26" s="385"/>
      <c r="C26" s="386"/>
      <c r="D26" s="387"/>
      <c r="E26" s="362" t="s">
        <v>167</v>
      </c>
      <c r="F26" s="363"/>
      <c r="G26" s="363"/>
      <c r="H26" s="363"/>
      <c r="I26" s="363"/>
      <c r="J26" s="363"/>
      <c r="K26" s="364"/>
      <c r="L26" s="359">
        <v>1</v>
      </c>
      <c r="M26" s="360"/>
      <c r="N26" s="360"/>
      <c r="O26" s="360"/>
      <c r="P26" s="361"/>
      <c r="Q26" s="359">
        <v>8100</v>
      </c>
      <c r="R26" s="360"/>
      <c r="S26" s="360"/>
      <c r="T26" s="360"/>
      <c r="U26" s="360"/>
      <c r="V26" s="361"/>
      <c r="W26" s="449"/>
      <c r="X26" s="386"/>
      <c r="Y26" s="387"/>
      <c r="Z26" s="362" t="s">
        <v>168</v>
      </c>
      <c r="AA26" s="417"/>
      <c r="AB26" s="417"/>
      <c r="AC26" s="417"/>
      <c r="AD26" s="417"/>
      <c r="AE26" s="417"/>
      <c r="AF26" s="417"/>
      <c r="AG26" s="418"/>
      <c r="AH26" s="359">
        <v>33</v>
      </c>
      <c r="AI26" s="360"/>
      <c r="AJ26" s="360"/>
      <c r="AK26" s="360"/>
      <c r="AL26" s="361"/>
      <c r="AM26" s="359">
        <v>98406</v>
      </c>
      <c r="AN26" s="360"/>
      <c r="AO26" s="360"/>
      <c r="AP26" s="360"/>
      <c r="AQ26" s="360"/>
      <c r="AR26" s="361"/>
      <c r="AS26" s="359">
        <v>2982</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v>60000</v>
      </c>
      <c r="BO26" s="407"/>
      <c r="BP26" s="407"/>
      <c r="BQ26" s="407"/>
      <c r="BR26" s="407"/>
      <c r="BS26" s="407"/>
      <c r="BT26" s="407"/>
      <c r="BU26" s="408"/>
      <c r="BV26" s="406">
        <v>50000</v>
      </c>
      <c r="BW26" s="407"/>
      <c r="BX26" s="407"/>
      <c r="BY26" s="407"/>
      <c r="BZ26" s="407"/>
      <c r="CA26" s="407"/>
      <c r="CB26" s="407"/>
      <c r="CC26" s="408"/>
      <c r="CD26" s="187"/>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4"/>
      <c r="B27" s="385"/>
      <c r="C27" s="386"/>
      <c r="D27" s="387"/>
      <c r="E27" s="362" t="s">
        <v>170</v>
      </c>
      <c r="F27" s="363"/>
      <c r="G27" s="363"/>
      <c r="H27" s="363"/>
      <c r="I27" s="363"/>
      <c r="J27" s="363"/>
      <c r="K27" s="364"/>
      <c r="L27" s="359">
        <v>1</v>
      </c>
      <c r="M27" s="360"/>
      <c r="N27" s="360"/>
      <c r="O27" s="360"/>
      <c r="P27" s="361"/>
      <c r="Q27" s="359">
        <v>6100</v>
      </c>
      <c r="R27" s="360"/>
      <c r="S27" s="360"/>
      <c r="T27" s="360"/>
      <c r="U27" s="360"/>
      <c r="V27" s="361"/>
      <c r="W27" s="449"/>
      <c r="X27" s="386"/>
      <c r="Y27" s="387"/>
      <c r="Z27" s="362" t="s">
        <v>171</v>
      </c>
      <c r="AA27" s="363"/>
      <c r="AB27" s="363"/>
      <c r="AC27" s="363"/>
      <c r="AD27" s="363"/>
      <c r="AE27" s="363"/>
      <c r="AF27" s="363"/>
      <c r="AG27" s="364"/>
      <c r="AH27" s="359">
        <v>3</v>
      </c>
      <c r="AI27" s="360"/>
      <c r="AJ27" s="360"/>
      <c r="AK27" s="360"/>
      <c r="AL27" s="361"/>
      <c r="AM27" s="359">
        <v>12957</v>
      </c>
      <c r="AN27" s="360"/>
      <c r="AO27" s="360"/>
      <c r="AP27" s="360"/>
      <c r="AQ27" s="360"/>
      <c r="AR27" s="361"/>
      <c r="AS27" s="359">
        <v>4319</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89"/>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4"/>
      <c r="B28" s="385"/>
      <c r="C28" s="386"/>
      <c r="D28" s="387"/>
      <c r="E28" s="362" t="s">
        <v>173</v>
      </c>
      <c r="F28" s="363"/>
      <c r="G28" s="363"/>
      <c r="H28" s="363"/>
      <c r="I28" s="363"/>
      <c r="J28" s="363"/>
      <c r="K28" s="364"/>
      <c r="L28" s="359">
        <v>1</v>
      </c>
      <c r="M28" s="360"/>
      <c r="N28" s="360"/>
      <c r="O28" s="360"/>
      <c r="P28" s="361"/>
      <c r="Q28" s="359">
        <v>5500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9249275</v>
      </c>
      <c r="BO28" s="436"/>
      <c r="BP28" s="436"/>
      <c r="BQ28" s="436"/>
      <c r="BR28" s="436"/>
      <c r="BS28" s="436"/>
      <c r="BT28" s="436"/>
      <c r="BU28" s="437"/>
      <c r="BV28" s="435">
        <v>7855272</v>
      </c>
      <c r="BW28" s="436"/>
      <c r="BX28" s="436"/>
      <c r="BY28" s="436"/>
      <c r="BZ28" s="436"/>
      <c r="CA28" s="436"/>
      <c r="CB28" s="436"/>
      <c r="CC28" s="437"/>
      <c r="CD28" s="187"/>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4"/>
      <c r="B29" s="385"/>
      <c r="C29" s="386"/>
      <c r="D29" s="387"/>
      <c r="E29" s="362" t="s">
        <v>176</v>
      </c>
      <c r="F29" s="363"/>
      <c r="G29" s="363"/>
      <c r="H29" s="363"/>
      <c r="I29" s="363"/>
      <c r="J29" s="363"/>
      <c r="K29" s="364"/>
      <c r="L29" s="359">
        <v>20</v>
      </c>
      <c r="M29" s="360"/>
      <c r="N29" s="360"/>
      <c r="O29" s="360"/>
      <c r="P29" s="361"/>
      <c r="Q29" s="359">
        <v>5300</v>
      </c>
      <c r="R29" s="360"/>
      <c r="S29" s="360"/>
      <c r="T29" s="360"/>
      <c r="U29" s="360"/>
      <c r="V29" s="361"/>
      <c r="W29" s="450"/>
      <c r="X29" s="451"/>
      <c r="Y29" s="452"/>
      <c r="Z29" s="362" t="s">
        <v>177</v>
      </c>
      <c r="AA29" s="363"/>
      <c r="AB29" s="363"/>
      <c r="AC29" s="363"/>
      <c r="AD29" s="363"/>
      <c r="AE29" s="363"/>
      <c r="AF29" s="363"/>
      <c r="AG29" s="364"/>
      <c r="AH29" s="359">
        <v>561</v>
      </c>
      <c r="AI29" s="360"/>
      <c r="AJ29" s="360"/>
      <c r="AK29" s="360"/>
      <c r="AL29" s="361"/>
      <c r="AM29" s="359">
        <v>1739967</v>
      </c>
      <c r="AN29" s="360"/>
      <c r="AO29" s="360"/>
      <c r="AP29" s="360"/>
      <c r="AQ29" s="360"/>
      <c r="AR29" s="361"/>
      <c r="AS29" s="359">
        <v>3102</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t="s">
        <v>122</v>
      </c>
      <c r="BO29" s="407"/>
      <c r="BP29" s="407"/>
      <c r="BQ29" s="407"/>
      <c r="BR29" s="407"/>
      <c r="BS29" s="407"/>
      <c r="BT29" s="407"/>
      <c r="BU29" s="408"/>
      <c r="BV29" s="406" t="s">
        <v>122</v>
      </c>
      <c r="BW29" s="407"/>
      <c r="BX29" s="407"/>
      <c r="BY29" s="407"/>
      <c r="BZ29" s="407"/>
      <c r="CA29" s="407"/>
      <c r="CB29" s="407"/>
      <c r="CC29" s="408"/>
      <c r="CD29" s="189"/>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4"/>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99.8</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10199327</v>
      </c>
      <c r="BO30" s="441"/>
      <c r="BP30" s="441"/>
      <c r="BQ30" s="441"/>
      <c r="BR30" s="441"/>
      <c r="BS30" s="441"/>
      <c r="BT30" s="441"/>
      <c r="BU30" s="442"/>
      <c r="BV30" s="440">
        <v>9063941</v>
      </c>
      <c r="BW30" s="441"/>
      <c r="BX30" s="441"/>
      <c r="BY30" s="441"/>
      <c r="BZ30" s="441"/>
      <c r="CA30" s="441"/>
      <c r="CB30" s="441"/>
      <c r="CC30" s="442"/>
      <c r="CD30" s="190"/>
      <c r="CE30" s="191"/>
      <c r="CF30" s="191"/>
      <c r="CG30" s="191"/>
      <c r="CH30" s="191"/>
      <c r="CI30" s="191"/>
      <c r="CJ30" s="191"/>
      <c r="CK30" s="191"/>
      <c r="CL30" s="191"/>
      <c r="CM30" s="191"/>
      <c r="CN30" s="191"/>
      <c r="CO30" s="191"/>
      <c r="CP30" s="191"/>
      <c r="CQ30" s="191"/>
      <c r="CR30" s="191"/>
      <c r="CS30" s="192"/>
      <c r="CT30" s="193"/>
      <c r="CU30" s="194"/>
      <c r="CV30" s="194"/>
      <c r="CW30" s="194"/>
      <c r="CX30" s="194"/>
      <c r="CY30" s="194"/>
      <c r="CZ30" s="194"/>
      <c r="DA30" s="195"/>
      <c r="DB30" s="193"/>
      <c r="DC30" s="194"/>
      <c r="DD30" s="194"/>
      <c r="DE30" s="194"/>
      <c r="DF30" s="194"/>
      <c r="DG30" s="194"/>
      <c r="DH30" s="194"/>
      <c r="DI30" s="195"/>
    </row>
    <row r="31" spans="1:113" ht="13.5" customHeight="1" x14ac:dyDescent="0.15">
      <c r="A31" s="174"/>
      <c r="B31" s="196"/>
      <c r="DI31" s="197"/>
    </row>
    <row r="32" spans="1:113" ht="13.5" customHeight="1" x14ac:dyDescent="0.15">
      <c r="A32" s="174"/>
      <c r="B32" s="198"/>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7"/>
    </row>
    <row r="33" spans="1:113" ht="13.5" customHeight="1" x14ac:dyDescent="0.15">
      <c r="A33" s="174"/>
      <c r="B33" s="198"/>
      <c r="C33" s="358" t="s">
        <v>186</v>
      </c>
      <c r="D33" s="358"/>
      <c r="E33" s="357" t="s">
        <v>187</v>
      </c>
      <c r="F33" s="357"/>
      <c r="G33" s="357"/>
      <c r="H33" s="357"/>
      <c r="I33" s="357"/>
      <c r="J33" s="357"/>
      <c r="K33" s="357"/>
      <c r="L33" s="357"/>
      <c r="M33" s="357"/>
      <c r="N33" s="357"/>
      <c r="O33" s="357"/>
      <c r="P33" s="357"/>
      <c r="Q33" s="357"/>
      <c r="R33" s="357"/>
      <c r="S33" s="357"/>
      <c r="T33" s="199"/>
      <c r="U33" s="358" t="s">
        <v>186</v>
      </c>
      <c r="V33" s="358"/>
      <c r="W33" s="357" t="s">
        <v>187</v>
      </c>
      <c r="X33" s="357"/>
      <c r="Y33" s="357"/>
      <c r="Z33" s="357"/>
      <c r="AA33" s="357"/>
      <c r="AB33" s="357"/>
      <c r="AC33" s="357"/>
      <c r="AD33" s="357"/>
      <c r="AE33" s="357"/>
      <c r="AF33" s="357"/>
      <c r="AG33" s="357"/>
      <c r="AH33" s="357"/>
      <c r="AI33" s="357"/>
      <c r="AJ33" s="357"/>
      <c r="AK33" s="357"/>
      <c r="AL33" s="199"/>
      <c r="AM33" s="358" t="s">
        <v>186</v>
      </c>
      <c r="AN33" s="358"/>
      <c r="AO33" s="357" t="s">
        <v>187</v>
      </c>
      <c r="AP33" s="357"/>
      <c r="AQ33" s="357"/>
      <c r="AR33" s="357"/>
      <c r="AS33" s="357"/>
      <c r="AT33" s="357"/>
      <c r="AU33" s="357"/>
      <c r="AV33" s="357"/>
      <c r="AW33" s="357"/>
      <c r="AX33" s="357"/>
      <c r="AY33" s="357"/>
      <c r="AZ33" s="357"/>
      <c r="BA33" s="357"/>
      <c r="BB33" s="357"/>
      <c r="BC33" s="357"/>
      <c r="BD33" s="200"/>
      <c r="BE33" s="357" t="s">
        <v>188</v>
      </c>
      <c r="BF33" s="357"/>
      <c r="BG33" s="357" t="s">
        <v>189</v>
      </c>
      <c r="BH33" s="357"/>
      <c r="BI33" s="357"/>
      <c r="BJ33" s="357"/>
      <c r="BK33" s="357"/>
      <c r="BL33" s="357"/>
      <c r="BM33" s="357"/>
      <c r="BN33" s="357"/>
      <c r="BO33" s="357"/>
      <c r="BP33" s="357"/>
      <c r="BQ33" s="357"/>
      <c r="BR33" s="357"/>
      <c r="BS33" s="357"/>
      <c r="BT33" s="357"/>
      <c r="BU33" s="357"/>
      <c r="BV33" s="200"/>
      <c r="BW33" s="358" t="s">
        <v>188</v>
      </c>
      <c r="BX33" s="358"/>
      <c r="BY33" s="357" t="s">
        <v>190</v>
      </c>
      <c r="BZ33" s="357"/>
      <c r="CA33" s="357"/>
      <c r="CB33" s="357"/>
      <c r="CC33" s="357"/>
      <c r="CD33" s="357"/>
      <c r="CE33" s="357"/>
      <c r="CF33" s="357"/>
      <c r="CG33" s="357"/>
      <c r="CH33" s="357"/>
      <c r="CI33" s="357"/>
      <c r="CJ33" s="357"/>
      <c r="CK33" s="357"/>
      <c r="CL33" s="357"/>
      <c r="CM33" s="357"/>
      <c r="CN33" s="199"/>
      <c r="CO33" s="358" t="s">
        <v>186</v>
      </c>
      <c r="CP33" s="358"/>
      <c r="CQ33" s="357" t="s">
        <v>191</v>
      </c>
      <c r="CR33" s="357"/>
      <c r="CS33" s="357"/>
      <c r="CT33" s="357"/>
      <c r="CU33" s="357"/>
      <c r="CV33" s="357"/>
      <c r="CW33" s="357"/>
      <c r="CX33" s="357"/>
      <c r="CY33" s="357"/>
      <c r="CZ33" s="357"/>
      <c r="DA33" s="357"/>
      <c r="DB33" s="357"/>
      <c r="DC33" s="357"/>
      <c r="DD33" s="357"/>
      <c r="DE33" s="357"/>
      <c r="DF33" s="199"/>
      <c r="DG33" s="356" t="s">
        <v>192</v>
      </c>
      <c r="DH33" s="356"/>
      <c r="DI33" s="201"/>
    </row>
    <row r="34" spans="1:113" ht="32.25" customHeight="1" x14ac:dyDescent="0.15">
      <c r="A34" s="174"/>
      <c r="B34" s="198"/>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4"/>
      <c r="U34" s="354">
        <f>IF(W34="","",MAX(C34:D43)+1)</f>
        <v>3</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4"/>
      <c r="AM34" s="354">
        <f>IF(AO34="","",MAX(C34:D43,U34:V43)+1)</f>
        <v>6</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4"/>
      <c r="BE34" s="354">
        <f>IF(BG34="","",MAX(C34:D43,U34:V43,AM34:AN43)+1)</f>
        <v>8</v>
      </c>
      <c r="BF34" s="354"/>
      <c r="BG34" s="355" t="str">
        <f>IF('各会計、関係団体の財政状況及び健全化判断比率'!B33="","",'各会計、関係団体の財政状況及び健全化判断比率'!B33)</f>
        <v>中神土地区画整理事業特別会計</v>
      </c>
      <c r="BH34" s="355"/>
      <c r="BI34" s="355"/>
      <c r="BJ34" s="355"/>
      <c r="BK34" s="355"/>
      <c r="BL34" s="355"/>
      <c r="BM34" s="355"/>
      <c r="BN34" s="355"/>
      <c r="BO34" s="355"/>
      <c r="BP34" s="355"/>
      <c r="BQ34" s="355"/>
      <c r="BR34" s="355"/>
      <c r="BS34" s="355"/>
      <c r="BT34" s="355"/>
      <c r="BU34" s="355"/>
      <c r="BV34" s="174"/>
      <c r="BW34" s="354">
        <f>IF(BY34="","",MAX(C34:D43,U34:V43,AM34:AN43,BE34:BF43)+1)</f>
        <v>9</v>
      </c>
      <c r="BX34" s="354"/>
      <c r="BY34" s="355" t="str">
        <f>IF('各会計、関係団体の財政状況及び健全化判断比率'!B68="","",'各会計、関係団体の財政状況及び健全化判断比率'!B68)</f>
        <v>東京たま広域資源循環組合</v>
      </c>
      <c r="BZ34" s="355"/>
      <c r="CA34" s="355"/>
      <c r="CB34" s="355"/>
      <c r="CC34" s="355"/>
      <c r="CD34" s="355"/>
      <c r="CE34" s="355"/>
      <c r="CF34" s="355"/>
      <c r="CG34" s="355"/>
      <c r="CH34" s="355"/>
      <c r="CI34" s="355"/>
      <c r="CJ34" s="355"/>
      <c r="CK34" s="355"/>
      <c r="CL34" s="355"/>
      <c r="CM34" s="355"/>
      <c r="CN34" s="174"/>
      <c r="CO34" s="354">
        <f>IF(CQ34="","",MAX(C34:D43,U34:V43,AM34:AN43,BE34:BF43,BW34:BX43)+1)</f>
        <v>17</v>
      </c>
      <c r="CP34" s="354"/>
      <c r="CQ34" s="355" t="str">
        <f>IF('各会計、関係団体の財政状況及び健全化判断比率'!BS7="","",'各会計、関係団体の財政状況及び健全化判断比率'!BS7)</f>
        <v>昭島市土地開発公社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〇</v>
      </c>
      <c r="DH34" s="352"/>
      <c r="DI34" s="201"/>
    </row>
    <row r="35" spans="1:113" ht="32.25" customHeight="1" x14ac:dyDescent="0.15">
      <c r="A35" s="174"/>
      <c r="B35" s="198"/>
      <c r="C35" s="354">
        <f>IF(E35="","",C34+1)</f>
        <v>2</v>
      </c>
      <c r="D35" s="354"/>
      <c r="E35" s="355" t="str">
        <f>IF('各会計、関係団体の財政状況及び健全化判断比率'!B8="","",'各会計、関係団体の財政状況及び健全化判断比率'!B8)</f>
        <v>中神駅北側地域整備事業特別会計</v>
      </c>
      <c r="F35" s="355"/>
      <c r="G35" s="355"/>
      <c r="H35" s="355"/>
      <c r="I35" s="355"/>
      <c r="J35" s="355"/>
      <c r="K35" s="355"/>
      <c r="L35" s="355"/>
      <c r="M35" s="355"/>
      <c r="N35" s="355"/>
      <c r="O35" s="355"/>
      <c r="P35" s="355"/>
      <c r="Q35" s="355"/>
      <c r="R35" s="355"/>
      <c r="S35" s="355"/>
      <c r="T35" s="174"/>
      <c r="U35" s="354">
        <f>IF(W35="","",U34+1)</f>
        <v>4</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4"/>
      <c r="AM35" s="354">
        <f t="shared" ref="AM35:AM43" si="0">IF(AO35="","",AM34+1)</f>
        <v>7</v>
      </c>
      <c r="AN35" s="354"/>
      <c r="AO35" s="355" t="str">
        <f>IF('各会計、関係団体の財政状況及び健全化判断比率'!B32="","",'各会計、関係団体の財政状況及び健全化判断比率'!B32)</f>
        <v>下水道事業会計</v>
      </c>
      <c r="AP35" s="355"/>
      <c r="AQ35" s="355"/>
      <c r="AR35" s="355"/>
      <c r="AS35" s="355"/>
      <c r="AT35" s="355"/>
      <c r="AU35" s="355"/>
      <c r="AV35" s="355"/>
      <c r="AW35" s="355"/>
      <c r="AX35" s="355"/>
      <c r="AY35" s="355"/>
      <c r="AZ35" s="355"/>
      <c r="BA35" s="355"/>
      <c r="BB35" s="355"/>
      <c r="BC35" s="355"/>
      <c r="BD35" s="174"/>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4"/>
      <c r="BW35" s="354">
        <f t="shared" ref="BW35:BW43" si="2">IF(BY35="","",BW34+1)</f>
        <v>10</v>
      </c>
      <c r="BX35" s="354"/>
      <c r="BY35" s="355" t="str">
        <f>IF('各会計、関係団体の財政状況及び健全化判断比率'!B69="","",'各会計、関係団体の財政状況及び健全化判断比率'!B69)</f>
        <v>東京都十一市競輪事業組合</v>
      </c>
      <c r="BZ35" s="355"/>
      <c r="CA35" s="355"/>
      <c r="CB35" s="355"/>
      <c r="CC35" s="355"/>
      <c r="CD35" s="355"/>
      <c r="CE35" s="355"/>
      <c r="CF35" s="355"/>
      <c r="CG35" s="355"/>
      <c r="CH35" s="355"/>
      <c r="CI35" s="355"/>
      <c r="CJ35" s="355"/>
      <c r="CK35" s="355"/>
      <c r="CL35" s="355"/>
      <c r="CM35" s="355"/>
      <c r="CN35" s="174"/>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1"/>
    </row>
    <row r="36" spans="1:113" ht="32.25" customHeight="1" x14ac:dyDescent="0.15">
      <c r="A36" s="174"/>
      <c r="B36" s="198"/>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4"/>
      <c r="U36" s="354">
        <f t="shared" ref="U36:U43" si="4">IF(W36="","",U35+1)</f>
        <v>5</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4"/>
      <c r="AM36" s="354" t="str">
        <f t="shared" si="0"/>
        <v/>
      </c>
      <c r="AN36" s="354"/>
      <c r="AO36" s="355"/>
      <c r="AP36" s="355"/>
      <c r="AQ36" s="355"/>
      <c r="AR36" s="355"/>
      <c r="AS36" s="355"/>
      <c r="AT36" s="355"/>
      <c r="AU36" s="355"/>
      <c r="AV36" s="355"/>
      <c r="AW36" s="355"/>
      <c r="AX36" s="355"/>
      <c r="AY36" s="355"/>
      <c r="AZ36" s="355"/>
      <c r="BA36" s="355"/>
      <c r="BB36" s="355"/>
      <c r="BC36" s="355"/>
      <c r="BD36" s="174"/>
      <c r="BE36" s="354" t="str">
        <f t="shared" si="1"/>
        <v/>
      </c>
      <c r="BF36" s="354"/>
      <c r="BG36" s="355"/>
      <c r="BH36" s="355"/>
      <c r="BI36" s="355"/>
      <c r="BJ36" s="355"/>
      <c r="BK36" s="355"/>
      <c r="BL36" s="355"/>
      <c r="BM36" s="355"/>
      <c r="BN36" s="355"/>
      <c r="BO36" s="355"/>
      <c r="BP36" s="355"/>
      <c r="BQ36" s="355"/>
      <c r="BR36" s="355"/>
      <c r="BS36" s="355"/>
      <c r="BT36" s="355"/>
      <c r="BU36" s="355"/>
      <c r="BV36" s="174"/>
      <c r="BW36" s="354">
        <f t="shared" si="2"/>
        <v>11</v>
      </c>
      <c r="BX36" s="354"/>
      <c r="BY36" s="355" t="str">
        <f>IF('各会計、関係団体の財政状況及び健全化判断比率'!B70="","",'各会計、関係団体の財政状況及び健全化判断比率'!B70)</f>
        <v>東京都六市競艇事業組合</v>
      </c>
      <c r="BZ36" s="355"/>
      <c r="CA36" s="355"/>
      <c r="CB36" s="355"/>
      <c r="CC36" s="355"/>
      <c r="CD36" s="355"/>
      <c r="CE36" s="355"/>
      <c r="CF36" s="355"/>
      <c r="CG36" s="355"/>
      <c r="CH36" s="355"/>
      <c r="CI36" s="355"/>
      <c r="CJ36" s="355"/>
      <c r="CK36" s="355"/>
      <c r="CL36" s="355"/>
      <c r="CM36" s="355"/>
      <c r="CN36" s="174"/>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1"/>
    </row>
    <row r="37" spans="1:113" ht="32.25" customHeight="1" x14ac:dyDescent="0.15">
      <c r="A37" s="174"/>
      <c r="B37" s="198"/>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4"/>
      <c r="U37" s="354" t="str">
        <f t="shared" si="4"/>
        <v/>
      </c>
      <c r="V37" s="354"/>
      <c r="W37" s="355"/>
      <c r="X37" s="355"/>
      <c r="Y37" s="355"/>
      <c r="Z37" s="355"/>
      <c r="AA37" s="355"/>
      <c r="AB37" s="355"/>
      <c r="AC37" s="355"/>
      <c r="AD37" s="355"/>
      <c r="AE37" s="355"/>
      <c r="AF37" s="355"/>
      <c r="AG37" s="355"/>
      <c r="AH37" s="355"/>
      <c r="AI37" s="355"/>
      <c r="AJ37" s="355"/>
      <c r="AK37" s="355"/>
      <c r="AL37" s="174"/>
      <c r="AM37" s="354" t="str">
        <f t="shared" si="0"/>
        <v/>
      </c>
      <c r="AN37" s="354"/>
      <c r="AO37" s="355"/>
      <c r="AP37" s="355"/>
      <c r="AQ37" s="355"/>
      <c r="AR37" s="355"/>
      <c r="AS37" s="355"/>
      <c r="AT37" s="355"/>
      <c r="AU37" s="355"/>
      <c r="AV37" s="355"/>
      <c r="AW37" s="355"/>
      <c r="AX37" s="355"/>
      <c r="AY37" s="355"/>
      <c r="AZ37" s="355"/>
      <c r="BA37" s="355"/>
      <c r="BB37" s="355"/>
      <c r="BC37" s="355"/>
      <c r="BD37" s="174"/>
      <c r="BE37" s="354" t="str">
        <f t="shared" si="1"/>
        <v/>
      </c>
      <c r="BF37" s="354"/>
      <c r="BG37" s="355"/>
      <c r="BH37" s="355"/>
      <c r="BI37" s="355"/>
      <c r="BJ37" s="355"/>
      <c r="BK37" s="355"/>
      <c r="BL37" s="355"/>
      <c r="BM37" s="355"/>
      <c r="BN37" s="355"/>
      <c r="BO37" s="355"/>
      <c r="BP37" s="355"/>
      <c r="BQ37" s="355"/>
      <c r="BR37" s="355"/>
      <c r="BS37" s="355"/>
      <c r="BT37" s="355"/>
      <c r="BU37" s="355"/>
      <c r="BV37" s="174"/>
      <c r="BW37" s="354">
        <f t="shared" si="2"/>
        <v>12</v>
      </c>
      <c r="BX37" s="354"/>
      <c r="BY37" s="355" t="str">
        <f>IF('各会計、関係団体の財政状況及び健全化判断比率'!B71="","",'各会計、関係団体の財政状況及び健全化判断比率'!B71)</f>
        <v>東京市町村総合事務組合（一般会計）</v>
      </c>
      <c r="BZ37" s="355"/>
      <c r="CA37" s="355"/>
      <c r="CB37" s="355"/>
      <c r="CC37" s="355"/>
      <c r="CD37" s="355"/>
      <c r="CE37" s="355"/>
      <c r="CF37" s="355"/>
      <c r="CG37" s="355"/>
      <c r="CH37" s="355"/>
      <c r="CI37" s="355"/>
      <c r="CJ37" s="355"/>
      <c r="CK37" s="355"/>
      <c r="CL37" s="355"/>
      <c r="CM37" s="355"/>
      <c r="CN37" s="174"/>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1"/>
    </row>
    <row r="38" spans="1:113" ht="32.25" customHeight="1" x14ac:dyDescent="0.15">
      <c r="A38" s="174"/>
      <c r="B38" s="198"/>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4"/>
      <c r="U38" s="354" t="str">
        <f t="shared" si="4"/>
        <v/>
      </c>
      <c r="V38" s="354"/>
      <c r="W38" s="355"/>
      <c r="X38" s="355"/>
      <c r="Y38" s="355"/>
      <c r="Z38" s="355"/>
      <c r="AA38" s="355"/>
      <c r="AB38" s="355"/>
      <c r="AC38" s="355"/>
      <c r="AD38" s="355"/>
      <c r="AE38" s="355"/>
      <c r="AF38" s="355"/>
      <c r="AG38" s="355"/>
      <c r="AH38" s="355"/>
      <c r="AI38" s="355"/>
      <c r="AJ38" s="355"/>
      <c r="AK38" s="355"/>
      <c r="AL38" s="174"/>
      <c r="AM38" s="354" t="str">
        <f t="shared" si="0"/>
        <v/>
      </c>
      <c r="AN38" s="354"/>
      <c r="AO38" s="355"/>
      <c r="AP38" s="355"/>
      <c r="AQ38" s="355"/>
      <c r="AR38" s="355"/>
      <c r="AS38" s="355"/>
      <c r="AT38" s="355"/>
      <c r="AU38" s="355"/>
      <c r="AV38" s="355"/>
      <c r="AW38" s="355"/>
      <c r="AX38" s="355"/>
      <c r="AY38" s="355"/>
      <c r="AZ38" s="355"/>
      <c r="BA38" s="355"/>
      <c r="BB38" s="355"/>
      <c r="BC38" s="355"/>
      <c r="BD38" s="174"/>
      <c r="BE38" s="354" t="str">
        <f t="shared" si="1"/>
        <v/>
      </c>
      <c r="BF38" s="354"/>
      <c r="BG38" s="355"/>
      <c r="BH38" s="355"/>
      <c r="BI38" s="355"/>
      <c r="BJ38" s="355"/>
      <c r="BK38" s="355"/>
      <c r="BL38" s="355"/>
      <c r="BM38" s="355"/>
      <c r="BN38" s="355"/>
      <c r="BO38" s="355"/>
      <c r="BP38" s="355"/>
      <c r="BQ38" s="355"/>
      <c r="BR38" s="355"/>
      <c r="BS38" s="355"/>
      <c r="BT38" s="355"/>
      <c r="BU38" s="355"/>
      <c r="BV38" s="174"/>
      <c r="BW38" s="354">
        <f t="shared" si="2"/>
        <v>13</v>
      </c>
      <c r="BX38" s="354"/>
      <c r="BY38" s="355" t="str">
        <f>IF('各会計、関係団体の財政状況及び健全化判断比率'!B72="","",'各会計、関係団体の財政状況及び健全化判断比率'!B72)</f>
        <v>東京市町村総合事務組合（交通災害共済事業特別会計）</v>
      </c>
      <c r="BZ38" s="355"/>
      <c r="CA38" s="355"/>
      <c r="CB38" s="355"/>
      <c r="CC38" s="355"/>
      <c r="CD38" s="355"/>
      <c r="CE38" s="355"/>
      <c r="CF38" s="355"/>
      <c r="CG38" s="355"/>
      <c r="CH38" s="355"/>
      <c r="CI38" s="355"/>
      <c r="CJ38" s="355"/>
      <c r="CK38" s="355"/>
      <c r="CL38" s="355"/>
      <c r="CM38" s="355"/>
      <c r="CN38" s="174"/>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1"/>
    </row>
    <row r="39" spans="1:113" ht="32.25" customHeight="1" x14ac:dyDescent="0.15">
      <c r="A39" s="174"/>
      <c r="B39" s="198"/>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4"/>
      <c r="U39" s="354" t="str">
        <f t="shared" si="4"/>
        <v/>
      </c>
      <c r="V39" s="354"/>
      <c r="W39" s="355"/>
      <c r="X39" s="355"/>
      <c r="Y39" s="355"/>
      <c r="Z39" s="355"/>
      <c r="AA39" s="355"/>
      <c r="AB39" s="355"/>
      <c r="AC39" s="355"/>
      <c r="AD39" s="355"/>
      <c r="AE39" s="355"/>
      <c r="AF39" s="355"/>
      <c r="AG39" s="355"/>
      <c r="AH39" s="355"/>
      <c r="AI39" s="355"/>
      <c r="AJ39" s="355"/>
      <c r="AK39" s="355"/>
      <c r="AL39" s="174"/>
      <c r="AM39" s="354" t="str">
        <f t="shared" si="0"/>
        <v/>
      </c>
      <c r="AN39" s="354"/>
      <c r="AO39" s="355"/>
      <c r="AP39" s="355"/>
      <c r="AQ39" s="355"/>
      <c r="AR39" s="355"/>
      <c r="AS39" s="355"/>
      <c r="AT39" s="355"/>
      <c r="AU39" s="355"/>
      <c r="AV39" s="355"/>
      <c r="AW39" s="355"/>
      <c r="AX39" s="355"/>
      <c r="AY39" s="355"/>
      <c r="AZ39" s="355"/>
      <c r="BA39" s="355"/>
      <c r="BB39" s="355"/>
      <c r="BC39" s="355"/>
      <c r="BD39" s="174"/>
      <c r="BE39" s="354" t="str">
        <f t="shared" si="1"/>
        <v/>
      </c>
      <c r="BF39" s="354"/>
      <c r="BG39" s="355"/>
      <c r="BH39" s="355"/>
      <c r="BI39" s="355"/>
      <c r="BJ39" s="355"/>
      <c r="BK39" s="355"/>
      <c r="BL39" s="355"/>
      <c r="BM39" s="355"/>
      <c r="BN39" s="355"/>
      <c r="BO39" s="355"/>
      <c r="BP39" s="355"/>
      <c r="BQ39" s="355"/>
      <c r="BR39" s="355"/>
      <c r="BS39" s="355"/>
      <c r="BT39" s="355"/>
      <c r="BU39" s="355"/>
      <c r="BV39" s="174"/>
      <c r="BW39" s="354">
        <f t="shared" si="2"/>
        <v>14</v>
      </c>
      <c r="BX39" s="354"/>
      <c r="BY39" s="355" t="str">
        <f>IF('各会計、関係団体の財政状況及び健全化判断比率'!B73="","",'各会計、関係団体の財政状況及び健全化判断比率'!B73)</f>
        <v>立川・昭島・国立聖苑組合</v>
      </c>
      <c r="BZ39" s="355"/>
      <c r="CA39" s="355"/>
      <c r="CB39" s="355"/>
      <c r="CC39" s="355"/>
      <c r="CD39" s="355"/>
      <c r="CE39" s="355"/>
      <c r="CF39" s="355"/>
      <c r="CG39" s="355"/>
      <c r="CH39" s="355"/>
      <c r="CI39" s="355"/>
      <c r="CJ39" s="355"/>
      <c r="CK39" s="355"/>
      <c r="CL39" s="355"/>
      <c r="CM39" s="355"/>
      <c r="CN39" s="174"/>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1"/>
    </row>
    <row r="40" spans="1:113" ht="32.25" customHeight="1" x14ac:dyDescent="0.15">
      <c r="A40" s="174"/>
      <c r="B40" s="198"/>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4"/>
      <c r="U40" s="354" t="str">
        <f t="shared" si="4"/>
        <v/>
      </c>
      <c r="V40" s="354"/>
      <c r="W40" s="355"/>
      <c r="X40" s="355"/>
      <c r="Y40" s="355"/>
      <c r="Z40" s="355"/>
      <c r="AA40" s="355"/>
      <c r="AB40" s="355"/>
      <c r="AC40" s="355"/>
      <c r="AD40" s="355"/>
      <c r="AE40" s="355"/>
      <c r="AF40" s="355"/>
      <c r="AG40" s="355"/>
      <c r="AH40" s="355"/>
      <c r="AI40" s="355"/>
      <c r="AJ40" s="355"/>
      <c r="AK40" s="355"/>
      <c r="AL40" s="174"/>
      <c r="AM40" s="354" t="str">
        <f t="shared" si="0"/>
        <v/>
      </c>
      <c r="AN40" s="354"/>
      <c r="AO40" s="355"/>
      <c r="AP40" s="355"/>
      <c r="AQ40" s="355"/>
      <c r="AR40" s="355"/>
      <c r="AS40" s="355"/>
      <c r="AT40" s="355"/>
      <c r="AU40" s="355"/>
      <c r="AV40" s="355"/>
      <c r="AW40" s="355"/>
      <c r="AX40" s="355"/>
      <c r="AY40" s="355"/>
      <c r="AZ40" s="355"/>
      <c r="BA40" s="355"/>
      <c r="BB40" s="355"/>
      <c r="BC40" s="355"/>
      <c r="BD40" s="174"/>
      <c r="BE40" s="354" t="str">
        <f t="shared" si="1"/>
        <v/>
      </c>
      <c r="BF40" s="354"/>
      <c r="BG40" s="355"/>
      <c r="BH40" s="355"/>
      <c r="BI40" s="355"/>
      <c r="BJ40" s="355"/>
      <c r="BK40" s="355"/>
      <c r="BL40" s="355"/>
      <c r="BM40" s="355"/>
      <c r="BN40" s="355"/>
      <c r="BO40" s="355"/>
      <c r="BP40" s="355"/>
      <c r="BQ40" s="355"/>
      <c r="BR40" s="355"/>
      <c r="BS40" s="355"/>
      <c r="BT40" s="355"/>
      <c r="BU40" s="355"/>
      <c r="BV40" s="174"/>
      <c r="BW40" s="354">
        <f t="shared" si="2"/>
        <v>15</v>
      </c>
      <c r="BX40" s="354"/>
      <c r="BY40" s="355" t="str">
        <f>IF('各会計、関係団体の財政状況及び健全化判断比率'!B74="","",'各会計、関係団体の財政状況及び健全化判断比率'!B74)</f>
        <v>東京都後期高齢者医療広域連合（一般会計）</v>
      </c>
      <c r="BZ40" s="355"/>
      <c r="CA40" s="355"/>
      <c r="CB40" s="355"/>
      <c r="CC40" s="355"/>
      <c r="CD40" s="355"/>
      <c r="CE40" s="355"/>
      <c r="CF40" s="355"/>
      <c r="CG40" s="355"/>
      <c r="CH40" s="355"/>
      <c r="CI40" s="355"/>
      <c r="CJ40" s="355"/>
      <c r="CK40" s="355"/>
      <c r="CL40" s="355"/>
      <c r="CM40" s="355"/>
      <c r="CN40" s="174"/>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1"/>
    </row>
    <row r="41" spans="1:113" ht="32.25" customHeight="1" x14ac:dyDescent="0.15">
      <c r="A41" s="174"/>
      <c r="B41" s="198"/>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4"/>
      <c r="U41" s="354" t="str">
        <f t="shared" si="4"/>
        <v/>
      </c>
      <c r="V41" s="354"/>
      <c r="W41" s="355"/>
      <c r="X41" s="355"/>
      <c r="Y41" s="355"/>
      <c r="Z41" s="355"/>
      <c r="AA41" s="355"/>
      <c r="AB41" s="355"/>
      <c r="AC41" s="355"/>
      <c r="AD41" s="355"/>
      <c r="AE41" s="355"/>
      <c r="AF41" s="355"/>
      <c r="AG41" s="355"/>
      <c r="AH41" s="355"/>
      <c r="AI41" s="355"/>
      <c r="AJ41" s="355"/>
      <c r="AK41" s="355"/>
      <c r="AL41" s="174"/>
      <c r="AM41" s="354" t="str">
        <f t="shared" si="0"/>
        <v/>
      </c>
      <c r="AN41" s="354"/>
      <c r="AO41" s="355"/>
      <c r="AP41" s="355"/>
      <c r="AQ41" s="355"/>
      <c r="AR41" s="355"/>
      <c r="AS41" s="355"/>
      <c r="AT41" s="355"/>
      <c r="AU41" s="355"/>
      <c r="AV41" s="355"/>
      <c r="AW41" s="355"/>
      <c r="AX41" s="355"/>
      <c r="AY41" s="355"/>
      <c r="AZ41" s="355"/>
      <c r="BA41" s="355"/>
      <c r="BB41" s="355"/>
      <c r="BC41" s="355"/>
      <c r="BD41" s="174"/>
      <c r="BE41" s="354" t="str">
        <f t="shared" si="1"/>
        <v/>
      </c>
      <c r="BF41" s="354"/>
      <c r="BG41" s="355"/>
      <c r="BH41" s="355"/>
      <c r="BI41" s="355"/>
      <c r="BJ41" s="355"/>
      <c r="BK41" s="355"/>
      <c r="BL41" s="355"/>
      <c r="BM41" s="355"/>
      <c r="BN41" s="355"/>
      <c r="BO41" s="355"/>
      <c r="BP41" s="355"/>
      <c r="BQ41" s="355"/>
      <c r="BR41" s="355"/>
      <c r="BS41" s="355"/>
      <c r="BT41" s="355"/>
      <c r="BU41" s="355"/>
      <c r="BV41" s="174"/>
      <c r="BW41" s="354">
        <f t="shared" si="2"/>
        <v>16</v>
      </c>
      <c r="BX41" s="354"/>
      <c r="BY41" s="355" t="str">
        <f>IF('各会計、関係団体の財政状況及び健全化判断比率'!B75="","",'各会計、関係団体の財政状況及び健全化判断比率'!B75)</f>
        <v>東京都後期高齢者医療広域連合（後期高齢者医療特別会計）</v>
      </c>
      <c r="BZ41" s="355"/>
      <c r="CA41" s="355"/>
      <c r="CB41" s="355"/>
      <c r="CC41" s="355"/>
      <c r="CD41" s="355"/>
      <c r="CE41" s="355"/>
      <c r="CF41" s="355"/>
      <c r="CG41" s="355"/>
      <c r="CH41" s="355"/>
      <c r="CI41" s="355"/>
      <c r="CJ41" s="355"/>
      <c r="CK41" s="355"/>
      <c r="CL41" s="355"/>
      <c r="CM41" s="355"/>
      <c r="CN41" s="174"/>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1"/>
    </row>
    <row r="42" spans="1:113" ht="32.25" customHeight="1" x14ac:dyDescent="0.15">
      <c r="B42" s="198"/>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4"/>
      <c r="U42" s="354" t="str">
        <f t="shared" si="4"/>
        <v/>
      </c>
      <c r="V42" s="354"/>
      <c r="W42" s="355"/>
      <c r="X42" s="355"/>
      <c r="Y42" s="355"/>
      <c r="Z42" s="355"/>
      <c r="AA42" s="355"/>
      <c r="AB42" s="355"/>
      <c r="AC42" s="355"/>
      <c r="AD42" s="355"/>
      <c r="AE42" s="355"/>
      <c r="AF42" s="355"/>
      <c r="AG42" s="355"/>
      <c r="AH42" s="355"/>
      <c r="AI42" s="355"/>
      <c r="AJ42" s="355"/>
      <c r="AK42" s="355"/>
      <c r="AL42" s="174"/>
      <c r="AM42" s="354" t="str">
        <f t="shared" si="0"/>
        <v/>
      </c>
      <c r="AN42" s="354"/>
      <c r="AO42" s="355"/>
      <c r="AP42" s="355"/>
      <c r="AQ42" s="355"/>
      <c r="AR42" s="355"/>
      <c r="AS42" s="355"/>
      <c r="AT42" s="355"/>
      <c r="AU42" s="355"/>
      <c r="AV42" s="355"/>
      <c r="AW42" s="355"/>
      <c r="AX42" s="355"/>
      <c r="AY42" s="355"/>
      <c r="AZ42" s="355"/>
      <c r="BA42" s="355"/>
      <c r="BB42" s="355"/>
      <c r="BC42" s="355"/>
      <c r="BD42" s="174"/>
      <c r="BE42" s="354" t="str">
        <f t="shared" si="1"/>
        <v/>
      </c>
      <c r="BF42" s="354"/>
      <c r="BG42" s="355"/>
      <c r="BH42" s="355"/>
      <c r="BI42" s="355"/>
      <c r="BJ42" s="355"/>
      <c r="BK42" s="355"/>
      <c r="BL42" s="355"/>
      <c r="BM42" s="355"/>
      <c r="BN42" s="355"/>
      <c r="BO42" s="355"/>
      <c r="BP42" s="355"/>
      <c r="BQ42" s="355"/>
      <c r="BR42" s="355"/>
      <c r="BS42" s="355"/>
      <c r="BT42" s="355"/>
      <c r="BU42" s="355"/>
      <c r="BV42" s="174"/>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4"/>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1"/>
    </row>
    <row r="43" spans="1:113" ht="32.25" customHeight="1" x14ac:dyDescent="0.15">
      <c r="B43" s="198"/>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4"/>
      <c r="U43" s="354" t="str">
        <f t="shared" si="4"/>
        <v/>
      </c>
      <c r="V43" s="354"/>
      <c r="W43" s="355"/>
      <c r="X43" s="355"/>
      <c r="Y43" s="355"/>
      <c r="Z43" s="355"/>
      <c r="AA43" s="355"/>
      <c r="AB43" s="355"/>
      <c r="AC43" s="355"/>
      <c r="AD43" s="355"/>
      <c r="AE43" s="355"/>
      <c r="AF43" s="355"/>
      <c r="AG43" s="355"/>
      <c r="AH43" s="355"/>
      <c r="AI43" s="355"/>
      <c r="AJ43" s="355"/>
      <c r="AK43" s="355"/>
      <c r="AL43" s="174"/>
      <c r="AM43" s="354" t="str">
        <f t="shared" si="0"/>
        <v/>
      </c>
      <c r="AN43" s="354"/>
      <c r="AO43" s="355"/>
      <c r="AP43" s="355"/>
      <c r="AQ43" s="355"/>
      <c r="AR43" s="355"/>
      <c r="AS43" s="355"/>
      <c r="AT43" s="355"/>
      <c r="AU43" s="355"/>
      <c r="AV43" s="355"/>
      <c r="AW43" s="355"/>
      <c r="AX43" s="355"/>
      <c r="AY43" s="355"/>
      <c r="AZ43" s="355"/>
      <c r="BA43" s="355"/>
      <c r="BB43" s="355"/>
      <c r="BC43" s="355"/>
      <c r="BD43" s="174"/>
      <c r="BE43" s="354" t="str">
        <f t="shared" si="1"/>
        <v/>
      </c>
      <c r="BF43" s="354"/>
      <c r="BG43" s="355"/>
      <c r="BH43" s="355"/>
      <c r="BI43" s="355"/>
      <c r="BJ43" s="355"/>
      <c r="BK43" s="355"/>
      <c r="BL43" s="355"/>
      <c r="BM43" s="355"/>
      <c r="BN43" s="355"/>
      <c r="BO43" s="355"/>
      <c r="BP43" s="355"/>
      <c r="BQ43" s="355"/>
      <c r="BR43" s="355"/>
      <c r="BS43" s="355"/>
      <c r="BT43" s="355"/>
      <c r="BU43" s="355"/>
      <c r="BV43" s="174"/>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4"/>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1"/>
    </row>
    <row r="44" spans="1:113" ht="13.5" customHeight="1" thickBot="1" x14ac:dyDescent="0.2">
      <c r="B44" s="202"/>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4"/>
    </row>
    <row r="45" spans="1:113" x14ac:dyDescent="0.15"/>
    <row r="46" spans="1:113" x14ac:dyDescent="0.15">
      <c r="B46" s="173"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3wv6Q3ZbufAA1nAugf1t+xhHCQLF2L76ik9jmmCtda/TXmkGtiHZVxI+QuOHxs2L4LjupaocQw53BkKoCeTqnw==" saltValue="X2mBtZ27D/4WSlhM1eSBQ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07" customWidth="1"/>
    <col min="2" max="2" width="2.375" style="207" customWidth="1"/>
    <col min="3" max="16" width="2.625" style="207" customWidth="1"/>
    <col min="17" max="17" width="2.375" style="207" customWidth="1"/>
    <col min="18" max="95" width="1.625" style="207" customWidth="1"/>
    <col min="96" max="133" width="1.625" style="219" customWidth="1"/>
    <col min="134" max="143" width="1.625" style="207" customWidth="1"/>
    <col min="144" max="16384" width="0" style="207" hidden="1"/>
  </cols>
  <sheetData>
    <row r="1" spans="2:143" ht="22.5" customHeight="1" thickBot="1" x14ac:dyDescent="0.2">
      <c r="B1" s="205"/>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c r="CO1" s="206"/>
      <c r="CP1" s="206"/>
      <c r="CQ1" s="206"/>
      <c r="CR1" s="206"/>
      <c r="CS1" s="206"/>
      <c r="CT1" s="206"/>
      <c r="CU1" s="206"/>
      <c r="CV1" s="206"/>
      <c r="CW1" s="206"/>
      <c r="CX1" s="206"/>
      <c r="CY1" s="206"/>
      <c r="CZ1" s="206"/>
      <c r="DA1" s="206"/>
      <c r="DB1" s="206"/>
      <c r="DC1" s="206"/>
      <c r="DD1" s="206"/>
      <c r="DE1" s="206"/>
      <c r="DF1" s="206"/>
      <c r="DG1" s="206"/>
      <c r="DH1" s="704" t="s">
        <v>202</v>
      </c>
      <c r="DI1" s="705"/>
      <c r="DJ1" s="705"/>
      <c r="DK1" s="705"/>
      <c r="DL1" s="705"/>
      <c r="DM1" s="705"/>
      <c r="DN1" s="706"/>
      <c r="DO1" s="207"/>
      <c r="DP1" s="704" t="s">
        <v>203</v>
      </c>
      <c r="DQ1" s="705"/>
      <c r="DR1" s="705"/>
      <c r="DS1" s="705"/>
      <c r="DT1" s="705"/>
      <c r="DU1" s="705"/>
      <c r="DV1" s="705"/>
      <c r="DW1" s="705"/>
      <c r="DX1" s="705"/>
      <c r="DY1" s="705"/>
      <c r="DZ1" s="705"/>
      <c r="EA1" s="705"/>
      <c r="EB1" s="705"/>
      <c r="EC1" s="706"/>
      <c r="ED1" s="206"/>
      <c r="EE1" s="206"/>
      <c r="EF1" s="206"/>
      <c r="EG1" s="206"/>
      <c r="EH1" s="206"/>
      <c r="EI1" s="206"/>
      <c r="EJ1" s="206"/>
      <c r="EK1" s="206"/>
      <c r="EL1" s="206"/>
      <c r="EM1" s="206"/>
    </row>
    <row r="2" spans="2:143" ht="22.5" customHeight="1" x14ac:dyDescent="0.15">
      <c r="B2" s="208" t="s">
        <v>204</v>
      </c>
      <c r="R2" s="209"/>
      <c r="S2" s="209"/>
      <c r="T2" s="209"/>
      <c r="U2" s="209"/>
      <c r="V2" s="209"/>
      <c r="W2" s="209"/>
      <c r="X2" s="209"/>
      <c r="Y2" s="209"/>
      <c r="Z2" s="209"/>
      <c r="AA2" s="209"/>
      <c r="AB2" s="209"/>
      <c r="AC2" s="209"/>
      <c r="AE2" s="210"/>
      <c r="AF2" s="210"/>
      <c r="AG2" s="210"/>
      <c r="AH2" s="210"/>
      <c r="AI2" s="210"/>
      <c r="AJ2" s="209"/>
      <c r="AK2" s="209"/>
      <c r="AL2" s="209"/>
      <c r="AM2" s="209"/>
      <c r="AN2" s="209"/>
      <c r="AO2" s="209"/>
      <c r="AP2" s="209"/>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c r="DY2" s="206"/>
      <c r="DZ2" s="206"/>
      <c r="EA2" s="206"/>
      <c r="EB2" s="206"/>
      <c r="EC2" s="206"/>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22529312</v>
      </c>
      <c r="S5" s="664"/>
      <c r="T5" s="664"/>
      <c r="U5" s="664"/>
      <c r="V5" s="664"/>
      <c r="W5" s="664"/>
      <c r="X5" s="664"/>
      <c r="Y5" s="689"/>
      <c r="Z5" s="702">
        <v>40.700000000000003</v>
      </c>
      <c r="AA5" s="702"/>
      <c r="AB5" s="702"/>
      <c r="AC5" s="702"/>
      <c r="AD5" s="703">
        <v>20911515</v>
      </c>
      <c r="AE5" s="703"/>
      <c r="AF5" s="703"/>
      <c r="AG5" s="703"/>
      <c r="AH5" s="703"/>
      <c r="AI5" s="703"/>
      <c r="AJ5" s="703"/>
      <c r="AK5" s="703"/>
      <c r="AL5" s="690">
        <v>81.7</v>
      </c>
      <c r="AM5" s="672"/>
      <c r="AN5" s="672"/>
      <c r="AO5" s="691"/>
      <c r="AP5" s="666" t="s">
        <v>216</v>
      </c>
      <c r="AQ5" s="667"/>
      <c r="AR5" s="667"/>
      <c r="AS5" s="667"/>
      <c r="AT5" s="667"/>
      <c r="AU5" s="667"/>
      <c r="AV5" s="667"/>
      <c r="AW5" s="667"/>
      <c r="AX5" s="667"/>
      <c r="AY5" s="667"/>
      <c r="AZ5" s="667"/>
      <c r="BA5" s="667"/>
      <c r="BB5" s="667"/>
      <c r="BC5" s="667"/>
      <c r="BD5" s="667"/>
      <c r="BE5" s="667"/>
      <c r="BF5" s="668"/>
      <c r="BG5" s="608">
        <v>20911515</v>
      </c>
      <c r="BH5" s="609"/>
      <c r="BI5" s="609"/>
      <c r="BJ5" s="609"/>
      <c r="BK5" s="609"/>
      <c r="BL5" s="609"/>
      <c r="BM5" s="609"/>
      <c r="BN5" s="610"/>
      <c r="BO5" s="646">
        <v>92.8</v>
      </c>
      <c r="BP5" s="646"/>
      <c r="BQ5" s="646"/>
      <c r="BR5" s="646"/>
      <c r="BS5" s="647">
        <v>735337</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179671</v>
      </c>
      <c r="S6" s="609"/>
      <c r="T6" s="609"/>
      <c r="U6" s="609"/>
      <c r="V6" s="609"/>
      <c r="W6" s="609"/>
      <c r="X6" s="609"/>
      <c r="Y6" s="610"/>
      <c r="Z6" s="646">
        <v>0.3</v>
      </c>
      <c r="AA6" s="646"/>
      <c r="AB6" s="646"/>
      <c r="AC6" s="646"/>
      <c r="AD6" s="647">
        <v>179671</v>
      </c>
      <c r="AE6" s="647"/>
      <c r="AF6" s="647"/>
      <c r="AG6" s="647"/>
      <c r="AH6" s="647"/>
      <c r="AI6" s="647"/>
      <c r="AJ6" s="647"/>
      <c r="AK6" s="647"/>
      <c r="AL6" s="611">
        <v>0.7</v>
      </c>
      <c r="AM6" s="612"/>
      <c r="AN6" s="612"/>
      <c r="AO6" s="648"/>
      <c r="AP6" s="605" t="s">
        <v>221</v>
      </c>
      <c r="AQ6" s="606"/>
      <c r="AR6" s="606"/>
      <c r="AS6" s="606"/>
      <c r="AT6" s="606"/>
      <c r="AU6" s="606"/>
      <c r="AV6" s="606"/>
      <c r="AW6" s="606"/>
      <c r="AX6" s="606"/>
      <c r="AY6" s="606"/>
      <c r="AZ6" s="606"/>
      <c r="BA6" s="606"/>
      <c r="BB6" s="606"/>
      <c r="BC6" s="606"/>
      <c r="BD6" s="606"/>
      <c r="BE6" s="606"/>
      <c r="BF6" s="607"/>
      <c r="BG6" s="608">
        <v>20911515</v>
      </c>
      <c r="BH6" s="609"/>
      <c r="BI6" s="609"/>
      <c r="BJ6" s="609"/>
      <c r="BK6" s="609"/>
      <c r="BL6" s="609"/>
      <c r="BM6" s="609"/>
      <c r="BN6" s="610"/>
      <c r="BO6" s="646">
        <v>92.8</v>
      </c>
      <c r="BP6" s="646"/>
      <c r="BQ6" s="646"/>
      <c r="BR6" s="646"/>
      <c r="BS6" s="647">
        <v>735337</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339367</v>
      </c>
      <c r="CS6" s="609"/>
      <c r="CT6" s="609"/>
      <c r="CU6" s="609"/>
      <c r="CV6" s="609"/>
      <c r="CW6" s="609"/>
      <c r="CX6" s="609"/>
      <c r="CY6" s="610"/>
      <c r="CZ6" s="690">
        <v>0.6</v>
      </c>
      <c r="DA6" s="672"/>
      <c r="DB6" s="672"/>
      <c r="DC6" s="692"/>
      <c r="DD6" s="614" t="s">
        <v>122</v>
      </c>
      <c r="DE6" s="609"/>
      <c r="DF6" s="609"/>
      <c r="DG6" s="609"/>
      <c r="DH6" s="609"/>
      <c r="DI6" s="609"/>
      <c r="DJ6" s="609"/>
      <c r="DK6" s="609"/>
      <c r="DL6" s="609"/>
      <c r="DM6" s="609"/>
      <c r="DN6" s="609"/>
      <c r="DO6" s="609"/>
      <c r="DP6" s="610"/>
      <c r="DQ6" s="614">
        <v>336842</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31059</v>
      </c>
      <c r="S7" s="609"/>
      <c r="T7" s="609"/>
      <c r="U7" s="609"/>
      <c r="V7" s="609"/>
      <c r="W7" s="609"/>
      <c r="X7" s="609"/>
      <c r="Y7" s="610"/>
      <c r="Z7" s="646">
        <v>0.1</v>
      </c>
      <c r="AA7" s="646"/>
      <c r="AB7" s="646"/>
      <c r="AC7" s="646"/>
      <c r="AD7" s="647">
        <v>31059</v>
      </c>
      <c r="AE7" s="647"/>
      <c r="AF7" s="647"/>
      <c r="AG7" s="647"/>
      <c r="AH7" s="647"/>
      <c r="AI7" s="647"/>
      <c r="AJ7" s="647"/>
      <c r="AK7" s="647"/>
      <c r="AL7" s="611">
        <v>0.1</v>
      </c>
      <c r="AM7" s="612"/>
      <c r="AN7" s="612"/>
      <c r="AO7" s="648"/>
      <c r="AP7" s="605" t="s">
        <v>224</v>
      </c>
      <c r="AQ7" s="606"/>
      <c r="AR7" s="606"/>
      <c r="AS7" s="606"/>
      <c r="AT7" s="606"/>
      <c r="AU7" s="606"/>
      <c r="AV7" s="606"/>
      <c r="AW7" s="606"/>
      <c r="AX7" s="606"/>
      <c r="AY7" s="606"/>
      <c r="AZ7" s="606"/>
      <c r="BA7" s="606"/>
      <c r="BB7" s="606"/>
      <c r="BC7" s="606"/>
      <c r="BD7" s="606"/>
      <c r="BE7" s="606"/>
      <c r="BF7" s="607"/>
      <c r="BG7" s="608">
        <v>10870666</v>
      </c>
      <c r="BH7" s="609"/>
      <c r="BI7" s="609"/>
      <c r="BJ7" s="609"/>
      <c r="BK7" s="609"/>
      <c r="BL7" s="609"/>
      <c r="BM7" s="609"/>
      <c r="BN7" s="610"/>
      <c r="BO7" s="646">
        <v>48.3</v>
      </c>
      <c r="BP7" s="646"/>
      <c r="BQ7" s="646"/>
      <c r="BR7" s="646"/>
      <c r="BS7" s="647">
        <v>735337</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9031592</v>
      </c>
      <c r="CS7" s="609"/>
      <c r="CT7" s="609"/>
      <c r="CU7" s="609"/>
      <c r="CV7" s="609"/>
      <c r="CW7" s="609"/>
      <c r="CX7" s="609"/>
      <c r="CY7" s="610"/>
      <c r="CZ7" s="646">
        <v>17</v>
      </c>
      <c r="DA7" s="646"/>
      <c r="DB7" s="646"/>
      <c r="DC7" s="646"/>
      <c r="DD7" s="614">
        <v>1071404</v>
      </c>
      <c r="DE7" s="609"/>
      <c r="DF7" s="609"/>
      <c r="DG7" s="609"/>
      <c r="DH7" s="609"/>
      <c r="DI7" s="609"/>
      <c r="DJ7" s="609"/>
      <c r="DK7" s="609"/>
      <c r="DL7" s="609"/>
      <c r="DM7" s="609"/>
      <c r="DN7" s="609"/>
      <c r="DO7" s="609"/>
      <c r="DP7" s="610"/>
      <c r="DQ7" s="614">
        <v>7505406</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165256</v>
      </c>
      <c r="S8" s="609"/>
      <c r="T8" s="609"/>
      <c r="U8" s="609"/>
      <c r="V8" s="609"/>
      <c r="W8" s="609"/>
      <c r="X8" s="609"/>
      <c r="Y8" s="610"/>
      <c r="Z8" s="646">
        <v>0.3</v>
      </c>
      <c r="AA8" s="646"/>
      <c r="AB8" s="646"/>
      <c r="AC8" s="646"/>
      <c r="AD8" s="647">
        <v>165256</v>
      </c>
      <c r="AE8" s="647"/>
      <c r="AF8" s="647"/>
      <c r="AG8" s="647"/>
      <c r="AH8" s="647"/>
      <c r="AI8" s="647"/>
      <c r="AJ8" s="647"/>
      <c r="AK8" s="647"/>
      <c r="AL8" s="611">
        <v>0.6</v>
      </c>
      <c r="AM8" s="612"/>
      <c r="AN8" s="612"/>
      <c r="AO8" s="648"/>
      <c r="AP8" s="605" t="s">
        <v>227</v>
      </c>
      <c r="AQ8" s="606"/>
      <c r="AR8" s="606"/>
      <c r="AS8" s="606"/>
      <c r="AT8" s="606"/>
      <c r="AU8" s="606"/>
      <c r="AV8" s="606"/>
      <c r="AW8" s="606"/>
      <c r="AX8" s="606"/>
      <c r="AY8" s="606"/>
      <c r="AZ8" s="606"/>
      <c r="BA8" s="606"/>
      <c r="BB8" s="606"/>
      <c r="BC8" s="606"/>
      <c r="BD8" s="606"/>
      <c r="BE8" s="606"/>
      <c r="BF8" s="607"/>
      <c r="BG8" s="608">
        <v>184999</v>
      </c>
      <c r="BH8" s="609"/>
      <c r="BI8" s="609"/>
      <c r="BJ8" s="609"/>
      <c r="BK8" s="609"/>
      <c r="BL8" s="609"/>
      <c r="BM8" s="609"/>
      <c r="BN8" s="610"/>
      <c r="BO8" s="646">
        <v>0.8</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25217630</v>
      </c>
      <c r="CS8" s="609"/>
      <c r="CT8" s="609"/>
      <c r="CU8" s="609"/>
      <c r="CV8" s="609"/>
      <c r="CW8" s="609"/>
      <c r="CX8" s="609"/>
      <c r="CY8" s="610"/>
      <c r="CZ8" s="646">
        <v>47.4</v>
      </c>
      <c r="DA8" s="646"/>
      <c r="DB8" s="646"/>
      <c r="DC8" s="646"/>
      <c r="DD8" s="614">
        <v>102766</v>
      </c>
      <c r="DE8" s="609"/>
      <c r="DF8" s="609"/>
      <c r="DG8" s="609"/>
      <c r="DH8" s="609"/>
      <c r="DI8" s="609"/>
      <c r="DJ8" s="609"/>
      <c r="DK8" s="609"/>
      <c r="DL8" s="609"/>
      <c r="DM8" s="609"/>
      <c r="DN8" s="609"/>
      <c r="DO8" s="609"/>
      <c r="DP8" s="610"/>
      <c r="DQ8" s="614">
        <v>11043619</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177549</v>
      </c>
      <c r="S9" s="609"/>
      <c r="T9" s="609"/>
      <c r="U9" s="609"/>
      <c r="V9" s="609"/>
      <c r="W9" s="609"/>
      <c r="X9" s="609"/>
      <c r="Y9" s="610"/>
      <c r="Z9" s="646">
        <v>0.3</v>
      </c>
      <c r="AA9" s="646"/>
      <c r="AB9" s="646"/>
      <c r="AC9" s="646"/>
      <c r="AD9" s="647">
        <v>177549</v>
      </c>
      <c r="AE9" s="647"/>
      <c r="AF9" s="647"/>
      <c r="AG9" s="647"/>
      <c r="AH9" s="647"/>
      <c r="AI9" s="647"/>
      <c r="AJ9" s="647"/>
      <c r="AK9" s="647"/>
      <c r="AL9" s="611">
        <v>0.7</v>
      </c>
      <c r="AM9" s="612"/>
      <c r="AN9" s="612"/>
      <c r="AO9" s="648"/>
      <c r="AP9" s="605" t="s">
        <v>230</v>
      </c>
      <c r="AQ9" s="606"/>
      <c r="AR9" s="606"/>
      <c r="AS9" s="606"/>
      <c r="AT9" s="606"/>
      <c r="AU9" s="606"/>
      <c r="AV9" s="606"/>
      <c r="AW9" s="606"/>
      <c r="AX9" s="606"/>
      <c r="AY9" s="606"/>
      <c r="AZ9" s="606"/>
      <c r="BA9" s="606"/>
      <c r="BB9" s="606"/>
      <c r="BC9" s="606"/>
      <c r="BD9" s="606"/>
      <c r="BE9" s="606"/>
      <c r="BF9" s="607"/>
      <c r="BG9" s="608">
        <v>7388817</v>
      </c>
      <c r="BH9" s="609"/>
      <c r="BI9" s="609"/>
      <c r="BJ9" s="609"/>
      <c r="BK9" s="609"/>
      <c r="BL9" s="609"/>
      <c r="BM9" s="609"/>
      <c r="BN9" s="610"/>
      <c r="BO9" s="646">
        <v>32.799999999999997</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4727340</v>
      </c>
      <c r="CS9" s="609"/>
      <c r="CT9" s="609"/>
      <c r="CU9" s="609"/>
      <c r="CV9" s="609"/>
      <c r="CW9" s="609"/>
      <c r="CX9" s="609"/>
      <c r="CY9" s="610"/>
      <c r="CZ9" s="646">
        <v>8.9</v>
      </c>
      <c r="DA9" s="646"/>
      <c r="DB9" s="646"/>
      <c r="DC9" s="646"/>
      <c r="DD9" s="614">
        <v>245501</v>
      </c>
      <c r="DE9" s="609"/>
      <c r="DF9" s="609"/>
      <c r="DG9" s="609"/>
      <c r="DH9" s="609"/>
      <c r="DI9" s="609"/>
      <c r="DJ9" s="609"/>
      <c r="DK9" s="609"/>
      <c r="DL9" s="609"/>
      <c r="DM9" s="609"/>
      <c r="DN9" s="609"/>
      <c r="DO9" s="609"/>
      <c r="DP9" s="610"/>
      <c r="DQ9" s="614">
        <v>3018322</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334644</v>
      </c>
      <c r="BH10" s="609"/>
      <c r="BI10" s="609"/>
      <c r="BJ10" s="609"/>
      <c r="BK10" s="609"/>
      <c r="BL10" s="609"/>
      <c r="BM10" s="609"/>
      <c r="BN10" s="610"/>
      <c r="BO10" s="646">
        <v>1.5</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382038</v>
      </c>
      <c r="CS10" s="609"/>
      <c r="CT10" s="609"/>
      <c r="CU10" s="609"/>
      <c r="CV10" s="609"/>
      <c r="CW10" s="609"/>
      <c r="CX10" s="609"/>
      <c r="CY10" s="610"/>
      <c r="CZ10" s="646">
        <v>0.7</v>
      </c>
      <c r="DA10" s="646"/>
      <c r="DB10" s="646"/>
      <c r="DC10" s="646"/>
      <c r="DD10" s="614" t="s">
        <v>122</v>
      </c>
      <c r="DE10" s="609"/>
      <c r="DF10" s="609"/>
      <c r="DG10" s="609"/>
      <c r="DH10" s="609"/>
      <c r="DI10" s="609"/>
      <c r="DJ10" s="609"/>
      <c r="DK10" s="609"/>
      <c r="DL10" s="609"/>
      <c r="DM10" s="609"/>
      <c r="DN10" s="609"/>
      <c r="DO10" s="609"/>
      <c r="DP10" s="610"/>
      <c r="DQ10" s="614">
        <v>268033</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2762312</v>
      </c>
      <c r="S11" s="609"/>
      <c r="T11" s="609"/>
      <c r="U11" s="609"/>
      <c r="V11" s="609"/>
      <c r="W11" s="609"/>
      <c r="X11" s="609"/>
      <c r="Y11" s="610"/>
      <c r="Z11" s="611">
        <v>5</v>
      </c>
      <c r="AA11" s="612"/>
      <c r="AB11" s="612"/>
      <c r="AC11" s="613"/>
      <c r="AD11" s="614">
        <v>2762312</v>
      </c>
      <c r="AE11" s="609"/>
      <c r="AF11" s="609"/>
      <c r="AG11" s="609"/>
      <c r="AH11" s="609"/>
      <c r="AI11" s="609"/>
      <c r="AJ11" s="609"/>
      <c r="AK11" s="610"/>
      <c r="AL11" s="611">
        <v>10.8</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2962206</v>
      </c>
      <c r="BH11" s="609"/>
      <c r="BI11" s="609"/>
      <c r="BJ11" s="609"/>
      <c r="BK11" s="609"/>
      <c r="BL11" s="609"/>
      <c r="BM11" s="609"/>
      <c r="BN11" s="610"/>
      <c r="BO11" s="646">
        <v>13.1</v>
      </c>
      <c r="BP11" s="646"/>
      <c r="BQ11" s="646"/>
      <c r="BR11" s="646"/>
      <c r="BS11" s="647">
        <v>735337</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55999</v>
      </c>
      <c r="CS11" s="609"/>
      <c r="CT11" s="609"/>
      <c r="CU11" s="609"/>
      <c r="CV11" s="609"/>
      <c r="CW11" s="609"/>
      <c r="CX11" s="609"/>
      <c r="CY11" s="610"/>
      <c r="CZ11" s="646">
        <v>0.1</v>
      </c>
      <c r="DA11" s="646"/>
      <c r="DB11" s="646"/>
      <c r="DC11" s="646"/>
      <c r="DD11" s="614">
        <v>15873</v>
      </c>
      <c r="DE11" s="609"/>
      <c r="DF11" s="609"/>
      <c r="DG11" s="609"/>
      <c r="DH11" s="609"/>
      <c r="DI11" s="609"/>
      <c r="DJ11" s="609"/>
      <c r="DK11" s="609"/>
      <c r="DL11" s="609"/>
      <c r="DM11" s="609"/>
      <c r="DN11" s="609"/>
      <c r="DO11" s="609"/>
      <c r="DP11" s="610"/>
      <c r="DQ11" s="614">
        <v>42081</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20489</v>
      </c>
      <c r="S12" s="609"/>
      <c r="T12" s="609"/>
      <c r="U12" s="609"/>
      <c r="V12" s="609"/>
      <c r="W12" s="609"/>
      <c r="X12" s="609"/>
      <c r="Y12" s="610"/>
      <c r="Z12" s="646">
        <v>0</v>
      </c>
      <c r="AA12" s="646"/>
      <c r="AB12" s="646"/>
      <c r="AC12" s="646"/>
      <c r="AD12" s="647">
        <v>20489</v>
      </c>
      <c r="AE12" s="647"/>
      <c r="AF12" s="647"/>
      <c r="AG12" s="647"/>
      <c r="AH12" s="647"/>
      <c r="AI12" s="647"/>
      <c r="AJ12" s="647"/>
      <c r="AK12" s="647"/>
      <c r="AL12" s="611">
        <v>0.1</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9053446</v>
      </c>
      <c r="BH12" s="609"/>
      <c r="BI12" s="609"/>
      <c r="BJ12" s="609"/>
      <c r="BK12" s="609"/>
      <c r="BL12" s="609"/>
      <c r="BM12" s="609"/>
      <c r="BN12" s="610"/>
      <c r="BO12" s="646">
        <v>40.200000000000003</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183393</v>
      </c>
      <c r="CS12" s="609"/>
      <c r="CT12" s="609"/>
      <c r="CU12" s="609"/>
      <c r="CV12" s="609"/>
      <c r="CW12" s="609"/>
      <c r="CX12" s="609"/>
      <c r="CY12" s="610"/>
      <c r="CZ12" s="646">
        <v>0.3</v>
      </c>
      <c r="DA12" s="646"/>
      <c r="DB12" s="646"/>
      <c r="DC12" s="646"/>
      <c r="DD12" s="614">
        <v>2451</v>
      </c>
      <c r="DE12" s="609"/>
      <c r="DF12" s="609"/>
      <c r="DG12" s="609"/>
      <c r="DH12" s="609"/>
      <c r="DI12" s="609"/>
      <c r="DJ12" s="609"/>
      <c r="DK12" s="609"/>
      <c r="DL12" s="609"/>
      <c r="DM12" s="609"/>
      <c r="DN12" s="609"/>
      <c r="DO12" s="609"/>
      <c r="DP12" s="610"/>
      <c r="DQ12" s="614">
        <v>168847</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8777391</v>
      </c>
      <c r="BH13" s="609"/>
      <c r="BI13" s="609"/>
      <c r="BJ13" s="609"/>
      <c r="BK13" s="609"/>
      <c r="BL13" s="609"/>
      <c r="BM13" s="609"/>
      <c r="BN13" s="610"/>
      <c r="BO13" s="646">
        <v>39</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2999443</v>
      </c>
      <c r="CS13" s="609"/>
      <c r="CT13" s="609"/>
      <c r="CU13" s="609"/>
      <c r="CV13" s="609"/>
      <c r="CW13" s="609"/>
      <c r="CX13" s="609"/>
      <c r="CY13" s="610"/>
      <c r="CZ13" s="646">
        <v>5.6</v>
      </c>
      <c r="DA13" s="646"/>
      <c r="DB13" s="646"/>
      <c r="DC13" s="646"/>
      <c r="DD13" s="614">
        <v>1479920</v>
      </c>
      <c r="DE13" s="609"/>
      <c r="DF13" s="609"/>
      <c r="DG13" s="609"/>
      <c r="DH13" s="609"/>
      <c r="DI13" s="609"/>
      <c r="DJ13" s="609"/>
      <c r="DK13" s="609"/>
      <c r="DL13" s="609"/>
      <c r="DM13" s="609"/>
      <c r="DN13" s="609"/>
      <c r="DO13" s="609"/>
      <c r="DP13" s="610"/>
      <c r="DQ13" s="614">
        <v>1756080</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1334</v>
      </c>
      <c r="S14" s="609"/>
      <c r="T14" s="609"/>
      <c r="U14" s="609"/>
      <c r="V14" s="609"/>
      <c r="W14" s="609"/>
      <c r="X14" s="609"/>
      <c r="Y14" s="610"/>
      <c r="Z14" s="646">
        <v>0</v>
      </c>
      <c r="AA14" s="646"/>
      <c r="AB14" s="646"/>
      <c r="AC14" s="646"/>
      <c r="AD14" s="647">
        <v>1334</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158969</v>
      </c>
      <c r="BH14" s="609"/>
      <c r="BI14" s="609"/>
      <c r="BJ14" s="609"/>
      <c r="BK14" s="609"/>
      <c r="BL14" s="609"/>
      <c r="BM14" s="609"/>
      <c r="BN14" s="610"/>
      <c r="BO14" s="646">
        <v>0.7</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1378206</v>
      </c>
      <c r="CS14" s="609"/>
      <c r="CT14" s="609"/>
      <c r="CU14" s="609"/>
      <c r="CV14" s="609"/>
      <c r="CW14" s="609"/>
      <c r="CX14" s="609"/>
      <c r="CY14" s="610"/>
      <c r="CZ14" s="646">
        <v>2.6</v>
      </c>
      <c r="DA14" s="646"/>
      <c r="DB14" s="646"/>
      <c r="DC14" s="646"/>
      <c r="DD14" s="614">
        <v>9685</v>
      </c>
      <c r="DE14" s="609"/>
      <c r="DF14" s="609"/>
      <c r="DG14" s="609"/>
      <c r="DH14" s="609"/>
      <c r="DI14" s="609"/>
      <c r="DJ14" s="609"/>
      <c r="DK14" s="609"/>
      <c r="DL14" s="609"/>
      <c r="DM14" s="609"/>
      <c r="DN14" s="609"/>
      <c r="DO14" s="609"/>
      <c r="DP14" s="610"/>
      <c r="DQ14" s="614">
        <v>1208632</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828434</v>
      </c>
      <c r="BH15" s="609"/>
      <c r="BI15" s="609"/>
      <c r="BJ15" s="609"/>
      <c r="BK15" s="609"/>
      <c r="BL15" s="609"/>
      <c r="BM15" s="609"/>
      <c r="BN15" s="610"/>
      <c r="BO15" s="646">
        <v>3.7</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7085625</v>
      </c>
      <c r="CS15" s="609"/>
      <c r="CT15" s="609"/>
      <c r="CU15" s="609"/>
      <c r="CV15" s="609"/>
      <c r="CW15" s="609"/>
      <c r="CX15" s="609"/>
      <c r="CY15" s="610"/>
      <c r="CZ15" s="646">
        <v>13.3</v>
      </c>
      <c r="DA15" s="646"/>
      <c r="DB15" s="646"/>
      <c r="DC15" s="646"/>
      <c r="DD15" s="614">
        <v>2711336</v>
      </c>
      <c r="DE15" s="609"/>
      <c r="DF15" s="609"/>
      <c r="DG15" s="609"/>
      <c r="DH15" s="609"/>
      <c r="DI15" s="609"/>
      <c r="DJ15" s="609"/>
      <c r="DK15" s="609"/>
      <c r="DL15" s="609"/>
      <c r="DM15" s="609"/>
      <c r="DN15" s="609"/>
      <c r="DO15" s="609"/>
      <c r="DP15" s="610"/>
      <c r="DQ15" s="614">
        <v>4405207</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49928</v>
      </c>
      <c r="S16" s="609"/>
      <c r="T16" s="609"/>
      <c r="U16" s="609"/>
      <c r="V16" s="609"/>
      <c r="W16" s="609"/>
      <c r="X16" s="609"/>
      <c r="Y16" s="610"/>
      <c r="Z16" s="646">
        <v>0.1</v>
      </c>
      <c r="AA16" s="646"/>
      <c r="AB16" s="646"/>
      <c r="AC16" s="646"/>
      <c r="AD16" s="647">
        <v>49928</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539587</v>
      </c>
      <c r="S17" s="609"/>
      <c r="T17" s="609"/>
      <c r="U17" s="609"/>
      <c r="V17" s="609"/>
      <c r="W17" s="609"/>
      <c r="X17" s="609"/>
      <c r="Y17" s="610"/>
      <c r="Z17" s="646">
        <v>1</v>
      </c>
      <c r="AA17" s="646"/>
      <c r="AB17" s="646"/>
      <c r="AC17" s="646"/>
      <c r="AD17" s="647">
        <v>539587</v>
      </c>
      <c r="AE17" s="647"/>
      <c r="AF17" s="647"/>
      <c r="AG17" s="647"/>
      <c r="AH17" s="647"/>
      <c r="AI17" s="647"/>
      <c r="AJ17" s="647"/>
      <c r="AK17" s="647"/>
      <c r="AL17" s="611">
        <v>2.1</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1828765</v>
      </c>
      <c r="CS17" s="609"/>
      <c r="CT17" s="609"/>
      <c r="CU17" s="609"/>
      <c r="CV17" s="609"/>
      <c r="CW17" s="609"/>
      <c r="CX17" s="609"/>
      <c r="CY17" s="610"/>
      <c r="CZ17" s="646">
        <v>3.4</v>
      </c>
      <c r="DA17" s="646"/>
      <c r="DB17" s="646"/>
      <c r="DC17" s="646"/>
      <c r="DD17" s="614" t="s">
        <v>122</v>
      </c>
      <c r="DE17" s="609"/>
      <c r="DF17" s="609"/>
      <c r="DG17" s="609"/>
      <c r="DH17" s="609"/>
      <c r="DI17" s="609"/>
      <c r="DJ17" s="609"/>
      <c r="DK17" s="609"/>
      <c r="DL17" s="609"/>
      <c r="DM17" s="609"/>
      <c r="DN17" s="609"/>
      <c r="DO17" s="609"/>
      <c r="DP17" s="610"/>
      <c r="DQ17" s="614">
        <v>1828765</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150701</v>
      </c>
      <c r="S18" s="609"/>
      <c r="T18" s="609"/>
      <c r="U18" s="609"/>
      <c r="V18" s="609"/>
      <c r="W18" s="609"/>
      <c r="X18" s="609"/>
      <c r="Y18" s="610"/>
      <c r="Z18" s="646">
        <v>0.3</v>
      </c>
      <c r="AA18" s="646"/>
      <c r="AB18" s="646"/>
      <c r="AC18" s="646"/>
      <c r="AD18" s="647">
        <v>150701</v>
      </c>
      <c r="AE18" s="647"/>
      <c r="AF18" s="647"/>
      <c r="AG18" s="647"/>
      <c r="AH18" s="647"/>
      <c r="AI18" s="647"/>
      <c r="AJ18" s="647"/>
      <c r="AK18" s="647"/>
      <c r="AL18" s="611">
        <v>0.6</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146214</v>
      </c>
      <c r="S19" s="609"/>
      <c r="T19" s="609"/>
      <c r="U19" s="609"/>
      <c r="V19" s="609"/>
      <c r="W19" s="609"/>
      <c r="X19" s="609"/>
      <c r="Y19" s="610"/>
      <c r="Z19" s="646">
        <v>0.3</v>
      </c>
      <c r="AA19" s="646"/>
      <c r="AB19" s="646"/>
      <c r="AC19" s="646"/>
      <c r="AD19" s="647">
        <v>146214</v>
      </c>
      <c r="AE19" s="647"/>
      <c r="AF19" s="647"/>
      <c r="AG19" s="647"/>
      <c r="AH19" s="647"/>
      <c r="AI19" s="647"/>
      <c r="AJ19" s="647"/>
      <c r="AK19" s="647"/>
      <c r="AL19" s="611">
        <v>0.6</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1617797</v>
      </c>
      <c r="BH19" s="609"/>
      <c r="BI19" s="609"/>
      <c r="BJ19" s="609"/>
      <c r="BK19" s="609"/>
      <c r="BL19" s="609"/>
      <c r="BM19" s="609"/>
      <c r="BN19" s="610"/>
      <c r="BO19" s="646">
        <v>7.2</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4487</v>
      </c>
      <c r="S20" s="609"/>
      <c r="T20" s="609"/>
      <c r="U20" s="609"/>
      <c r="V20" s="609"/>
      <c r="W20" s="609"/>
      <c r="X20" s="609"/>
      <c r="Y20" s="610"/>
      <c r="Z20" s="646">
        <v>0</v>
      </c>
      <c r="AA20" s="646"/>
      <c r="AB20" s="646"/>
      <c r="AC20" s="646"/>
      <c r="AD20" s="647">
        <v>4487</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1617797</v>
      </c>
      <c r="BH20" s="609"/>
      <c r="BI20" s="609"/>
      <c r="BJ20" s="609"/>
      <c r="BK20" s="609"/>
      <c r="BL20" s="609"/>
      <c r="BM20" s="609"/>
      <c r="BN20" s="610"/>
      <c r="BO20" s="646">
        <v>7.2</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53229398</v>
      </c>
      <c r="CS20" s="609"/>
      <c r="CT20" s="609"/>
      <c r="CU20" s="609"/>
      <c r="CV20" s="609"/>
      <c r="CW20" s="609"/>
      <c r="CX20" s="609"/>
      <c r="CY20" s="610"/>
      <c r="CZ20" s="646">
        <v>100</v>
      </c>
      <c r="DA20" s="646"/>
      <c r="DB20" s="646"/>
      <c r="DC20" s="646"/>
      <c r="DD20" s="614">
        <v>5638936</v>
      </c>
      <c r="DE20" s="609"/>
      <c r="DF20" s="609"/>
      <c r="DG20" s="609"/>
      <c r="DH20" s="609"/>
      <c r="DI20" s="609"/>
      <c r="DJ20" s="609"/>
      <c r="DK20" s="609"/>
      <c r="DL20" s="609"/>
      <c r="DM20" s="609"/>
      <c r="DN20" s="609"/>
      <c r="DO20" s="609"/>
      <c r="DP20" s="610"/>
      <c r="DQ20" s="614">
        <v>31581834</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589056</v>
      </c>
      <c r="S21" s="609"/>
      <c r="T21" s="609"/>
      <c r="U21" s="609"/>
      <c r="V21" s="609"/>
      <c r="W21" s="609"/>
      <c r="X21" s="609"/>
      <c r="Y21" s="610"/>
      <c r="Z21" s="646">
        <v>1.1000000000000001</v>
      </c>
      <c r="AA21" s="646"/>
      <c r="AB21" s="646"/>
      <c r="AC21" s="646"/>
      <c r="AD21" s="647">
        <v>484654</v>
      </c>
      <c r="AE21" s="647"/>
      <c r="AF21" s="647"/>
      <c r="AG21" s="647"/>
      <c r="AH21" s="647"/>
      <c r="AI21" s="647"/>
      <c r="AJ21" s="647"/>
      <c r="AK21" s="647"/>
      <c r="AL21" s="611">
        <v>1.9</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484654</v>
      </c>
      <c r="S22" s="609"/>
      <c r="T22" s="609"/>
      <c r="U22" s="609"/>
      <c r="V22" s="609"/>
      <c r="W22" s="609"/>
      <c r="X22" s="609"/>
      <c r="Y22" s="610"/>
      <c r="Z22" s="646">
        <v>0.9</v>
      </c>
      <c r="AA22" s="646"/>
      <c r="AB22" s="646"/>
      <c r="AC22" s="646"/>
      <c r="AD22" s="647">
        <v>484654</v>
      </c>
      <c r="AE22" s="647"/>
      <c r="AF22" s="647"/>
      <c r="AG22" s="647"/>
      <c r="AH22" s="647"/>
      <c r="AI22" s="647"/>
      <c r="AJ22" s="647"/>
      <c r="AK22" s="647"/>
      <c r="AL22" s="611">
        <v>1.9</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104373</v>
      </c>
      <c r="S23" s="609"/>
      <c r="T23" s="609"/>
      <c r="U23" s="609"/>
      <c r="V23" s="609"/>
      <c r="W23" s="609"/>
      <c r="X23" s="609"/>
      <c r="Y23" s="610"/>
      <c r="Z23" s="646">
        <v>0.2</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v>1617797</v>
      </c>
      <c r="BH23" s="609"/>
      <c r="BI23" s="609"/>
      <c r="BJ23" s="609"/>
      <c r="BK23" s="609"/>
      <c r="BL23" s="609"/>
      <c r="BM23" s="609"/>
      <c r="BN23" s="610"/>
      <c r="BO23" s="646">
        <v>7.2</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v>29</v>
      </c>
      <c r="S24" s="609"/>
      <c r="T24" s="609"/>
      <c r="U24" s="609"/>
      <c r="V24" s="609"/>
      <c r="W24" s="609"/>
      <c r="X24" s="609"/>
      <c r="Y24" s="610"/>
      <c r="Z24" s="646">
        <v>0</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25661884</v>
      </c>
      <c r="CS24" s="664"/>
      <c r="CT24" s="664"/>
      <c r="CU24" s="664"/>
      <c r="CV24" s="664"/>
      <c r="CW24" s="664"/>
      <c r="CX24" s="664"/>
      <c r="CY24" s="689"/>
      <c r="CZ24" s="690">
        <v>48.2</v>
      </c>
      <c r="DA24" s="672"/>
      <c r="DB24" s="672"/>
      <c r="DC24" s="692"/>
      <c r="DD24" s="688">
        <v>12541143</v>
      </c>
      <c r="DE24" s="664"/>
      <c r="DF24" s="664"/>
      <c r="DG24" s="664"/>
      <c r="DH24" s="664"/>
      <c r="DI24" s="664"/>
      <c r="DJ24" s="664"/>
      <c r="DK24" s="689"/>
      <c r="DL24" s="688">
        <v>11277346</v>
      </c>
      <c r="DM24" s="664"/>
      <c r="DN24" s="664"/>
      <c r="DO24" s="664"/>
      <c r="DP24" s="664"/>
      <c r="DQ24" s="664"/>
      <c r="DR24" s="664"/>
      <c r="DS24" s="664"/>
      <c r="DT24" s="664"/>
      <c r="DU24" s="664"/>
      <c r="DV24" s="689"/>
      <c r="DW24" s="690">
        <v>44</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27196254</v>
      </c>
      <c r="S25" s="609"/>
      <c r="T25" s="609"/>
      <c r="U25" s="609"/>
      <c r="V25" s="609"/>
      <c r="W25" s="609"/>
      <c r="X25" s="609"/>
      <c r="Y25" s="610"/>
      <c r="Z25" s="646">
        <v>49.1</v>
      </c>
      <c r="AA25" s="646"/>
      <c r="AB25" s="646"/>
      <c r="AC25" s="646"/>
      <c r="AD25" s="647">
        <v>25474055</v>
      </c>
      <c r="AE25" s="647"/>
      <c r="AF25" s="647"/>
      <c r="AG25" s="647"/>
      <c r="AH25" s="647"/>
      <c r="AI25" s="647"/>
      <c r="AJ25" s="647"/>
      <c r="AK25" s="647"/>
      <c r="AL25" s="611">
        <v>99.6</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5913811</v>
      </c>
      <c r="CS25" s="621"/>
      <c r="CT25" s="621"/>
      <c r="CU25" s="621"/>
      <c r="CV25" s="621"/>
      <c r="CW25" s="621"/>
      <c r="CX25" s="621"/>
      <c r="CY25" s="622"/>
      <c r="CZ25" s="611">
        <v>11.1</v>
      </c>
      <c r="DA25" s="623"/>
      <c r="DB25" s="623"/>
      <c r="DC25" s="624"/>
      <c r="DD25" s="614">
        <v>5394636</v>
      </c>
      <c r="DE25" s="621"/>
      <c r="DF25" s="621"/>
      <c r="DG25" s="621"/>
      <c r="DH25" s="621"/>
      <c r="DI25" s="621"/>
      <c r="DJ25" s="621"/>
      <c r="DK25" s="622"/>
      <c r="DL25" s="614">
        <v>5332931</v>
      </c>
      <c r="DM25" s="621"/>
      <c r="DN25" s="621"/>
      <c r="DO25" s="621"/>
      <c r="DP25" s="621"/>
      <c r="DQ25" s="621"/>
      <c r="DR25" s="621"/>
      <c r="DS25" s="621"/>
      <c r="DT25" s="621"/>
      <c r="DU25" s="621"/>
      <c r="DV25" s="622"/>
      <c r="DW25" s="611">
        <v>20.8</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14132</v>
      </c>
      <c r="S26" s="609"/>
      <c r="T26" s="609"/>
      <c r="U26" s="609"/>
      <c r="V26" s="609"/>
      <c r="W26" s="609"/>
      <c r="X26" s="609"/>
      <c r="Y26" s="610"/>
      <c r="Z26" s="646">
        <v>0</v>
      </c>
      <c r="AA26" s="646"/>
      <c r="AB26" s="646"/>
      <c r="AC26" s="646"/>
      <c r="AD26" s="647">
        <v>14132</v>
      </c>
      <c r="AE26" s="647"/>
      <c r="AF26" s="647"/>
      <c r="AG26" s="647"/>
      <c r="AH26" s="647"/>
      <c r="AI26" s="647"/>
      <c r="AJ26" s="647"/>
      <c r="AK26" s="647"/>
      <c r="AL26" s="611">
        <v>0.1</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3492446</v>
      </c>
      <c r="CS26" s="609"/>
      <c r="CT26" s="609"/>
      <c r="CU26" s="609"/>
      <c r="CV26" s="609"/>
      <c r="CW26" s="609"/>
      <c r="CX26" s="609"/>
      <c r="CY26" s="610"/>
      <c r="CZ26" s="611">
        <v>6.6</v>
      </c>
      <c r="DA26" s="623"/>
      <c r="DB26" s="623"/>
      <c r="DC26" s="624"/>
      <c r="DD26" s="614">
        <v>3184751</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239147</v>
      </c>
      <c r="S27" s="609"/>
      <c r="T27" s="609"/>
      <c r="U27" s="609"/>
      <c r="V27" s="609"/>
      <c r="W27" s="609"/>
      <c r="X27" s="609"/>
      <c r="Y27" s="610"/>
      <c r="Z27" s="646">
        <v>0.4</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22529312</v>
      </c>
      <c r="BH27" s="609"/>
      <c r="BI27" s="609"/>
      <c r="BJ27" s="609"/>
      <c r="BK27" s="609"/>
      <c r="BL27" s="609"/>
      <c r="BM27" s="609"/>
      <c r="BN27" s="610"/>
      <c r="BO27" s="646">
        <v>100</v>
      </c>
      <c r="BP27" s="646"/>
      <c r="BQ27" s="646"/>
      <c r="BR27" s="646"/>
      <c r="BS27" s="647">
        <v>735337</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17919308</v>
      </c>
      <c r="CS27" s="621"/>
      <c r="CT27" s="621"/>
      <c r="CU27" s="621"/>
      <c r="CV27" s="621"/>
      <c r="CW27" s="621"/>
      <c r="CX27" s="621"/>
      <c r="CY27" s="622"/>
      <c r="CZ27" s="611">
        <v>33.700000000000003</v>
      </c>
      <c r="DA27" s="623"/>
      <c r="DB27" s="623"/>
      <c r="DC27" s="624"/>
      <c r="DD27" s="614">
        <v>5317742</v>
      </c>
      <c r="DE27" s="621"/>
      <c r="DF27" s="621"/>
      <c r="DG27" s="621"/>
      <c r="DH27" s="621"/>
      <c r="DI27" s="621"/>
      <c r="DJ27" s="621"/>
      <c r="DK27" s="622"/>
      <c r="DL27" s="614">
        <v>4115650</v>
      </c>
      <c r="DM27" s="621"/>
      <c r="DN27" s="621"/>
      <c r="DO27" s="621"/>
      <c r="DP27" s="621"/>
      <c r="DQ27" s="621"/>
      <c r="DR27" s="621"/>
      <c r="DS27" s="621"/>
      <c r="DT27" s="621"/>
      <c r="DU27" s="621"/>
      <c r="DV27" s="622"/>
      <c r="DW27" s="611">
        <v>16.100000000000001</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429012</v>
      </c>
      <c r="S28" s="609"/>
      <c r="T28" s="609"/>
      <c r="U28" s="609"/>
      <c r="V28" s="609"/>
      <c r="W28" s="609"/>
      <c r="X28" s="609"/>
      <c r="Y28" s="610"/>
      <c r="Z28" s="646">
        <v>0.8</v>
      </c>
      <c r="AA28" s="646"/>
      <c r="AB28" s="646"/>
      <c r="AC28" s="646"/>
      <c r="AD28" s="647">
        <v>82546</v>
      </c>
      <c r="AE28" s="647"/>
      <c r="AF28" s="647"/>
      <c r="AG28" s="647"/>
      <c r="AH28" s="647"/>
      <c r="AI28" s="647"/>
      <c r="AJ28" s="647"/>
      <c r="AK28" s="647"/>
      <c r="AL28" s="611">
        <v>0.3</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1828765</v>
      </c>
      <c r="CS28" s="609"/>
      <c r="CT28" s="609"/>
      <c r="CU28" s="609"/>
      <c r="CV28" s="609"/>
      <c r="CW28" s="609"/>
      <c r="CX28" s="609"/>
      <c r="CY28" s="610"/>
      <c r="CZ28" s="611">
        <v>3.4</v>
      </c>
      <c r="DA28" s="623"/>
      <c r="DB28" s="623"/>
      <c r="DC28" s="624"/>
      <c r="DD28" s="614">
        <v>1828765</v>
      </c>
      <c r="DE28" s="609"/>
      <c r="DF28" s="609"/>
      <c r="DG28" s="609"/>
      <c r="DH28" s="609"/>
      <c r="DI28" s="609"/>
      <c r="DJ28" s="609"/>
      <c r="DK28" s="610"/>
      <c r="DL28" s="614">
        <v>1828765</v>
      </c>
      <c r="DM28" s="609"/>
      <c r="DN28" s="609"/>
      <c r="DO28" s="609"/>
      <c r="DP28" s="609"/>
      <c r="DQ28" s="609"/>
      <c r="DR28" s="609"/>
      <c r="DS28" s="609"/>
      <c r="DT28" s="609"/>
      <c r="DU28" s="609"/>
      <c r="DV28" s="610"/>
      <c r="DW28" s="611">
        <v>7.1</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450962</v>
      </c>
      <c r="S29" s="609"/>
      <c r="T29" s="609"/>
      <c r="U29" s="609"/>
      <c r="V29" s="609"/>
      <c r="W29" s="609"/>
      <c r="X29" s="609"/>
      <c r="Y29" s="610"/>
      <c r="Z29" s="646">
        <v>0.8</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1828763</v>
      </c>
      <c r="CS29" s="621"/>
      <c r="CT29" s="621"/>
      <c r="CU29" s="621"/>
      <c r="CV29" s="621"/>
      <c r="CW29" s="621"/>
      <c r="CX29" s="621"/>
      <c r="CY29" s="622"/>
      <c r="CZ29" s="611">
        <v>3.4</v>
      </c>
      <c r="DA29" s="623"/>
      <c r="DB29" s="623"/>
      <c r="DC29" s="624"/>
      <c r="DD29" s="614">
        <v>1828763</v>
      </c>
      <c r="DE29" s="621"/>
      <c r="DF29" s="621"/>
      <c r="DG29" s="621"/>
      <c r="DH29" s="621"/>
      <c r="DI29" s="621"/>
      <c r="DJ29" s="621"/>
      <c r="DK29" s="622"/>
      <c r="DL29" s="614">
        <v>1828763</v>
      </c>
      <c r="DM29" s="621"/>
      <c r="DN29" s="621"/>
      <c r="DO29" s="621"/>
      <c r="DP29" s="621"/>
      <c r="DQ29" s="621"/>
      <c r="DR29" s="621"/>
      <c r="DS29" s="621"/>
      <c r="DT29" s="621"/>
      <c r="DU29" s="621"/>
      <c r="DV29" s="622"/>
      <c r="DW29" s="611">
        <v>7.1</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12363616</v>
      </c>
      <c r="S30" s="609"/>
      <c r="T30" s="609"/>
      <c r="U30" s="609"/>
      <c r="V30" s="609"/>
      <c r="W30" s="609"/>
      <c r="X30" s="609"/>
      <c r="Y30" s="610"/>
      <c r="Z30" s="646">
        <v>22.3</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1774660</v>
      </c>
      <c r="CS30" s="609"/>
      <c r="CT30" s="609"/>
      <c r="CU30" s="609"/>
      <c r="CV30" s="609"/>
      <c r="CW30" s="609"/>
      <c r="CX30" s="609"/>
      <c r="CY30" s="610"/>
      <c r="CZ30" s="611">
        <v>3.3</v>
      </c>
      <c r="DA30" s="623"/>
      <c r="DB30" s="623"/>
      <c r="DC30" s="624"/>
      <c r="DD30" s="614">
        <v>1774660</v>
      </c>
      <c r="DE30" s="609"/>
      <c r="DF30" s="609"/>
      <c r="DG30" s="609"/>
      <c r="DH30" s="609"/>
      <c r="DI30" s="609"/>
      <c r="DJ30" s="609"/>
      <c r="DK30" s="610"/>
      <c r="DL30" s="614">
        <v>1774660</v>
      </c>
      <c r="DM30" s="609"/>
      <c r="DN30" s="609"/>
      <c r="DO30" s="609"/>
      <c r="DP30" s="609"/>
      <c r="DQ30" s="609"/>
      <c r="DR30" s="609"/>
      <c r="DS30" s="609"/>
      <c r="DT30" s="609"/>
      <c r="DU30" s="609"/>
      <c r="DV30" s="610"/>
      <c r="DW30" s="611">
        <v>6.9</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v>15914</v>
      </c>
      <c r="S31" s="609"/>
      <c r="T31" s="609"/>
      <c r="U31" s="609"/>
      <c r="V31" s="609"/>
      <c r="W31" s="609"/>
      <c r="X31" s="609"/>
      <c r="Y31" s="610"/>
      <c r="Z31" s="646">
        <v>0</v>
      </c>
      <c r="AA31" s="646"/>
      <c r="AB31" s="646"/>
      <c r="AC31" s="646"/>
      <c r="AD31" s="647">
        <v>15914</v>
      </c>
      <c r="AE31" s="647"/>
      <c r="AF31" s="647"/>
      <c r="AG31" s="647"/>
      <c r="AH31" s="647"/>
      <c r="AI31" s="647"/>
      <c r="AJ31" s="647"/>
      <c r="AK31" s="647"/>
      <c r="AL31" s="611">
        <v>0.1</v>
      </c>
      <c r="AM31" s="612"/>
      <c r="AN31" s="612"/>
      <c r="AO31" s="648"/>
      <c r="AP31" s="680" t="s">
        <v>298</v>
      </c>
      <c r="AQ31" s="681"/>
      <c r="AR31" s="681"/>
      <c r="AS31" s="681"/>
      <c r="AT31" s="682" t="s">
        <v>299</v>
      </c>
      <c r="AU31" s="211"/>
      <c r="AV31" s="211"/>
      <c r="AW31" s="211"/>
      <c r="AX31" s="666" t="s">
        <v>177</v>
      </c>
      <c r="AY31" s="667"/>
      <c r="AZ31" s="667"/>
      <c r="BA31" s="667"/>
      <c r="BB31" s="667"/>
      <c r="BC31" s="667"/>
      <c r="BD31" s="667"/>
      <c r="BE31" s="667"/>
      <c r="BF31" s="668"/>
      <c r="BG31" s="670">
        <v>99.5</v>
      </c>
      <c r="BH31" s="671"/>
      <c r="BI31" s="671"/>
      <c r="BJ31" s="671"/>
      <c r="BK31" s="671"/>
      <c r="BL31" s="671"/>
      <c r="BM31" s="672">
        <v>98.9</v>
      </c>
      <c r="BN31" s="671"/>
      <c r="BO31" s="671"/>
      <c r="BP31" s="671"/>
      <c r="BQ31" s="673"/>
      <c r="BR31" s="670">
        <v>99.5</v>
      </c>
      <c r="BS31" s="671"/>
      <c r="BT31" s="671"/>
      <c r="BU31" s="671"/>
      <c r="BV31" s="671"/>
      <c r="BW31" s="671"/>
      <c r="BX31" s="672">
        <v>98.7</v>
      </c>
      <c r="BY31" s="671"/>
      <c r="BZ31" s="671"/>
      <c r="CA31" s="671"/>
      <c r="CB31" s="673"/>
      <c r="CD31" s="629"/>
      <c r="CE31" s="630"/>
      <c r="CF31" s="605" t="s">
        <v>300</v>
      </c>
      <c r="CG31" s="606"/>
      <c r="CH31" s="606"/>
      <c r="CI31" s="606"/>
      <c r="CJ31" s="606"/>
      <c r="CK31" s="606"/>
      <c r="CL31" s="606"/>
      <c r="CM31" s="606"/>
      <c r="CN31" s="606"/>
      <c r="CO31" s="606"/>
      <c r="CP31" s="606"/>
      <c r="CQ31" s="607"/>
      <c r="CR31" s="608">
        <v>54103</v>
      </c>
      <c r="CS31" s="621"/>
      <c r="CT31" s="621"/>
      <c r="CU31" s="621"/>
      <c r="CV31" s="621"/>
      <c r="CW31" s="621"/>
      <c r="CX31" s="621"/>
      <c r="CY31" s="622"/>
      <c r="CZ31" s="611">
        <v>0.1</v>
      </c>
      <c r="DA31" s="623"/>
      <c r="DB31" s="623"/>
      <c r="DC31" s="624"/>
      <c r="DD31" s="614">
        <v>54103</v>
      </c>
      <c r="DE31" s="621"/>
      <c r="DF31" s="621"/>
      <c r="DG31" s="621"/>
      <c r="DH31" s="621"/>
      <c r="DI31" s="621"/>
      <c r="DJ31" s="621"/>
      <c r="DK31" s="622"/>
      <c r="DL31" s="614">
        <v>54103</v>
      </c>
      <c r="DM31" s="621"/>
      <c r="DN31" s="621"/>
      <c r="DO31" s="621"/>
      <c r="DP31" s="621"/>
      <c r="DQ31" s="621"/>
      <c r="DR31" s="621"/>
      <c r="DS31" s="621"/>
      <c r="DT31" s="621"/>
      <c r="DU31" s="621"/>
      <c r="DV31" s="622"/>
      <c r="DW31" s="611">
        <v>0.2</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7636005</v>
      </c>
      <c r="S32" s="609"/>
      <c r="T32" s="609"/>
      <c r="U32" s="609"/>
      <c r="V32" s="609"/>
      <c r="W32" s="609"/>
      <c r="X32" s="609"/>
      <c r="Y32" s="610"/>
      <c r="Z32" s="646">
        <v>13.8</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7" t="s">
        <v>302</v>
      </c>
      <c r="AX32" s="605" t="s">
        <v>303</v>
      </c>
      <c r="AY32" s="606"/>
      <c r="AZ32" s="606"/>
      <c r="BA32" s="606"/>
      <c r="BB32" s="606"/>
      <c r="BC32" s="606"/>
      <c r="BD32" s="606"/>
      <c r="BE32" s="606"/>
      <c r="BF32" s="607"/>
      <c r="BG32" s="674">
        <v>99.3</v>
      </c>
      <c r="BH32" s="621"/>
      <c r="BI32" s="621"/>
      <c r="BJ32" s="621"/>
      <c r="BK32" s="621"/>
      <c r="BL32" s="621"/>
      <c r="BM32" s="612">
        <v>98.3</v>
      </c>
      <c r="BN32" s="621"/>
      <c r="BO32" s="621"/>
      <c r="BP32" s="621"/>
      <c r="BQ32" s="644"/>
      <c r="BR32" s="674">
        <v>99.2</v>
      </c>
      <c r="BS32" s="621"/>
      <c r="BT32" s="621"/>
      <c r="BU32" s="621"/>
      <c r="BV32" s="621"/>
      <c r="BW32" s="621"/>
      <c r="BX32" s="612">
        <v>97.8</v>
      </c>
      <c r="BY32" s="621"/>
      <c r="BZ32" s="621"/>
      <c r="CA32" s="621"/>
      <c r="CB32" s="644"/>
      <c r="CD32" s="631"/>
      <c r="CE32" s="632"/>
      <c r="CF32" s="605" t="s">
        <v>304</v>
      </c>
      <c r="CG32" s="606"/>
      <c r="CH32" s="606"/>
      <c r="CI32" s="606"/>
      <c r="CJ32" s="606"/>
      <c r="CK32" s="606"/>
      <c r="CL32" s="606"/>
      <c r="CM32" s="606"/>
      <c r="CN32" s="606"/>
      <c r="CO32" s="606"/>
      <c r="CP32" s="606"/>
      <c r="CQ32" s="607"/>
      <c r="CR32" s="608">
        <v>2</v>
      </c>
      <c r="CS32" s="609"/>
      <c r="CT32" s="609"/>
      <c r="CU32" s="609"/>
      <c r="CV32" s="609"/>
      <c r="CW32" s="609"/>
      <c r="CX32" s="609"/>
      <c r="CY32" s="610"/>
      <c r="CZ32" s="611">
        <v>0</v>
      </c>
      <c r="DA32" s="623"/>
      <c r="DB32" s="623"/>
      <c r="DC32" s="624"/>
      <c r="DD32" s="614">
        <v>2</v>
      </c>
      <c r="DE32" s="609"/>
      <c r="DF32" s="609"/>
      <c r="DG32" s="609"/>
      <c r="DH32" s="609"/>
      <c r="DI32" s="609"/>
      <c r="DJ32" s="609"/>
      <c r="DK32" s="610"/>
      <c r="DL32" s="614">
        <v>2</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179680</v>
      </c>
      <c r="S33" s="609"/>
      <c r="T33" s="609"/>
      <c r="U33" s="609"/>
      <c r="V33" s="609"/>
      <c r="W33" s="609"/>
      <c r="X33" s="609"/>
      <c r="Y33" s="610"/>
      <c r="Z33" s="646">
        <v>0.3</v>
      </c>
      <c r="AA33" s="646"/>
      <c r="AB33" s="646"/>
      <c r="AC33" s="646"/>
      <c r="AD33" s="647">
        <v>1274</v>
      </c>
      <c r="AE33" s="647"/>
      <c r="AF33" s="647"/>
      <c r="AG33" s="647"/>
      <c r="AH33" s="647"/>
      <c r="AI33" s="647"/>
      <c r="AJ33" s="647"/>
      <c r="AK33" s="647"/>
      <c r="AL33" s="611">
        <v>0</v>
      </c>
      <c r="AM33" s="612"/>
      <c r="AN33" s="612"/>
      <c r="AO33" s="648"/>
      <c r="AP33" s="651"/>
      <c r="AQ33" s="652"/>
      <c r="AR33" s="652"/>
      <c r="AS33" s="652"/>
      <c r="AT33" s="684"/>
      <c r="AU33" s="212"/>
      <c r="AV33" s="212"/>
      <c r="AW33" s="212"/>
      <c r="AX33" s="589" t="s">
        <v>306</v>
      </c>
      <c r="AY33" s="590"/>
      <c r="AZ33" s="590"/>
      <c r="BA33" s="590"/>
      <c r="BB33" s="590"/>
      <c r="BC33" s="590"/>
      <c r="BD33" s="590"/>
      <c r="BE33" s="590"/>
      <c r="BF33" s="591"/>
      <c r="BG33" s="669">
        <v>99.7</v>
      </c>
      <c r="BH33" s="593"/>
      <c r="BI33" s="593"/>
      <c r="BJ33" s="593"/>
      <c r="BK33" s="593"/>
      <c r="BL33" s="593"/>
      <c r="BM33" s="639">
        <v>99.4</v>
      </c>
      <c r="BN33" s="593"/>
      <c r="BO33" s="593"/>
      <c r="BP33" s="593"/>
      <c r="BQ33" s="656"/>
      <c r="BR33" s="669">
        <v>99.7</v>
      </c>
      <c r="BS33" s="593"/>
      <c r="BT33" s="593"/>
      <c r="BU33" s="593"/>
      <c r="BV33" s="593"/>
      <c r="BW33" s="593"/>
      <c r="BX33" s="639">
        <v>99.4</v>
      </c>
      <c r="BY33" s="593"/>
      <c r="BZ33" s="593"/>
      <c r="CA33" s="593"/>
      <c r="CB33" s="656"/>
      <c r="CD33" s="605" t="s">
        <v>307</v>
      </c>
      <c r="CE33" s="606"/>
      <c r="CF33" s="606"/>
      <c r="CG33" s="606"/>
      <c r="CH33" s="606"/>
      <c r="CI33" s="606"/>
      <c r="CJ33" s="606"/>
      <c r="CK33" s="606"/>
      <c r="CL33" s="606"/>
      <c r="CM33" s="606"/>
      <c r="CN33" s="606"/>
      <c r="CO33" s="606"/>
      <c r="CP33" s="606"/>
      <c r="CQ33" s="607"/>
      <c r="CR33" s="608">
        <v>21928578</v>
      </c>
      <c r="CS33" s="621"/>
      <c r="CT33" s="621"/>
      <c r="CU33" s="621"/>
      <c r="CV33" s="621"/>
      <c r="CW33" s="621"/>
      <c r="CX33" s="621"/>
      <c r="CY33" s="622"/>
      <c r="CZ33" s="611">
        <v>41.2</v>
      </c>
      <c r="DA33" s="623"/>
      <c r="DB33" s="623"/>
      <c r="DC33" s="624"/>
      <c r="DD33" s="614">
        <v>17807598</v>
      </c>
      <c r="DE33" s="621"/>
      <c r="DF33" s="621"/>
      <c r="DG33" s="621"/>
      <c r="DH33" s="621"/>
      <c r="DI33" s="621"/>
      <c r="DJ33" s="621"/>
      <c r="DK33" s="622"/>
      <c r="DL33" s="614">
        <v>10406967</v>
      </c>
      <c r="DM33" s="621"/>
      <c r="DN33" s="621"/>
      <c r="DO33" s="621"/>
      <c r="DP33" s="621"/>
      <c r="DQ33" s="621"/>
      <c r="DR33" s="621"/>
      <c r="DS33" s="621"/>
      <c r="DT33" s="621"/>
      <c r="DU33" s="621"/>
      <c r="DV33" s="622"/>
      <c r="DW33" s="611">
        <v>40.6</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60266</v>
      </c>
      <c r="S34" s="609"/>
      <c r="T34" s="609"/>
      <c r="U34" s="609"/>
      <c r="V34" s="609"/>
      <c r="W34" s="609"/>
      <c r="X34" s="609"/>
      <c r="Y34" s="610"/>
      <c r="Z34" s="646">
        <v>0.1</v>
      </c>
      <c r="AA34" s="646"/>
      <c r="AB34" s="646"/>
      <c r="AC34" s="646"/>
      <c r="AD34" s="647" t="s">
        <v>122</v>
      </c>
      <c r="AE34" s="647"/>
      <c r="AF34" s="647"/>
      <c r="AG34" s="647"/>
      <c r="AH34" s="647"/>
      <c r="AI34" s="647"/>
      <c r="AJ34" s="647"/>
      <c r="AK34" s="647"/>
      <c r="AL34" s="611" t="s">
        <v>122</v>
      </c>
      <c r="AM34" s="612"/>
      <c r="AN34" s="612"/>
      <c r="AO34" s="648"/>
      <c r="AP34" s="213"/>
      <c r="AQ34" s="214"/>
      <c r="AS34" s="211"/>
      <c r="AT34" s="211"/>
      <c r="AU34" s="211"/>
      <c r="AV34" s="211"/>
      <c r="AW34" s="211"/>
      <c r="AX34" s="211"/>
      <c r="AY34" s="211"/>
      <c r="AZ34" s="211"/>
      <c r="BA34" s="211"/>
      <c r="BB34" s="211"/>
      <c r="BC34" s="211"/>
      <c r="BD34" s="211"/>
      <c r="BE34" s="211"/>
      <c r="BF34" s="211"/>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D34" s="605" t="s">
        <v>309</v>
      </c>
      <c r="CE34" s="606"/>
      <c r="CF34" s="606"/>
      <c r="CG34" s="606"/>
      <c r="CH34" s="606"/>
      <c r="CI34" s="606"/>
      <c r="CJ34" s="606"/>
      <c r="CK34" s="606"/>
      <c r="CL34" s="606"/>
      <c r="CM34" s="606"/>
      <c r="CN34" s="606"/>
      <c r="CO34" s="606"/>
      <c r="CP34" s="606"/>
      <c r="CQ34" s="607"/>
      <c r="CR34" s="608">
        <v>8026337</v>
      </c>
      <c r="CS34" s="609"/>
      <c r="CT34" s="609"/>
      <c r="CU34" s="609"/>
      <c r="CV34" s="609"/>
      <c r="CW34" s="609"/>
      <c r="CX34" s="609"/>
      <c r="CY34" s="610"/>
      <c r="CZ34" s="611">
        <v>15.1</v>
      </c>
      <c r="DA34" s="623"/>
      <c r="DB34" s="623"/>
      <c r="DC34" s="624"/>
      <c r="DD34" s="614">
        <v>5574912</v>
      </c>
      <c r="DE34" s="609"/>
      <c r="DF34" s="609"/>
      <c r="DG34" s="609"/>
      <c r="DH34" s="609"/>
      <c r="DI34" s="609"/>
      <c r="DJ34" s="609"/>
      <c r="DK34" s="610"/>
      <c r="DL34" s="614">
        <v>4881806</v>
      </c>
      <c r="DM34" s="609"/>
      <c r="DN34" s="609"/>
      <c r="DO34" s="609"/>
      <c r="DP34" s="609"/>
      <c r="DQ34" s="609"/>
      <c r="DR34" s="609"/>
      <c r="DS34" s="609"/>
      <c r="DT34" s="609"/>
      <c r="DU34" s="609"/>
      <c r="DV34" s="610"/>
      <c r="DW34" s="611">
        <v>19.100000000000001</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1838362</v>
      </c>
      <c r="S35" s="609"/>
      <c r="T35" s="609"/>
      <c r="U35" s="609"/>
      <c r="V35" s="609"/>
      <c r="W35" s="609"/>
      <c r="X35" s="609"/>
      <c r="Y35" s="610"/>
      <c r="Z35" s="646">
        <v>3.3</v>
      </c>
      <c r="AA35" s="646"/>
      <c r="AB35" s="646"/>
      <c r="AC35" s="646"/>
      <c r="AD35" s="647" t="s">
        <v>122</v>
      </c>
      <c r="AE35" s="647"/>
      <c r="AF35" s="647"/>
      <c r="AG35" s="647"/>
      <c r="AH35" s="647"/>
      <c r="AI35" s="647"/>
      <c r="AJ35" s="647"/>
      <c r="AK35" s="647"/>
      <c r="AL35" s="611" t="s">
        <v>122</v>
      </c>
      <c r="AM35" s="612"/>
      <c r="AN35" s="612"/>
      <c r="AO35" s="648"/>
      <c r="AP35" s="215"/>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278460</v>
      </c>
      <c r="CS35" s="621"/>
      <c r="CT35" s="621"/>
      <c r="CU35" s="621"/>
      <c r="CV35" s="621"/>
      <c r="CW35" s="621"/>
      <c r="CX35" s="621"/>
      <c r="CY35" s="622"/>
      <c r="CZ35" s="611">
        <v>0.5</v>
      </c>
      <c r="DA35" s="623"/>
      <c r="DB35" s="623"/>
      <c r="DC35" s="624"/>
      <c r="DD35" s="614">
        <v>153173</v>
      </c>
      <c r="DE35" s="621"/>
      <c r="DF35" s="621"/>
      <c r="DG35" s="621"/>
      <c r="DH35" s="621"/>
      <c r="DI35" s="621"/>
      <c r="DJ35" s="621"/>
      <c r="DK35" s="622"/>
      <c r="DL35" s="614">
        <v>153173</v>
      </c>
      <c r="DM35" s="621"/>
      <c r="DN35" s="621"/>
      <c r="DO35" s="621"/>
      <c r="DP35" s="621"/>
      <c r="DQ35" s="621"/>
      <c r="DR35" s="621"/>
      <c r="DS35" s="621"/>
      <c r="DT35" s="621"/>
      <c r="DU35" s="621"/>
      <c r="DV35" s="622"/>
      <c r="DW35" s="611">
        <v>0.6</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2518266</v>
      </c>
      <c r="S36" s="609"/>
      <c r="T36" s="609"/>
      <c r="U36" s="609"/>
      <c r="V36" s="609"/>
      <c r="W36" s="609"/>
      <c r="X36" s="609"/>
      <c r="Y36" s="610"/>
      <c r="Z36" s="646">
        <v>4.5</v>
      </c>
      <c r="AA36" s="646"/>
      <c r="AB36" s="646"/>
      <c r="AC36" s="646"/>
      <c r="AD36" s="647" t="s">
        <v>122</v>
      </c>
      <c r="AE36" s="647"/>
      <c r="AF36" s="647"/>
      <c r="AG36" s="647"/>
      <c r="AH36" s="647"/>
      <c r="AI36" s="647"/>
      <c r="AJ36" s="647"/>
      <c r="AK36" s="647"/>
      <c r="AL36" s="611" t="s">
        <v>122</v>
      </c>
      <c r="AM36" s="612"/>
      <c r="AN36" s="612"/>
      <c r="AO36" s="648"/>
      <c r="AP36" s="215"/>
      <c r="AQ36" s="657" t="s">
        <v>315</v>
      </c>
      <c r="AR36" s="658"/>
      <c r="AS36" s="658"/>
      <c r="AT36" s="658"/>
      <c r="AU36" s="658"/>
      <c r="AV36" s="658"/>
      <c r="AW36" s="658"/>
      <c r="AX36" s="658"/>
      <c r="AY36" s="659"/>
      <c r="AZ36" s="663">
        <v>5141506</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160431</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4693209</v>
      </c>
      <c r="CS36" s="609"/>
      <c r="CT36" s="609"/>
      <c r="CU36" s="609"/>
      <c r="CV36" s="609"/>
      <c r="CW36" s="609"/>
      <c r="CX36" s="609"/>
      <c r="CY36" s="610"/>
      <c r="CZ36" s="611">
        <v>8.8000000000000007</v>
      </c>
      <c r="DA36" s="623"/>
      <c r="DB36" s="623"/>
      <c r="DC36" s="624"/>
      <c r="DD36" s="614">
        <v>3786954</v>
      </c>
      <c r="DE36" s="609"/>
      <c r="DF36" s="609"/>
      <c r="DG36" s="609"/>
      <c r="DH36" s="609"/>
      <c r="DI36" s="609"/>
      <c r="DJ36" s="609"/>
      <c r="DK36" s="610"/>
      <c r="DL36" s="614">
        <v>2449376</v>
      </c>
      <c r="DM36" s="609"/>
      <c r="DN36" s="609"/>
      <c r="DO36" s="609"/>
      <c r="DP36" s="609"/>
      <c r="DQ36" s="609"/>
      <c r="DR36" s="609"/>
      <c r="DS36" s="609"/>
      <c r="DT36" s="609"/>
      <c r="DU36" s="609"/>
      <c r="DV36" s="610"/>
      <c r="DW36" s="611">
        <v>9.6</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399896</v>
      </c>
      <c r="S37" s="609"/>
      <c r="T37" s="609"/>
      <c r="U37" s="609"/>
      <c r="V37" s="609"/>
      <c r="W37" s="609"/>
      <c r="X37" s="609"/>
      <c r="Y37" s="610"/>
      <c r="Z37" s="646">
        <v>0.7</v>
      </c>
      <c r="AA37" s="646"/>
      <c r="AB37" s="646"/>
      <c r="AC37" s="646"/>
      <c r="AD37" s="647">
        <v>114</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384098</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-725139</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287443</v>
      </c>
      <c r="CS37" s="621"/>
      <c r="CT37" s="621"/>
      <c r="CU37" s="621"/>
      <c r="CV37" s="621"/>
      <c r="CW37" s="621"/>
      <c r="CX37" s="621"/>
      <c r="CY37" s="622"/>
      <c r="CZ37" s="611">
        <v>0.5</v>
      </c>
      <c r="DA37" s="623"/>
      <c r="DB37" s="623"/>
      <c r="DC37" s="624"/>
      <c r="DD37" s="614">
        <v>287443</v>
      </c>
      <c r="DE37" s="621"/>
      <c r="DF37" s="621"/>
      <c r="DG37" s="621"/>
      <c r="DH37" s="621"/>
      <c r="DI37" s="621"/>
      <c r="DJ37" s="621"/>
      <c r="DK37" s="622"/>
      <c r="DL37" s="614">
        <v>249321</v>
      </c>
      <c r="DM37" s="621"/>
      <c r="DN37" s="621"/>
      <c r="DO37" s="621"/>
      <c r="DP37" s="621"/>
      <c r="DQ37" s="621"/>
      <c r="DR37" s="621"/>
      <c r="DS37" s="621"/>
      <c r="DT37" s="621"/>
      <c r="DU37" s="621"/>
      <c r="DV37" s="622"/>
      <c r="DW37" s="611">
        <v>1</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2016000</v>
      </c>
      <c r="S38" s="609"/>
      <c r="T38" s="609"/>
      <c r="U38" s="609"/>
      <c r="V38" s="609"/>
      <c r="W38" s="609"/>
      <c r="X38" s="609"/>
      <c r="Y38" s="610"/>
      <c r="Z38" s="646">
        <v>3.6</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140420</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15077</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4693174</v>
      </c>
      <c r="CS38" s="609"/>
      <c r="CT38" s="609"/>
      <c r="CU38" s="609"/>
      <c r="CV38" s="609"/>
      <c r="CW38" s="609"/>
      <c r="CX38" s="609"/>
      <c r="CY38" s="610"/>
      <c r="CZ38" s="611">
        <v>8.8000000000000007</v>
      </c>
      <c r="DA38" s="623"/>
      <c r="DB38" s="623"/>
      <c r="DC38" s="624"/>
      <c r="DD38" s="614">
        <v>4067971</v>
      </c>
      <c r="DE38" s="609"/>
      <c r="DF38" s="609"/>
      <c r="DG38" s="609"/>
      <c r="DH38" s="609"/>
      <c r="DI38" s="609"/>
      <c r="DJ38" s="609"/>
      <c r="DK38" s="610"/>
      <c r="DL38" s="614">
        <v>2922612</v>
      </c>
      <c r="DM38" s="609"/>
      <c r="DN38" s="609"/>
      <c r="DO38" s="609"/>
      <c r="DP38" s="609"/>
      <c r="DQ38" s="609"/>
      <c r="DR38" s="609"/>
      <c r="DS38" s="609"/>
      <c r="DT38" s="609"/>
      <c r="DU38" s="609"/>
      <c r="DV38" s="610"/>
      <c r="DW38" s="611">
        <v>11.4</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64234</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21451</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4237398</v>
      </c>
      <c r="CS39" s="621"/>
      <c r="CT39" s="621"/>
      <c r="CU39" s="621"/>
      <c r="CV39" s="621"/>
      <c r="CW39" s="621"/>
      <c r="CX39" s="621"/>
      <c r="CY39" s="622"/>
      <c r="CZ39" s="611">
        <v>8</v>
      </c>
      <c r="DA39" s="623"/>
      <c r="DB39" s="623"/>
      <c r="DC39" s="624"/>
      <c r="DD39" s="614">
        <v>4224588</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35800</v>
      </c>
      <c r="S40" s="609"/>
      <c r="T40" s="609"/>
      <c r="U40" s="609"/>
      <c r="V40" s="609"/>
      <c r="W40" s="609"/>
      <c r="X40" s="609"/>
      <c r="Y40" s="610"/>
      <c r="Z40" s="646">
        <v>0.1</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6"/>
      <c r="BM40" s="606" t="s">
        <v>333</v>
      </c>
      <c r="BN40" s="606"/>
      <c r="BO40" s="606"/>
      <c r="BP40" s="606"/>
      <c r="BQ40" s="606"/>
      <c r="BR40" s="606"/>
      <c r="BS40" s="606"/>
      <c r="BT40" s="606"/>
      <c r="BU40" s="607"/>
      <c r="BV40" s="608">
        <v>93</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t="s">
        <v>122</v>
      </c>
      <c r="CS40" s="609"/>
      <c r="CT40" s="609"/>
      <c r="CU40" s="609"/>
      <c r="CV40" s="609"/>
      <c r="CW40" s="609"/>
      <c r="CX40" s="609"/>
      <c r="CY40" s="610"/>
      <c r="CZ40" s="611" t="s">
        <v>122</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55357512</v>
      </c>
      <c r="S41" s="633"/>
      <c r="T41" s="633"/>
      <c r="U41" s="633"/>
      <c r="V41" s="633"/>
      <c r="W41" s="633"/>
      <c r="X41" s="633"/>
      <c r="Y41" s="636"/>
      <c r="Z41" s="637">
        <v>100</v>
      </c>
      <c r="AA41" s="637"/>
      <c r="AB41" s="637"/>
      <c r="AC41" s="637"/>
      <c r="AD41" s="638">
        <v>25588035</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1505691</v>
      </c>
      <c r="BA41" s="609"/>
      <c r="BB41" s="609"/>
      <c r="BC41" s="609"/>
      <c r="BD41" s="621"/>
      <c r="BE41" s="621"/>
      <c r="BF41" s="644"/>
      <c r="BG41" s="649"/>
      <c r="BH41" s="650"/>
      <c r="BI41" s="650"/>
      <c r="BJ41" s="650"/>
      <c r="BK41" s="650"/>
      <c r="BL41" s="216"/>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3047063</v>
      </c>
      <c r="BA42" s="633"/>
      <c r="BB42" s="633"/>
      <c r="BC42" s="633"/>
      <c r="BD42" s="593"/>
      <c r="BE42" s="593"/>
      <c r="BF42" s="656"/>
      <c r="BG42" s="651"/>
      <c r="BH42" s="652"/>
      <c r="BI42" s="652"/>
      <c r="BJ42" s="652"/>
      <c r="BK42" s="652"/>
      <c r="BL42" s="217"/>
      <c r="BM42" s="590" t="s">
        <v>340</v>
      </c>
      <c r="BN42" s="590"/>
      <c r="BO42" s="590"/>
      <c r="BP42" s="590"/>
      <c r="BQ42" s="590"/>
      <c r="BR42" s="590"/>
      <c r="BS42" s="590"/>
      <c r="BT42" s="590"/>
      <c r="BU42" s="591"/>
      <c r="BV42" s="592">
        <v>342</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5638936</v>
      </c>
      <c r="CS42" s="621"/>
      <c r="CT42" s="621"/>
      <c r="CU42" s="621"/>
      <c r="CV42" s="621"/>
      <c r="CW42" s="621"/>
      <c r="CX42" s="621"/>
      <c r="CY42" s="622"/>
      <c r="CZ42" s="611">
        <v>10.6</v>
      </c>
      <c r="DA42" s="623"/>
      <c r="DB42" s="623"/>
      <c r="DC42" s="624"/>
      <c r="DD42" s="614">
        <v>1233093</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7" t="s">
        <v>342</v>
      </c>
      <c r="CD43" s="605" t="s">
        <v>343</v>
      </c>
      <c r="CE43" s="606"/>
      <c r="CF43" s="606"/>
      <c r="CG43" s="606"/>
      <c r="CH43" s="606"/>
      <c r="CI43" s="606"/>
      <c r="CJ43" s="606"/>
      <c r="CK43" s="606"/>
      <c r="CL43" s="606"/>
      <c r="CM43" s="606"/>
      <c r="CN43" s="606"/>
      <c r="CO43" s="606"/>
      <c r="CP43" s="606"/>
      <c r="CQ43" s="607"/>
      <c r="CR43" s="608">
        <v>125786</v>
      </c>
      <c r="CS43" s="621"/>
      <c r="CT43" s="621"/>
      <c r="CU43" s="621"/>
      <c r="CV43" s="621"/>
      <c r="CW43" s="621"/>
      <c r="CX43" s="621"/>
      <c r="CY43" s="622"/>
      <c r="CZ43" s="611">
        <v>0.2</v>
      </c>
      <c r="DA43" s="623"/>
      <c r="DB43" s="623"/>
      <c r="DC43" s="624"/>
      <c r="DD43" s="614">
        <v>125786</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5638936</v>
      </c>
      <c r="CS44" s="609"/>
      <c r="CT44" s="609"/>
      <c r="CU44" s="609"/>
      <c r="CV44" s="609"/>
      <c r="CW44" s="609"/>
      <c r="CX44" s="609"/>
      <c r="CY44" s="610"/>
      <c r="CZ44" s="611">
        <v>10.6</v>
      </c>
      <c r="DA44" s="612"/>
      <c r="DB44" s="612"/>
      <c r="DC44" s="613"/>
      <c r="DD44" s="614">
        <v>1233093</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1195760</v>
      </c>
      <c r="CS45" s="621"/>
      <c r="CT45" s="621"/>
      <c r="CU45" s="621"/>
      <c r="CV45" s="621"/>
      <c r="CW45" s="621"/>
      <c r="CX45" s="621"/>
      <c r="CY45" s="622"/>
      <c r="CZ45" s="611">
        <v>2.2000000000000002</v>
      </c>
      <c r="DA45" s="623"/>
      <c r="DB45" s="623"/>
      <c r="DC45" s="624"/>
      <c r="DD45" s="614">
        <v>22739</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8"/>
      <c r="CD46" s="629"/>
      <c r="CE46" s="630"/>
      <c r="CF46" s="605" t="s">
        <v>348</v>
      </c>
      <c r="CG46" s="606"/>
      <c r="CH46" s="606"/>
      <c r="CI46" s="606"/>
      <c r="CJ46" s="606"/>
      <c r="CK46" s="606"/>
      <c r="CL46" s="606"/>
      <c r="CM46" s="606"/>
      <c r="CN46" s="606"/>
      <c r="CO46" s="606"/>
      <c r="CP46" s="606"/>
      <c r="CQ46" s="607"/>
      <c r="CR46" s="608">
        <v>4443176</v>
      </c>
      <c r="CS46" s="609"/>
      <c r="CT46" s="609"/>
      <c r="CU46" s="609"/>
      <c r="CV46" s="609"/>
      <c r="CW46" s="609"/>
      <c r="CX46" s="609"/>
      <c r="CY46" s="610"/>
      <c r="CZ46" s="611">
        <v>8.3000000000000007</v>
      </c>
      <c r="DA46" s="612"/>
      <c r="DB46" s="612"/>
      <c r="DC46" s="613"/>
      <c r="DD46" s="614">
        <v>1210354</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8"/>
      <c r="CD47" s="629"/>
      <c r="CE47" s="630"/>
      <c r="CF47" s="605" t="s">
        <v>349</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8"/>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8"/>
      <c r="CD49" s="589" t="s">
        <v>351</v>
      </c>
      <c r="CE49" s="590"/>
      <c r="CF49" s="590"/>
      <c r="CG49" s="590"/>
      <c r="CH49" s="590"/>
      <c r="CI49" s="590"/>
      <c r="CJ49" s="590"/>
      <c r="CK49" s="590"/>
      <c r="CL49" s="590"/>
      <c r="CM49" s="590"/>
      <c r="CN49" s="590"/>
      <c r="CO49" s="590"/>
      <c r="CP49" s="590"/>
      <c r="CQ49" s="591"/>
      <c r="CR49" s="592">
        <v>53229398</v>
      </c>
      <c r="CS49" s="593"/>
      <c r="CT49" s="593"/>
      <c r="CU49" s="593"/>
      <c r="CV49" s="593"/>
      <c r="CW49" s="593"/>
      <c r="CX49" s="593"/>
      <c r="CY49" s="594"/>
      <c r="CZ49" s="595">
        <v>100</v>
      </c>
      <c r="DA49" s="596"/>
      <c r="DB49" s="596"/>
      <c r="DC49" s="597"/>
      <c r="DD49" s="598">
        <v>31581834</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PVlHF/GugSKOZVCdAuaDpJutlLFnQdkbpSdHxv+qnA01VfXmhw09yx3ln66H57xcD6UG671zEYJFRBCLuCB+mQ==" saltValue="CkYkLpXuKgaRbpWL8urRI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4" customWidth="1"/>
    <col min="131" max="131" width="1.625" style="224" customWidth="1"/>
    <col min="132" max="16384" width="9" style="224" hidden="1"/>
  </cols>
  <sheetData>
    <row r="1" spans="1:131" ht="11.25" customHeight="1" thickBot="1" x14ac:dyDescent="0.2">
      <c r="A1" s="220"/>
      <c r="B1" s="220"/>
      <c r="C1" s="220"/>
      <c r="D1" s="220"/>
      <c r="E1" s="220"/>
      <c r="F1" s="220"/>
      <c r="G1" s="220"/>
      <c r="H1" s="220"/>
      <c r="I1" s="220"/>
      <c r="J1" s="220"/>
      <c r="K1" s="220"/>
      <c r="L1" s="220"/>
      <c r="M1" s="220"/>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221"/>
      <c r="DI1" s="221"/>
      <c r="DJ1" s="221"/>
      <c r="DK1" s="221"/>
      <c r="DL1" s="221"/>
      <c r="DM1" s="221"/>
      <c r="DN1" s="221"/>
      <c r="DO1" s="221"/>
      <c r="DP1" s="221"/>
      <c r="DQ1" s="222"/>
      <c r="DR1" s="222"/>
      <c r="DS1" s="222"/>
      <c r="DT1" s="222"/>
      <c r="DU1" s="222"/>
      <c r="DV1" s="222"/>
      <c r="DW1" s="222"/>
      <c r="DX1" s="222"/>
      <c r="DY1" s="222"/>
      <c r="DZ1" s="222"/>
      <c r="EA1" s="223"/>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1"/>
      <c r="BK2" s="221"/>
      <c r="BL2" s="221"/>
      <c r="BM2" s="221"/>
      <c r="BN2" s="221"/>
      <c r="BO2" s="221"/>
      <c r="BP2" s="221"/>
      <c r="BQ2" s="221"/>
      <c r="BR2" s="221"/>
      <c r="BS2" s="221"/>
      <c r="BT2" s="221"/>
      <c r="BU2" s="221"/>
      <c r="BV2" s="221"/>
      <c r="BW2" s="221"/>
      <c r="BX2" s="221"/>
      <c r="BY2" s="221"/>
      <c r="BZ2" s="221"/>
      <c r="CA2" s="221"/>
      <c r="CB2" s="221"/>
      <c r="CC2" s="221"/>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1078" t="s">
        <v>353</v>
      </c>
      <c r="DK2" s="1079"/>
      <c r="DL2" s="1079"/>
      <c r="DM2" s="1079"/>
      <c r="DN2" s="1079"/>
      <c r="DO2" s="1080"/>
      <c r="DP2" s="221"/>
      <c r="DQ2" s="1078" t="s">
        <v>354</v>
      </c>
      <c r="DR2" s="1079"/>
      <c r="DS2" s="1079"/>
      <c r="DT2" s="1079"/>
      <c r="DU2" s="1079"/>
      <c r="DV2" s="1079"/>
      <c r="DW2" s="1079"/>
      <c r="DX2" s="1079"/>
      <c r="DY2" s="1079"/>
      <c r="DZ2" s="1080"/>
      <c r="EA2" s="223"/>
    </row>
    <row r="3" spans="1:131" ht="11.25" customHeight="1" x14ac:dyDescent="0.15">
      <c r="A3" s="221"/>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3"/>
    </row>
    <row r="4" spans="1:131" s="228"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5"/>
      <c r="BA4" s="225"/>
      <c r="BB4" s="225"/>
      <c r="BC4" s="225"/>
      <c r="BD4" s="225"/>
      <c r="BE4" s="226"/>
      <c r="BF4" s="226"/>
      <c r="BG4" s="226"/>
      <c r="BH4" s="226"/>
      <c r="BI4" s="226"/>
      <c r="BJ4" s="226"/>
      <c r="BK4" s="226"/>
      <c r="BL4" s="226"/>
      <c r="BM4" s="226"/>
      <c r="BN4" s="226"/>
      <c r="BO4" s="226"/>
      <c r="BP4" s="226"/>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7"/>
    </row>
    <row r="5" spans="1:131" s="228"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5"/>
      <c r="BA5" s="225"/>
      <c r="BB5" s="225"/>
      <c r="BC5" s="225"/>
      <c r="BD5" s="225"/>
      <c r="BE5" s="226"/>
      <c r="BF5" s="226"/>
      <c r="BG5" s="226"/>
      <c r="BH5" s="226"/>
      <c r="BI5" s="226"/>
      <c r="BJ5" s="226"/>
      <c r="BK5" s="226"/>
      <c r="BL5" s="226"/>
      <c r="BM5" s="226"/>
      <c r="BN5" s="226"/>
      <c r="BO5" s="226"/>
      <c r="BP5" s="226"/>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7"/>
    </row>
    <row r="6" spans="1:131" s="228"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5"/>
      <c r="BA6" s="225"/>
      <c r="BB6" s="225"/>
      <c r="BC6" s="225"/>
      <c r="BD6" s="225"/>
      <c r="BE6" s="226"/>
      <c r="BF6" s="226"/>
      <c r="BG6" s="226"/>
      <c r="BH6" s="226"/>
      <c r="BI6" s="226"/>
      <c r="BJ6" s="226"/>
      <c r="BK6" s="226"/>
      <c r="BL6" s="226"/>
      <c r="BM6" s="226"/>
      <c r="BN6" s="226"/>
      <c r="BO6" s="226"/>
      <c r="BP6" s="226"/>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7"/>
    </row>
    <row r="7" spans="1:131" s="228" customFormat="1" ht="26.25" customHeight="1" thickTop="1" x14ac:dyDescent="0.15">
      <c r="A7" s="229">
        <v>1</v>
      </c>
      <c r="B7" s="1034" t="s">
        <v>374</v>
      </c>
      <c r="C7" s="1035"/>
      <c r="D7" s="1035"/>
      <c r="E7" s="1035"/>
      <c r="F7" s="1035"/>
      <c r="G7" s="1035"/>
      <c r="H7" s="1035"/>
      <c r="I7" s="1035"/>
      <c r="J7" s="1035"/>
      <c r="K7" s="1035"/>
      <c r="L7" s="1035"/>
      <c r="M7" s="1035"/>
      <c r="N7" s="1035"/>
      <c r="O7" s="1035"/>
      <c r="P7" s="1036"/>
      <c r="Q7" s="1089">
        <v>54786</v>
      </c>
      <c r="R7" s="1090"/>
      <c r="S7" s="1090"/>
      <c r="T7" s="1090"/>
      <c r="U7" s="1090"/>
      <c r="V7" s="1090">
        <v>52671</v>
      </c>
      <c r="W7" s="1090"/>
      <c r="X7" s="1090"/>
      <c r="Y7" s="1090"/>
      <c r="Z7" s="1090"/>
      <c r="AA7" s="1090">
        <v>2115</v>
      </c>
      <c r="AB7" s="1090"/>
      <c r="AC7" s="1090"/>
      <c r="AD7" s="1090"/>
      <c r="AE7" s="1091"/>
      <c r="AF7" s="1092">
        <v>1867</v>
      </c>
      <c r="AG7" s="1093"/>
      <c r="AH7" s="1093"/>
      <c r="AI7" s="1093"/>
      <c r="AJ7" s="1094"/>
      <c r="AK7" s="1095">
        <v>1838</v>
      </c>
      <c r="AL7" s="1096"/>
      <c r="AM7" s="1096"/>
      <c r="AN7" s="1096"/>
      <c r="AO7" s="1096"/>
      <c r="AP7" s="1096">
        <v>16143</v>
      </c>
      <c r="AQ7" s="1096"/>
      <c r="AR7" s="1096"/>
      <c r="AS7" s="1096"/>
      <c r="AT7" s="1096"/>
      <c r="AU7" s="1097"/>
      <c r="AV7" s="1097"/>
      <c r="AW7" s="1097"/>
      <c r="AX7" s="1097"/>
      <c r="AY7" s="1098"/>
      <c r="AZ7" s="225"/>
      <c r="BA7" s="225"/>
      <c r="BB7" s="225"/>
      <c r="BC7" s="225"/>
      <c r="BD7" s="225"/>
      <c r="BE7" s="226"/>
      <c r="BF7" s="226"/>
      <c r="BG7" s="226"/>
      <c r="BH7" s="226"/>
      <c r="BI7" s="226"/>
      <c r="BJ7" s="226"/>
      <c r="BK7" s="226"/>
      <c r="BL7" s="226"/>
      <c r="BM7" s="226"/>
      <c r="BN7" s="226"/>
      <c r="BO7" s="226"/>
      <c r="BP7" s="226"/>
      <c r="BQ7" s="229">
        <v>1</v>
      </c>
      <c r="BR7" s="230" t="s">
        <v>558</v>
      </c>
      <c r="BS7" s="1086" t="s">
        <v>557</v>
      </c>
      <c r="BT7" s="1087"/>
      <c r="BU7" s="1087"/>
      <c r="BV7" s="1087"/>
      <c r="BW7" s="1087"/>
      <c r="BX7" s="1087"/>
      <c r="BY7" s="1087"/>
      <c r="BZ7" s="1087"/>
      <c r="CA7" s="1087"/>
      <c r="CB7" s="1087"/>
      <c r="CC7" s="1087"/>
      <c r="CD7" s="1087"/>
      <c r="CE7" s="1087"/>
      <c r="CF7" s="1087"/>
      <c r="CG7" s="1099"/>
      <c r="CH7" s="1083">
        <v>0</v>
      </c>
      <c r="CI7" s="1084"/>
      <c r="CJ7" s="1084"/>
      <c r="CK7" s="1084"/>
      <c r="CL7" s="1085"/>
      <c r="CM7" s="1083">
        <v>15</v>
      </c>
      <c r="CN7" s="1084"/>
      <c r="CO7" s="1084"/>
      <c r="CP7" s="1084"/>
      <c r="CQ7" s="1085"/>
      <c r="CR7" s="1083">
        <v>5</v>
      </c>
      <c r="CS7" s="1084"/>
      <c r="CT7" s="1084"/>
      <c r="CU7" s="1084"/>
      <c r="CV7" s="1085"/>
      <c r="CW7" s="1083" t="s">
        <v>561</v>
      </c>
      <c r="CX7" s="1084"/>
      <c r="CY7" s="1084"/>
      <c r="CZ7" s="1084"/>
      <c r="DA7" s="1085"/>
      <c r="DB7" s="1083">
        <v>300</v>
      </c>
      <c r="DC7" s="1084"/>
      <c r="DD7" s="1084"/>
      <c r="DE7" s="1084"/>
      <c r="DF7" s="1085"/>
      <c r="DG7" s="1083" t="s">
        <v>561</v>
      </c>
      <c r="DH7" s="1084"/>
      <c r="DI7" s="1084"/>
      <c r="DJ7" s="1084"/>
      <c r="DK7" s="1085"/>
      <c r="DL7" s="1083" t="s">
        <v>561</v>
      </c>
      <c r="DM7" s="1084"/>
      <c r="DN7" s="1084"/>
      <c r="DO7" s="1084"/>
      <c r="DP7" s="1085"/>
      <c r="DQ7" s="1083" t="s">
        <v>561</v>
      </c>
      <c r="DR7" s="1084"/>
      <c r="DS7" s="1084"/>
      <c r="DT7" s="1084"/>
      <c r="DU7" s="1085"/>
      <c r="DV7" s="1086"/>
      <c r="DW7" s="1087"/>
      <c r="DX7" s="1087"/>
      <c r="DY7" s="1087"/>
      <c r="DZ7" s="1088"/>
      <c r="EA7" s="227"/>
    </row>
    <row r="8" spans="1:131" s="228" customFormat="1" ht="26.25" customHeight="1" x14ac:dyDescent="0.15">
      <c r="A8" s="231">
        <v>2</v>
      </c>
      <c r="B8" s="1017" t="s">
        <v>375</v>
      </c>
      <c r="C8" s="1018"/>
      <c r="D8" s="1018"/>
      <c r="E8" s="1018"/>
      <c r="F8" s="1018"/>
      <c r="G8" s="1018"/>
      <c r="H8" s="1018"/>
      <c r="I8" s="1018"/>
      <c r="J8" s="1018"/>
      <c r="K8" s="1018"/>
      <c r="L8" s="1018"/>
      <c r="M8" s="1018"/>
      <c r="N8" s="1018"/>
      <c r="O8" s="1018"/>
      <c r="P8" s="1019"/>
      <c r="Q8" s="1025">
        <v>727</v>
      </c>
      <c r="R8" s="1026"/>
      <c r="S8" s="1026"/>
      <c r="T8" s="1026"/>
      <c r="U8" s="1026"/>
      <c r="V8" s="1026">
        <v>714</v>
      </c>
      <c r="W8" s="1026"/>
      <c r="X8" s="1026"/>
      <c r="Y8" s="1026"/>
      <c r="Z8" s="1026"/>
      <c r="AA8" s="1026">
        <v>13</v>
      </c>
      <c r="AB8" s="1026"/>
      <c r="AC8" s="1026"/>
      <c r="AD8" s="1026"/>
      <c r="AE8" s="1027"/>
      <c r="AF8" s="1022">
        <v>13</v>
      </c>
      <c r="AG8" s="1023"/>
      <c r="AH8" s="1023"/>
      <c r="AI8" s="1023"/>
      <c r="AJ8" s="1024"/>
      <c r="AK8" s="1067">
        <v>155</v>
      </c>
      <c r="AL8" s="1068"/>
      <c r="AM8" s="1068"/>
      <c r="AN8" s="1068"/>
      <c r="AO8" s="1068"/>
      <c r="AP8" s="1068">
        <v>325</v>
      </c>
      <c r="AQ8" s="1068"/>
      <c r="AR8" s="1068"/>
      <c r="AS8" s="1068"/>
      <c r="AT8" s="1068"/>
      <c r="AU8" s="1069"/>
      <c r="AV8" s="1069"/>
      <c r="AW8" s="1069"/>
      <c r="AX8" s="1069"/>
      <c r="AY8" s="1070"/>
      <c r="AZ8" s="225"/>
      <c r="BA8" s="225"/>
      <c r="BB8" s="225"/>
      <c r="BC8" s="225"/>
      <c r="BD8" s="225"/>
      <c r="BE8" s="226"/>
      <c r="BF8" s="226"/>
      <c r="BG8" s="226"/>
      <c r="BH8" s="226"/>
      <c r="BI8" s="226"/>
      <c r="BJ8" s="226"/>
      <c r="BK8" s="226"/>
      <c r="BL8" s="226"/>
      <c r="BM8" s="226"/>
      <c r="BN8" s="226"/>
      <c r="BO8" s="226"/>
      <c r="BP8" s="226"/>
      <c r="BQ8" s="231">
        <v>2</v>
      </c>
      <c r="BR8" s="232"/>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7"/>
    </row>
    <row r="9" spans="1:131" s="228" customFormat="1" ht="26.25" customHeight="1" x14ac:dyDescent="0.15">
      <c r="A9" s="231">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5"/>
      <c r="BA9" s="225"/>
      <c r="BB9" s="225"/>
      <c r="BC9" s="225"/>
      <c r="BD9" s="225"/>
      <c r="BE9" s="226"/>
      <c r="BF9" s="226"/>
      <c r="BG9" s="226"/>
      <c r="BH9" s="226"/>
      <c r="BI9" s="226"/>
      <c r="BJ9" s="226"/>
      <c r="BK9" s="226"/>
      <c r="BL9" s="226"/>
      <c r="BM9" s="226"/>
      <c r="BN9" s="226"/>
      <c r="BO9" s="226"/>
      <c r="BP9" s="226"/>
      <c r="BQ9" s="231">
        <v>3</v>
      </c>
      <c r="BR9" s="232"/>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7"/>
    </row>
    <row r="10" spans="1:131" s="228" customFormat="1" ht="26.25" customHeight="1" x14ac:dyDescent="0.15">
      <c r="A10" s="231">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5"/>
      <c r="BA10" s="225"/>
      <c r="BB10" s="225"/>
      <c r="BC10" s="225"/>
      <c r="BD10" s="225"/>
      <c r="BE10" s="226"/>
      <c r="BF10" s="226"/>
      <c r="BG10" s="226"/>
      <c r="BH10" s="226"/>
      <c r="BI10" s="226"/>
      <c r="BJ10" s="226"/>
      <c r="BK10" s="226"/>
      <c r="BL10" s="226"/>
      <c r="BM10" s="226"/>
      <c r="BN10" s="226"/>
      <c r="BO10" s="226"/>
      <c r="BP10" s="226"/>
      <c r="BQ10" s="231">
        <v>4</v>
      </c>
      <c r="BR10" s="232"/>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7"/>
    </row>
    <row r="11" spans="1:131" s="228" customFormat="1" ht="26.25" customHeight="1" x14ac:dyDescent="0.15">
      <c r="A11" s="231">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5"/>
      <c r="BA11" s="225"/>
      <c r="BB11" s="225"/>
      <c r="BC11" s="225"/>
      <c r="BD11" s="225"/>
      <c r="BE11" s="226"/>
      <c r="BF11" s="226"/>
      <c r="BG11" s="226"/>
      <c r="BH11" s="226"/>
      <c r="BI11" s="226"/>
      <c r="BJ11" s="226"/>
      <c r="BK11" s="226"/>
      <c r="BL11" s="226"/>
      <c r="BM11" s="226"/>
      <c r="BN11" s="226"/>
      <c r="BO11" s="226"/>
      <c r="BP11" s="226"/>
      <c r="BQ11" s="231">
        <v>5</v>
      </c>
      <c r="BR11" s="232"/>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7"/>
    </row>
    <row r="12" spans="1:131" s="228" customFormat="1" ht="26.25" customHeight="1" x14ac:dyDescent="0.15">
      <c r="A12" s="231">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5"/>
      <c r="BA12" s="225"/>
      <c r="BB12" s="225"/>
      <c r="BC12" s="225"/>
      <c r="BD12" s="225"/>
      <c r="BE12" s="226"/>
      <c r="BF12" s="226"/>
      <c r="BG12" s="226"/>
      <c r="BH12" s="226"/>
      <c r="BI12" s="226"/>
      <c r="BJ12" s="226"/>
      <c r="BK12" s="226"/>
      <c r="BL12" s="226"/>
      <c r="BM12" s="226"/>
      <c r="BN12" s="226"/>
      <c r="BO12" s="226"/>
      <c r="BP12" s="226"/>
      <c r="BQ12" s="231">
        <v>6</v>
      </c>
      <c r="BR12" s="232"/>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7"/>
    </row>
    <row r="13" spans="1:131" s="228" customFormat="1" ht="26.25" customHeight="1" x14ac:dyDescent="0.15">
      <c r="A13" s="231">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5"/>
      <c r="BA13" s="225"/>
      <c r="BB13" s="225"/>
      <c r="BC13" s="225"/>
      <c r="BD13" s="225"/>
      <c r="BE13" s="226"/>
      <c r="BF13" s="226"/>
      <c r="BG13" s="226"/>
      <c r="BH13" s="226"/>
      <c r="BI13" s="226"/>
      <c r="BJ13" s="226"/>
      <c r="BK13" s="226"/>
      <c r="BL13" s="226"/>
      <c r="BM13" s="226"/>
      <c r="BN13" s="226"/>
      <c r="BO13" s="226"/>
      <c r="BP13" s="226"/>
      <c r="BQ13" s="231">
        <v>7</v>
      </c>
      <c r="BR13" s="232"/>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7"/>
    </row>
    <row r="14" spans="1:131" s="228" customFormat="1" ht="26.25" customHeight="1" x14ac:dyDescent="0.15">
      <c r="A14" s="231">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5"/>
      <c r="BA14" s="225"/>
      <c r="BB14" s="225"/>
      <c r="BC14" s="225"/>
      <c r="BD14" s="225"/>
      <c r="BE14" s="226"/>
      <c r="BF14" s="226"/>
      <c r="BG14" s="226"/>
      <c r="BH14" s="226"/>
      <c r="BI14" s="226"/>
      <c r="BJ14" s="226"/>
      <c r="BK14" s="226"/>
      <c r="BL14" s="226"/>
      <c r="BM14" s="226"/>
      <c r="BN14" s="226"/>
      <c r="BO14" s="226"/>
      <c r="BP14" s="226"/>
      <c r="BQ14" s="231">
        <v>8</v>
      </c>
      <c r="BR14" s="232"/>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7"/>
    </row>
    <row r="15" spans="1:131" s="228" customFormat="1" ht="26.25" customHeight="1" x14ac:dyDescent="0.15">
      <c r="A15" s="231">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5"/>
      <c r="BA15" s="225"/>
      <c r="BB15" s="225"/>
      <c r="BC15" s="225"/>
      <c r="BD15" s="225"/>
      <c r="BE15" s="226"/>
      <c r="BF15" s="226"/>
      <c r="BG15" s="226"/>
      <c r="BH15" s="226"/>
      <c r="BI15" s="226"/>
      <c r="BJ15" s="226"/>
      <c r="BK15" s="226"/>
      <c r="BL15" s="226"/>
      <c r="BM15" s="226"/>
      <c r="BN15" s="226"/>
      <c r="BO15" s="226"/>
      <c r="BP15" s="226"/>
      <c r="BQ15" s="231">
        <v>9</v>
      </c>
      <c r="BR15" s="232"/>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7"/>
    </row>
    <row r="16" spans="1:131" s="228" customFormat="1" ht="26.25" customHeight="1" x14ac:dyDescent="0.15">
      <c r="A16" s="231">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5"/>
      <c r="BA16" s="225"/>
      <c r="BB16" s="225"/>
      <c r="BC16" s="225"/>
      <c r="BD16" s="225"/>
      <c r="BE16" s="226"/>
      <c r="BF16" s="226"/>
      <c r="BG16" s="226"/>
      <c r="BH16" s="226"/>
      <c r="BI16" s="226"/>
      <c r="BJ16" s="226"/>
      <c r="BK16" s="226"/>
      <c r="BL16" s="226"/>
      <c r="BM16" s="226"/>
      <c r="BN16" s="226"/>
      <c r="BO16" s="226"/>
      <c r="BP16" s="226"/>
      <c r="BQ16" s="231">
        <v>10</v>
      </c>
      <c r="BR16" s="232"/>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7"/>
    </row>
    <row r="17" spans="1:131" s="228" customFormat="1" ht="26.25" customHeight="1" x14ac:dyDescent="0.15">
      <c r="A17" s="231">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5"/>
      <c r="BA17" s="225"/>
      <c r="BB17" s="225"/>
      <c r="BC17" s="225"/>
      <c r="BD17" s="225"/>
      <c r="BE17" s="226"/>
      <c r="BF17" s="226"/>
      <c r="BG17" s="226"/>
      <c r="BH17" s="226"/>
      <c r="BI17" s="226"/>
      <c r="BJ17" s="226"/>
      <c r="BK17" s="226"/>
      <c r="BL17" s="226"/>
      <c r="BM17" s="226"/>
      <c r="BN17" s="226"/>
      <c r="BO17" s="226"/>
      <c r="BP17" s="226"/>
      <c r="BQ17" s="231">
        <v>11</v>
      </c>
      <c r="BR17" s="232"/>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7"/>
    </row>
    <row r="18" spans="1:131" s="228" customFormat="1" ht="26.25" customHeight="1" x14ac:dyDescent="0.15">
      <c r="A18" s="231">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5"/>
      <c r="BA18" s="225"/>
      <c r="BB18" s="225"/>
      <c r="BC18" s="225"/>
      <c r="BD18" s="225"/>
      <c r="BE18" s="226"/>
      <c r="BF18" s="226"/>
      <c r="BG18" s="226"/>
      <c r="BH18" s="226"/>
      <c r="BI18" s="226"/>
      <c r="BJ18" s="226"/>
      <c r="BK18" s="226"/>
      <c r="BL18" s="226"/>
      <c r="BM18" s="226"/>
      <c r="BN18" s="226"/>
      <c r="BO18" s="226"/>
      <c r="BP18" s="226"/>
      <c r="BQ18" s="231">
        <v>12</v>
      </c>
      <c r="BR18" s="232"/>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7"/>
    </row>
    <row r="19" spans="1:131" s="228" customFormat="1" ht="26.25" customHeight="1" x14ac:dyDescent="0.15">
      <c r="A19" s="231">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5"/>
      <c r="BA19" s="225"/>
      <c r="BB19" s="225"/>
      <c r="BC19" s="225"/>
      <c r="BD19" s="225"/>
      <c r="BE19" s="226"/>
      <c r="BF19" s="226"/>
      <c r="BG19" s="226"/>
      <c r="BH19" s="226"/>
      <c r="BI19" s="226"/>
      <c r="BJ19" s="226"/>
      <c r="BK19" s="226"/>
      <c r="BL19" s="226"/>
      <c r="BM19" s="226"/>
      <c r="BN19" s="226"/>
      <c r="BO19" s="226"/>
      <c r="BP19" s="226"/>
      <c r="BQ19" s="231">
        <v>13</v>
      </c>
      <c r="BR19" s="232"/>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7"/>
    </row>
    <row r="20" spans="1:131" s="228" customFormat="1" ht="26.25" customHeight="1" x14ac:dyDescent="0.15">
      <c r="A20" s="231">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5"/>
      <c r="BA20" s="225"/>
      <c r="BB20" s="225"/>
      <c r="BC20" s="225"/>
      <c r="BD20" s="225"/>
      <c r="BE20" s="226"/>
      <c r="BF20" s="226"/>
      <c r="BG20" s="226"/>
      <c r="BH20" s="226"/>
      <c r="BI20" s="226"/>
      <c r="BJ20" s="226"/>
      <c r="BK20" s="226"/>
      <c r="BL20" s="226"/>
      <c r="BM20" s="226"/>
      <c r="BN20" s="226"/>
      <c r="BO20" s="226"/>
      <c r="BP20" s="226"/>
      <c r="BQ20" s="231">
        <v>14</v>
      </c>
      <c r="BR20" s="232"/>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7"/>
    </row>
    <row r="21" spans="1:131" s="228" customFormat="1" ht="26.25" customHeight="1" thickBot="1" x14ac:dyDescent="0.2">
      <c r="A21" s="231">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5"/>
      <c r="BA21" s="225"/>
      <c r="BB21" s="225"/>
      <c r="BC21" s="225"/>
      <c r="BD21" s="225"/>
      <c r="BE21" s="226"/>
      <c r="BF21" s="226"/>
      <c r="BG21" s="226"/>
      <c r="BH21" s="226"/>
      <c r="BI21" s="226"/>
      <c r="BJ21" s="226"/>
      <c r="BK21" s="226"/>
      <c r="BL21" s="226"/>
      <c r="BM21" s="226"/>
      <c r="BN21" s="226"/>
      <c r="BO21" s="226"/>
      <c r="BP21" s="226"/>
      <c r="BQ21" s="231">
        <v>15</v>
      </c>
      <c r="BR21" s="232"/>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7"/>
    </row>
    <row r="22" spans="1:131" s="228" customFormat="1" ht="26.25" customHeight="1" x14ac:dyDescent="0.15">
      <c r="A22" s="231">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6"/>
      <c r="BF22" s="226"/>
      <c r="BG22" s="226"/>
      <c r="BH22" s="226"/>
      <c r="BI22" s="226"/>
      <c r="BJ22" s="226"/>
      <c r="BK22" s="226"/>
      <c r="BL22" s="226"/>
      <c r="BM22" s="226"/>
      <c r="BN22" s="226"/>
      <c r="BO22" s="226"/>
      <c r="BP22" s="226"/>
      <c r="BQ22" s="231">
        <v>16</v>
      </c>
      <c r="BR22" s="232"/>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7"/>
    </row>
    <row r="23" spans="1:131" s="228" customFormat="1" ht="26.25" customHeight="1" thickBot="1" x14ac:dyDescent="0.2">
      <c r="A23" s="233" t="s">
        <v>377</v>
      </c>
      <c r="B23" s="924" t="s">
        <v>378</v>
      </c>
      <c r="C23" s="925"/>
      <c r="D23" s="925"/>
      <c r="E23" s="925"/>
      <c r="F23" s="925"/>
      <c r="G23" s="925"/>
      <c r="H23" s="925"/>
      <c r="I23" s="925"/>
      <c r="J23" s="925"/>
      <c r="K23" s="925"/>
      <c r="L23" s="925"/>
      <c r="M23" s="925"/>
      <c r="N23" s="925"/>
      <c r="O23" s="925"/>
      <c r="P23" s="935"/>
      <c r="Q23" s="1054">
        <v>55358</v>
      </c>
      <c r="R23" s="1048"/>
      <c r="S23" s="1048"/>
      <c r="T23" s="1048"/>
      <c r="U23" s="1048"/>
      <c r="V23" s="1048">
        <v>53229</v>
      </c>
      <c r="W23" s="1048"/>
      <c r="X23" s="1048"/>
      <c r="Y23" s="1048"/>
      <c r="Z23" s="1048"/>
      <c r="AA23" s="1048">
        <v>2128</v>
      </c>
      <c r="AB23" s="1048"/>
      <c r="AC23" s="1048"/>
      <c r="AD23" s="1048"/>
      <c r="AE23" s="1055"/>
      <c r="AF23" s="1056">
        <v>1880</v>
      </c>
      <c r="AG23" s="1048"/>
      <c r="AH23" s="1048"/>
      <c r="AI23" s="1048"/>
      <c r="AJ23" s="1057"/>
      <c r="AK23" s="1058"/>
      <c r="AL23" s="1059"/>
      <c r="AM23" s="1059"/>
      <c r="AN23" s="1059"/>
      <c r="AO23" s="1059"/>
      <c r="AP23" s="1048">
        <v>16468</v>
      </c>
      <c r="AQ23" s="1048"/>
      <c r="AR23" s="1048"/>
      <c r="AS23" s="1048"/>
      <c r="AT23" s="1048"/>
      <c r="AU23" s="1049"/>
      <c r="AV23" s="1049"/>
      <c r="AW23" s="1049"/>
      <c r="AX23" s="1049"/>
      <c r="AY23" s="1050"/>
      <c r="AZ23" s="1051" t="s">
        <v>122</v>
      </c>
      <c r="BA23" s="1052"/>
      <c r="BB23" s="1052"/>
      <c r="BC23" s="1052"/>
      <c r="BD23" s="1053"/>
      <c r="BE23" s="226"/>
      <c r="BF23" s="226"/>
      <c r="BG23" s="226"/>
      <c r="BH23" s="226"/>
      <c r="BI23" s="226"/>
      <c r="BJ23" s="226"/>
      <c r="BK23" s="226"/>
      <c r="BL23" s="226"/>
      <c r="BM23" s="226"/>
      <c r="BN23" s="226"/>
      <c r="BO23" s="226"/>
      <c r="BP23" s="226"/>
      <c r="BQ23" s="231">
        <v>17</v>
      </c>
      <c r="BR23" s="232"/>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7"/>
    </row>
    <row r="24" spans="1:131" s="228" customFormat="1" ht="26.25" customHeight="1" x14ac:dyDescent="0.15">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5"/>
      <c r="BA24" s="225"/>
      <c r="BB24" s="225"/>
      <c r="BC24" s="225"/>
      <c r="BD24" s="225"/>
      <c r="BE24" s="226"/>
      <c r="BF24" s="226"/>
      <c r="BG24" s="226"/>
      <c r="BH24" s="226"/>
      <c r="BI24" s="226"/>
      <c r="BJ24" s="226"/>
      <c r="BK24" s="226"/>
      <c r="BL24" s="226"/>
      <c r="BM24" s="226"/>
      <c r="BN24" s="226"/>
      <c r="BO24" s="226"/>
      <c r="BP24" s="226"/>
      <c r="BQ24" s="231">
        <v>18</v>
      </c>
      <c r="BR24" s="232"/>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7"/>
    </row>
    <row r="25" spans="1:131" ht="26.25" customHeight="1" thickBot="1" x14ac:dyDescent="0.2">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5"/>
      <c r="BK25" s="225"/>
      <c r="BL25" s="225"/>
      <c r="BM25" s="225"/>
      <c r="BN25" s="225"/>
      <c r="BO25" s="234"/>
      <c r="BP25" s="234"/>
      <c r="BQ25" s="231">
        <v>19</v>
      </c>
      <c r="BR25" s="232"/>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3"/>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364</v>
      </c>
      <c r="BF26" s="989"/>
      <c r="BG26" s="989"/>
      <c r="BH26" s="989"/>
      <c r="BI26" s="1002"/>
      <c r="BJ26" s="225"/>
      <c r="BK26" s="225"/>
      <c r="BL26" s="225"/>
      <c r="BM26" s="225"/>
      <c r="BN26" s="225"/>
      <c r="BO26" s="234"/>
      <c r="BP26" s="234"/>
      <c r="BQ26" s="231">
        <v>20</v>
      </c>
      <c r="BR26" s="232"/>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3"/>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5"/>
      <c r="BK27" s="225"/>
      <c r="BL27" s="225"/>
      <c r="BM27" s="225"/>
      <c r="BN27" s="225"/>
      <c r="BO27" s="234"/>
      <c r="BP27" s="234"/>
      <c r="BQ27" s="231">
        <v>21</v>
      </c>
      <c r="BR27" s="232"/>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3"/>
    </row>
    <row r="28" spans="1:131" ht="26.25" customHeight="1" thickTop="1" x14ac:dyDescent="0.15">
      <c r="A28" s="235">
        <v>1</v>
      </c>
      <c r="B28" s="1034" t="s">
        <v>389</v>
      </c>
      <c r="C28" s="1035"/>
      <c r="D28" s="1035"/>
      <c r="E28" s="1035"/>
      <c r="F28" s="1035"/>
      <c r="G28" s="1035"/>
      <c r="H28" s="1035"/>
      <c r="I28" s="1035"/>
      <c r="J28" s="1035"/>
      <c r="K28" s="1035"/>
      <c r="L28" s="1035"/>
      <c r="M28" s="1035"/>
      <c r="N28" s="1035"/>
      <c r="O28" s="1035"/>
      <c r="P28" s="1036"/>
      <c r="Q28" s="1037">
        <v>11665</v>
      </c>
      <c r="R28" s="1038"/>
      <c r="S28" s="1038"/>
      <c r="T28" s="1038"/>
      <c r="U28" s="1038"/>
      <c r="V28" s="1038">
        <v>11505</v>
      </c>
      <c r="W28" s="1038"/>
      <c r="X28" s="1038"/>
      <c r="Y28" s="1038"/>
      <c r="Z28" s="1038"/>
      <c r="AA28" s="1038">
        <v>160</v>
      </c>
      <c r="AB28" s="1038"/>
      <c r="AC28" s="1038"/>
      <c r="AD28" s="1038"/>
      <c r="AE28" s="1039"/>
      <c r="AF28" s="1040">
        <v>160</v>
      </c>
      <c r="AG28" s="1038"/>
      <c r="AH28" s="1038"/>
      <c r="AI28" s="1038"/>
      <c r="AJ28" s="1041"/>
      <c r="AK28" s="1029">
        <v>1841</v>
      </c>
      <c r="AL28" s="1030"/>
      <c r="AM28" s="1030"/>
      <c r="AN28" s="1030"/>
      <c r="AO28" s="1030"/>
      <c r="AP28" s="1030" t="s">
        <v>559</v>
      </c>
      <c r="AQ28" s="1030"/>
      <c r="AR28" s="1030"/>
      <c r="AS28" s="1030"/>
      <c r="AT28" s="1030"/>
      <c r="AU28" s="1030" t="s">
        <v>559</v>
      </c>
      <c r="AV28" s="1030"/>
      <c r="AW28" s="1030"/>
      <c r="AX28" s="1030"/>
      <c r="AY28" s="1030"/>
      <c r="AZ28" s="1031" t="s">
        <v>559</v>
      </c>
      <c r="BA28" s="1031"/>
      <c r="BB28" s="1031"/>
      <c r="BC28" s="1031"/>
      <c r="BD28" s="1031"/>
      <c r="BE28" s="1032"/>
      <c r="BF28" s="1032"/>
      <c r="BG28" s="1032"/>
      <c r="BH28" s="1032"/>
      <c r="BI28" s="1033"/>
      <c r="BJ28" s="225"/>
      <c r="BK28" s="225"/>
      <c r="BL28" s="225"/>
      <c r="BM28" s="225"/>
      <c r="BN28" s="225"/>
      <c r="BO28" s="234"/>
      <c r="BP28" s="234"/>
      <c r="BQ28" s="231">
        <v>22</v>
      </c>
      <c r="BR28" s="232"/>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3"/>
    </row>
    <row r="29" spans="1:131" ht="26.25" customHeight="1" x14ac:dyDescent="0.15">
      <c r="A29" s="235">
        <v>2</v>
      </c>
      <c r="B29" s="1017" t="s">
        <v>390</v>
      </c>
      <c r="C29" s="1018"/>
      <c r="D29" s="1018"/>
      <c r="E29" s="1018"/>
      <c r="F29" s="1018"/>
      <c r="G29" s="1018"/>
      <c r="H29" s="1018"/>
      <c r="I29" s="1018"/>
      <c r="J29" s="1018"/>
      <c r="K29" s="1018"/>
      <c r="L29" s="1018"/>
      <c r="M29" s="1018"/>
      <c r="N29" s="1018"/>
      <c r="O29" s="1018"/>
      <c r="P29" s="1019"/>
      <c r="Q29" s="1025">
        <v>10201</v>
      </c>
      <c r="R29" s="1026"/>
      <c r="S29" s="1026"/>
      <c r="T29" s="1026"/>
      <c r="U29" s="1026"/>
      <c r="V29" s="1026">
        <v>9873</v>
      </c>
      <c r="W29" s="1026"/>
      <c r="X29" s="1026"/>
      <c r="Y29" s="1026"/>
      <c r="Z29" s="1026"/>
      <c r="AA29" s="1026">
        <v>327</v>
      </c>
      <c r="AB29" s="1026"/>
      <c r="AC29" s="1026"/>
      <c r="AD29" s="1026"/>
      <c r="AE29" s="1027"/>
      <c r="AF29" s="1022">
        <v>327</v>
      </c>
      <c r="AG29" s="1023"/>
      <c r="AH29" s="1023"/>
      <c r="AI29" s="1023"/>
      <c r="AJ29" s="1024"/>
      <c r="AK29" s="967">
        <v>1759</v>
      </c>
      <c r="AL29" s="958"/>
      <c r="AM29" s="958"/>
      <c r="AN29" s="958"/>
      <c r="AO29" s="958"/>
      <c r="AP29" s="958" t="s">
        <v>559</v>
      </c>
      <c r="AQ29" s="958"/>
      <c r="AR29" s="958"/>
      <c r="AS29" s="958"/>
      <c r="AT29" s="958"/>
      <c r="AU29" s="958" t="s">
        <v>559</v>
      </c>
      <c r="AV29" s="958"/>
      <c r="AW29" s="958"/>
      <c r="AX29" s="958"/>
      <c r="AY29" s="958"/>
      <c r="AZ29" s="1028" t="s">
        <v>559</v>
      </c>
      <c r="BA29" s="1028"/>
      <c r="BB29" s="1028"/>
      <c r="BC29" s="1028"/>
      <c r="BD29" s="1028"/>
      <c r="BE29" s="959"/>
      <c r="BF29" s="959"/>
      <c r="BG29" s="959"/>
      <c r="BH29" s="959"/>
      <c r="BI29" s="960"/>
      <c r="BJ29" s="225"/>
      <c r="BK29" s="225"/>
      <c r="BL29" s="225"/>
      <c r="BM29" s="225"/>
      <c r="BN29" s="225"/>
      <c r="BO29" s="234"/>
      <c r="BP29" s="234"/>
      <c r="BQ29" s="231">
        <v>23</v>
      </c>
      <c r="BR29" s="232"/>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3"/>
    </row>
    <row r="30" spans="1:131" ht="26.25" customHeight="1" x14ac:dyDescent="0.15">
      <c r="A30" s="235">
        <v>3</v>
      </c>
      <c r="B30" s="1017" t="s">
        <v>391</v>
      </c>
      <c r="C30" s="1018"/>
      <c r="D30" s="1018"/>
      <c r="E30" s="1018"/>
      <c r="F30" s="1018"/>
      <c r="G30" s="1018"/>
      <c r="H30" s="1018"/>
      <c r="I30" s="1018"/>
      <c r="J30" s="1018"/>
      <c r="K30" s="1018"/>
      <c r="L30" s="1018"/>
      <c r="M30" s="1018"/>
      <c r="N30" s="1018"/>
      <c r="O30" s="1018"/>
      <c r="P30" s="1019"/>
      <c r="Q30" s="1025">
        <v>3066</v>
      </c>
      <c r="R30" s="1026"/>
      <c r="S30" s="1026"/>
      <c r="T30" s="1026"/>
      <c r="U30" s="1026"/>
      <c r="V30" s="1026">
        <v>3032</v>
      </c>
      <c r="W30" s="1026"/>
      <c r="X30" s="1026"/>
      <c r="Y30" s="1026"/>
      <c r="Z30" s="1026"/>
      <c r="AA30" s="1026">
        <v>34</v>
      </c>
      <c r="AB30" s="1026"/>
      <c r="AC30" s="1026"/>
      <c r="AD30" s="1026"/>
      <c r="AE30" s="1027"/>
      <c r="AF30" s="1022">
        <v>34</v>
      </c>
      <c r="AG30" s="1023"/>
      <c r="AH30" s="1023"/>
      <c r="AI30" s="1023"/>
      <c r="AJ30" s="1024"/>
      <c r="AK30" s="967">
        <v>1521</v>
      </c>
      <c r="AL30" s="958"/>
      <c r="AM30" s="958"/>
      <c r="AN30" s="958"/>
      <c r="AO30" s="958"/>
      <c r="AP30" s="958" t="s">
        <v>559</v>
      </c>
      <c r="AQ30" s="958"/>
      <c r="AR30" s="958"/>
      <c r="AS30" s="958"/>
      <c r="AT30" s="958"/>
      <c r="AU30" s="958" t="s">
        <v>559</v>
      </c>
      <c r="AV30" s="958"/>
      <c r="AW30" s="958"/>
      <c r="AX30" s="958"/>
      <c r="AY30" s="958"/>
      <c r="AZ30" s="1028" t="s">
        <v>559</v>
      </c>
      <c r="BA30" s="1028"/>
      <c r="BB30" s="1028"/>
      <c r="BC30" s="1028"/>
      <c r="BD30" s="1028"/>
      <c r="BE30" s="959"/>
      <c r="BF30" s="959"/>
      <c r="BG30" s="959"/>
      <c r="BH30" s="959"/>
      <c r="BI30" s="960"/>
      <c r="BJ30" s="225"/>
      <c r="BK30" s="225"/>
      <c r="BL30" s="225"/>
      <c r="BM30" s="225"/>
      <c r="BN30" s="225"/>
      <c r="BO30" s="234"/>
      <c r="BP30" s="234"/>
      <c r="BQ30" s="231">
        <v>24</v>
      </c>
      <c r="BR30" s="232"/>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3"/>
    </row>
    <row r="31" spans="1:131" ht="26.25" customHeight="1" x14ac:dyDescent="0.15">
      <c r="A31" s="235">
        <v>4</v>
      </c>
      <c r="B31" s="1017" t="s">
        <v>392</v>
      </c>
      <c r="C31" s="1018"/>
      <c r="D31" s="1018"/>
      <c r="E31" s="1018"/>
      <c r="F31" s="1018"/>
      <c r="G31" s="1018"/>
      <c r="H31" s="1018"/>
      <c r="I31" s="1018"/>
      <c r="J31" s="1018"/>
      <c r="K31" s="1018"/>
      <c r="L31" s="1018"/>
      <c r="M31" s="1018"/>
      <c r="N31" s="1018"/>
      <c r="O31" s="1018"/>
      <c r="P31" s="1019"/>
      <c r="Q31" s="1025">
        <v>1802</v>
      </c>
      <c r="R31" s="1026"/>
      <c r="S31" s="1026"/>
      <c r="T31" s="1026"/>
      <c r="U31" s="1026"/>
      <c r="V31" s="1026">
        <v>1427</v>
      </c>
      <c r="W31" s="1026"/>
      <c r="X31" s="1026"/>
      <c r="Y31" s="1026"/>
      <c r="Z31" s="1026"/>
      <c r="AA31" s="1026">
        <v>375</v>
      </c>
      <c r="AB31" s="1026"/>
      <c r="AC31" s="1026"/>
      <c r="AD31" s="1026"/>
      <c r="AE31" s="1027"/>
      <c r="AF31" s="1022">
        <v>3615</v>
      </c>
      <c r="AG31" s="1023"/>
      <c r="AH31" s="1023"/>
      <c r="AI31" s="1023"/>
      <c r="AJ31" s="1024"/>
      <c r="AK31" s="967">
        <v>22</v>
      </c>
      <c r="AL31" s="958"/>
      <c r="AM31" s="958"/>
      <c r="AN31" s="958"/>
      <c r="AO31" s="958"/>
      <c r="AP31" s="958" t="s">
        <v>559</v>
      </c>
      <c r="AQ31" s="958"/>
      <c r="AR31" s="958"/>
      <c r="AS31" s="958"/>
      <c r="AT31" s="958"/>
      <c r="AU31" s="958" t="s">
        <v>559</v>
      </c>
      <c r="AV31" s="958"/>
      <c r="AW31" s="958"/>
      <c r="AX31" s="958"/>
      <c r="AY31" s="958"/>
      <c r="AZ31" s="1028" t="s">
        <v>559</v>
      </c>
      <c r="BA31" s="1028"/>
      <c r="BB31" s="1028"/>
      <c r="BC31" s="1028"/>
      <c r="BD31" s="1028"/>
      <c r="BE31" s="959" t="s">
        <v>393</v>
      </c>
      <c r="BF31" s="959"/>
      <c r="BG31" s="959"/>
      <c r="BH31" s="959"/>
      <c r="BI31" s="960"/>
      <c r="BJ31" s="225"/>
      <c r="BK31" s="225"/>
      <c r="BL31" s="225"/>
      <c r="BM31" s="225"/>
      <c r="BN31" s="225"/>
      <c r="BO31" s="234"/>
      <c r="BP31" s="234"/>
      <c r="BQ31" s="231">
        <v>25</v>
      </c>
      <c r="BR31" s="232"/>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3"/>
    </row>
    <row r="32" spans="1:131" ht="26.25" customHeight="1" x14ac:dyDescent="0.15">
      <c r="A32" s="235">
        <v>5</v>
      </c>
      <c r="B32" s="1017" t="s">
        <v>394</v>
      </c>
      <c r="C32" s="1018"/>
      <c r="D32" s="1018"/>
      <c r="E32" s="1018"/>
      <c r="F32" s="1018"/>
      <c r="G32" s="1018"/>
      <c r="H32" s="1018"/>
      <c r="I32" s="1018"/>
      <c r="J32" s="1018"/>
      <c r="K32" s="1018"/>
      <c r="L32" s="1018"/>
      <c r="M32" s="1018"/>
      <c r="N32" s="1018"/>
      <c r="O32" s="1018"/>
      <c r="P32" s="1019"/>
      <c r="Q32" s="1025">
        <v>2348</v>
      </c>
      <c r="R32" s="1026"/>
      <c r="S32" s="1026"/>
      <c r="T32" s="1026"/>
      <c r="U32" s="1026"/>
      <c r="V32" s="1026">
        <v>2029</v>
      </c>
      <c r="W32" s="1026"/>
      <c r="X32" s="1026"/>
      <c r="Y32" s="1026"/>
      <c r="Z32" s="1026"/>
      <c r="AA32" s="1026">
        <v>319</v>
      </c>
      <c r="AB32" s="1026"/>
      <c r="AC32" s="1026"/>
      <c r="AD32" s="1026"/>
      <c r="AE32" s="1027"/>
      <c r="AF32" s="1022">
        <v>1467</v>
      </c>
      <c r="AG32" s="1023"/>
      <c r="AH32" s="1023"/>
      <c r="AI32" s="1023"/>
      <c r="AJ32" s="1024"/>
      <c r="AK32" s="967">
        <v>384</v>
      </c>
      <c r="AL32" s="958"/>
      <c r="AM32" s="958"/>
      <c r="AN32" s="958"/>
      <c r="AO32" s="958"/>
      <c r="AP32" s="958">
        <v>3036</v>
      </c>
      <c r="AQ32" s="958"/>
      <c r="AR32" s="958"/>
      <c r="AS32" s="958"/>
      <c r="AT32" s="958"/>
      <c r="AU32" s="958">
        <v>1873</v>
      </c>
      <c r="AV32" s="958"/>
      <c r="AW32" s="958"/>
      <c r="AX32" s="958"/>
      <c r="AY32" s="958"/>
      <c r="AZ32" s="1028" t="s">
        <v>559</v>
      </c>
      <c r="BA32" s="1028"/>
      <c r="BB32" s="1028"/>
      <c r="BC32" s="1028"/>
      <c r="BD32" s="1028"/>
      <c r="BE32" s="959" t="s">
        <v>393</v>
      </c>
      <c r="BF32" s="959"/>
      <c r="BG32" s="959"/>
      <c r="BH32" s="959"/>
      <c r="BI32" s="960"/>
      <c r="BJ32" s="225"/>
      <c r="BK32" s="225"/>
      <c r="BL32" s="225"/>
      <c r="BM32" s="225"/>
      <c r="BN32" s="225"/>
      <c r="BO32" s="234"/>
      <c r="BP32" s="234"/>
      <c r="BQ32" s="231">
        <v>26</v>
      </c>
      <c r="BR32" s="232"/>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3"/>
    </row>
    <row r="33" spans="1:131" ht="26.25" customHeight="1" x14ac:dyDescent="0.15">
      <c r="A33" s="235">
        <v>6</v>
      </c>
      <c r="B33" s="1017" t="s">
        <v>395</v>
      </c>
      <c r="C33" s="1018"/>
      <c r="D33" s="1018"/>
      <c r="E33" s="1018"/>
      <c r="F33" s="1018"/>
      <c r="G33" s="1018"/>
      <c r="H33" s="1018"/>
      <c r="I33" s="1018"/>
      <c r="J33" s="1018"/>
      <c r="K33" s="1018"/>
      <c r="L33" s="1018"/>
      <c r="M33" s="1018"/>
      <c r="N33" s="1018"/>
      <c r="O33" s="1018"/>
      <c r="P33" s="1019"/>
      <c r="Q33" s="1025">
        <v>350</v>
      </c>
      <c r="R33" s="1026"/>
      <c r="S33" s="1026"/>
      <c r="T33" s="1026"/>
      <c r="U33" s="1026"/>
      <c r="V33" s="1026">
        <v>340</v>
      </c>
      <c r="W33" s="1026"/>
      <c r="X33" s="1026"/>
      <c r="Y33" s="1026"/>
      <c r="Z33" s="1026"/>
      <c r="AA33" s="1026">
        <v>10</v>
      </c>
      <c r="AB33" s="1026"/>
      <c r="AC33" s="1026"/>
      <c r="AD33" s="1026"/>
      <c r="AE33" s="1027"/>
      <c r="AF33" s="1022">
        <v>32</v>
      </c>
      <c r="AG33" s="1023"/>
      <c r="AH33" s="1023"/>
      <c r="AI33" s="1023"/>
      <c r="AJ33" s="1024"/>
      <c r="AK33" s="967">
        <v>140</v>
      </c>
      <c r="AL33" s="958"/>
      <c r="AM33" s="958"/>
      <c r="AN33" s="958"/>
      <c r="AO33" s="958"/>
      <c r="AP33" s="958" t="s">
        <v>559</v>
      </c>
      <c r="AQ33" s="958"/>
      <c r="AR33" s="958"/>
      <c r="AS33" s="958"/>
      <c r="AT33" s="958"/>
      <c r="AU33" s="958" t="s">
        <v>559</v>
      </c>
      <c r="AV33" s="958"/>
      <c r="AW33" s="958"/>
      <c r="AX33" s="958"/>
      <c r="AY33" s="958"/>
      <c r="AZ33" s="1028" t="s">
        <v>559</v>
      </c>
      <c r="BA33" s="1028"/>
      <c r="BB33" s="1028"/>
      <c r="BC33" s="1028"/>
      <c r="BD33" s="1028"/>
      <c r="BE33" s="959" t="s">
        <v>396</v>
      </c>
      <c r="BF33" s="959"/>
      <c r="BG33" s="959"/>
      <c r="BH33" s="959"/>
      <c r="BI33" s="960"/>
      <c r="BJ33" s="225"/>
      <c r="BK33" s="225"/>
      <c r="BL33" s="225"/>
      <c r="BM33" s="225"/>
      <c r="BN33" s="225"/>
      <c r="BO33" s="234"/>
      <c r="BP33" s="234"/>
      <c r="BQ33" s="231">
        <v>27</v>
      </c>
      <c r="BR33" s="232"/>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3"/>
    </row>
    <row r="34" spans="1:131" ht="26.25" customHeight="1" x14ac:dyDescent="0.15">
      <c r="A34" s="235">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5"/>
      <c r="BK34" s="225"/>
      <c r="BL34" s="225"/>
      <c r="BM34" s="225"/>
      <c r="BN34" s="225"/>
      <c r="BO34" s="234"/>
      <c r="BP34" s="234"/>
      <c r="BQ34" s="231">
        <v>28</v>
      </c>
      <c r="BR34" s="232"/>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3"/>
    </row>
    <row r="35" spans="1:131" ht="26.25" customHeight="1" x14ac:dyDescent="0.15">
      <c r="A35" s="235">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5"/>
      <c r="BK35" s="225"/>
      <c r="BL35" s="225"/>
      <c r="BM35" s="225"/>
      <c r="BN35" s="225"/>
      <c r="BO35" s="234"/>
      <c r="BP35" s="234"/>
      <c r="BQ35" s="231">
        <v>29</v>
      </c>
      <c r="BR35" s="232"/>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3"/>
    </row>
    <row r="36" spans="1:131" ht="26.25" customHeight="1" x14ac:dyDescent="0.15">
      <c r="A36" s="235">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5"/>
      <c r="BK36" s="225"/>
      <c r="BL36" s="225"/>
      <c r="BM36" s="225"/>
      <c r="BN36" s="225"/>
      <c r="BO36" s="234"/>
      <c r="BP36" s="234"/>
      <c r="BQ36" s="231">
        <v>30</v>
      </c>
      <c r="BR36" s="232"/>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3"/>
    </row>
    <row r="37" spans="1:131" ht="26.25" customHeight="1" x14ac:dyDescent="0.15">
      <c r="A37" s="235">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5"/>
      <c r="BK37" s="225"/>
      <c r="BL37" s="225"/>
      <c r="BM37" s="225"/>
      <c r="BN37" s="225"/>
      <c r="BO37" s="234"/>
      <c r="BP37" s="234"/>
      <c r="BQ37" s="231">
        <v>31</v>
      </c>
      <c r="BR37" s="232"/>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3"/>
    </row>
    <row r="38" spans="1:131" ht="26.25" customHeight="1" x14ac:dyDescent="0.15">
      <c r="A38" s="235">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5"/>
      <c r="BK38" s="225"/>
      <c r="BL38" s="225"/>
      <c r="BM38" s="225"/>
      <c r="BN38" s="225"/>
      <c r="BO38" s="234"/>
      <c r="BP38" s="234"/>
      <c r="BQ38" s="231">
        <v>32</v>
      </c>
      <c r="BR38" s="232"/>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3"/>
    </row>
    <row r="39" spans="1:131" ht="26.25" customHeight="1" x14ac:dyDescent="0.15">
      <c r="A39" s="235">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5"/>
      <c r="BK39" s="225"/>
      <c r="BL39" s="225"/>
      <c r="BM39" s="225"/>
      <c r="BN39" s="225"/>
      <c r="BO39" s="234"/>
      <c r="BP39" s="234"/>
      <c r="BQ39" s="231">
        <v>33</v>
      </c>
      <c r="BR39" s="232"/>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3"/>
    </row>
    <row r="40" spans="1:131" ht="26.25" customHeight="1" x14ac:dyDescent="0.15">
      <c r="A40" s="231">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5"/>
      <c r="BK40" s="225"/>
      <c r="BL40" s="225"/>
      <c r="BM40" s="225"/>
      <c r="BN40" s="225"/>
      <c r="BO40" s="234"/>
      <c r="BP40" s="234"/>
      <c r="BQ40" s="231">
        <v>34</v>
      </c>
      <c r="BR40" s="232"/>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3"/>
    </row>
    <row r="41" spans="1:131" ht="26.25" customHeight="1" x14ac:dyDescent="0.15">
      <c r="A41" s="231">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5"/>
      <c r="BK41" s="225"/>
      <c r="BL41" s="225"/>
      <c r="BM41" s="225"/>
      <c r="BN41" s="225"/>
      <c r="BO41" s="234"/>
      <c r="BP41" s="234"/>
      <c r="BQ41" s="231">
        <v>35</v>
      </c>
      <c r="BR41" s="232"/>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3"/>
    </row>
    <row r="42" spans="1:131" ht="26.25" customHeight="1" x14ac:dyDescent="0.15">
      <c r="A42" s="231">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5"/>
      <c r="BK42" s="225"/>
      <c r="BL42" s="225"/>
      <c r="BM42" s="225"/>
      <c r="BN42" s="225"/>
      <c r="BO42" s="234"/>
      <c r="BP42" s="234"/>
      <c r="BQ42" s="231">
        <v>36</v>
      </c>
      <c r="BR42" s="232"/>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3"/>
    </row>
    <row r="43" spans="1:131" ht="26.25" customHeight="1" x14ac:dyDescent="0.15">
      <c r="A43" s="231">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5"/>
      <c r="BK43" s="225"/>
      <c r="BL43" s="225"/>
      <c r="BM43" s="225"/>
      <c r="BN43" s="225"/>
      <c r="BO43" s="234"/>
      <c r="BP43" s="234"/>
      <c r="BQ43" s="231">
        <v>37</v>
      </c>
      <c r="BR43" s="232"/>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3"/>
    </row>
    <row r="44" spans="1:131" ht="26.25" customHeight="1" x14ac:dyDescent="0.15">
      <c r="A44" s="231">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5"/>
      <c r="BK44" s="225"/>
      <c r="BL44" s="225"/>
      <c r="BM44" s="225"/>
      <c r="BN44" s="225"/>
      <c r="BO44" s="234"/>
      <c r="BP44" s="234"/>
      <c r="BQ44" s="231">
        <v>38</v>
      </c>
      <c r="BR44" s="232"/>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3"/>
    </row>
    <row r="45" spans="1:131" ht="26.25" customHeight="1" x14ac:dyDescent="0.15">
      <c r="A45" s="231">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5"/>
      <c r="BK45" s="225"/>
      <c r="BL45" s="225"/>
      <c r="BM45" s="225"/>
      <c r="BN45" s="225"/>
      <c r="BO45" s="234"/>
      <c r="BP45" s="234"/>
      <c r="BQ45" s="231">
        <v>39</v>
      </c>
      <c r="BR45" s="232"/>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3"/>
    </row>
    <row r="46" spans="1:131" ht="26.25" customHeight="1" x14ac:dyDescent="0.15">
      <c r="A46" s="231">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5"/>
      <c r="BK46" s="225"/>
      <c r="BL46" s="225"/>
      <c r="BM46" s="225"/>
      <c r="BN46" s="225"/>
      <c r="BO46" s="234"/>
      <c r="BP46" s="234"/>
      <c r="BQ46" s="231">
        <v>40</v>
      </c>
      <c r="BR46" s="232"/>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3"/>
    </row>
    <row r="47" spans="1:131" ht="26.25" customHeight="1" x14ac:dyDescent="0.15">
      <c r="A47" s="231">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5"/>
      <c r="BK47" s="225"/>
      <c r="BL47" s="225"/>
      <c r="BM47" s="225"/>
      <c r="BN47" s="225"/>
      <c r="BO47" s="234"/>
      <c r="BP47" s="234"/>
      <c r="BQ47" s="231">
        <v>41</v>
      </c>
      <c r="BR47" s="232"/>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3"/>
    </row>
    <row r="48" spans="1:131" ht="26.25" customHeight="1" x14ac:dyDescent="0.15">
      <c r="A48" s="231">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5"/>
      <c r="BK48" s="225"/>
      <c r="BL48" s="225"/>
      <c r="BM48" s="225"/>
      <c r="BN48" s="225"/>
      <c r="BO48" s="234"/>
      <c r="BP48" s="234"/>
      <c r="BQ48" s="231">
        <v>42</v>
      </c>
      <c r="BR48" s="232"/>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3"/>
    </row>
    <row r="49" spans="1:131" ht="26.25" customHeight="1" x14ac:dyDescent="0.15">
      <c r="A49" s="231">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5"/>
      <c r="BK49" s="225"/>
      <c r="BL49" s="225"/>
      <c r="BM49" s="225"/>
      <c r="BN49" s="225"/>
      <c r="BO49" s="234"/>
      <c r="BP49" s="234"/>
      <c r="BQ49" s="231">
        <v>43</v>
      </c>
      <c r="BR49" s="232"/>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3"/>
    </row>
    <row r="50" spans="1:131" ht="26.25" customHeight="1" x14ac:dyDescent="0.15">
      <c r="A50" s="231">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5"/>
      <c r="BK50" s="225"/>
      <c r="BL50" s="225"/>
      <c r="BM50" s="225"/>
      <c r="BN50" s="225"/>
      <c r="BO50" s="234"/>
      <c r="BP50" s="234"/>
      <c r="BQ50" s="231">
        <v>44</v>
      </c>
      <c r="BR50" s="232"/>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3"/>
    </row>
    <row r="51" spans="1:131" ht="26.25" customHeight="1" x14ac:dyDescent="0.15">
      <c r="A51" s="231">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5"/>
      <c r="BK51" s="225"/>
      <c r="BL51" s="225"/>
      <c r="BM51" s="225"/>
      <c r="BN51" s="225"/>
      <c r="BO51" s="234"/>
      <c r="BP51" s="234"/>
      <c r="BQ51" s="231">
        <v>45</v>
      </c>
      <c r="BR51" s="232"/>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3"/>
    </row>
    <row r="52" spans="1:131" ht="26.25" customHeight="1" x14ac:dyDescent="0.15">
      <c r="A52" s="231">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5"/>
      <c r="BK52" s="225"/>
      <c r="BL52" s="225"/>
      <c r="BM52" s="225"/>
      <c r="BN52" s="225"/>
      <c r="BO52" s="234"/>
      <c r="BP52" s="234"/>
      <c r="BQ52" s="231">
        <v>46</v>
      </c>
      <c r="BR52" s="232"/>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3"/>
    </row>
    <row r="53" spans="1:131" ht="26.25" customHeight="1" x14ac:dyDescent="0.15">
      <c r="A53" s="231">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5"/>
      <c r="BK53" s="225"/>
      <c r="BL53" s="225"/>
      <c r="BM53" s="225"/>
      <c r="BN53" s="225"/>
      <c r="BO53" s="234"/>
      <c r="BP53" s="234"/>
      <c r="BQ53" s="231">
        <v>47</v>
      </c>
      <c r="BR53" s="232"/>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3"/>
    </row>
    <row r="54" spans="1:131" ht="26.25" customHeight="1" x14ac:dyDescent="0.15">
      <c r="A54" s="231">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5"/>
      <c r="BK54" s="225"/>
      <c r="BL54" s="225"/>
      <c r="BM54" s="225"/>
      <c r="BN54" s="225"/>
      <c r="BO54" s="234"/>
      <c r="BP54" s="234"/>
      <c r="BQ54" s="231">
        <v>48</v>
      </c>
      <c r="BR54" s="232"/>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3"/>
    </row>
    <row r="55" spans="1:131" ht="26.25" customHeight="1" x14ac:dyDescent="0.15">
      <c r="A55" s="231">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5"/>
      <c r="BK55" s="225"/>
      <c r="BL55" s="225"/>
      <c r="BM55" s="225"/>
      <c r="BN55" s="225"/>
      <c r="BO55" s="234"/>
      <c r="BP55" s="234"/>
      <c r="BQ55" s="231">
        <v>49</v>
      </c>
      <c r="BR55" s="232"/>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3"/>
    </row>
    <row r="56" spans="1:131" ht="26.25" customHeight="1" x14ac:dyDescent="0.15">
      <c r="A56" s="231">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5"/>
      <c r="BK56" s="225"/>
      <c r="BL56" s="225"/>
      <c r="BM56" s="225"/>
      <c r="BN56" s="225"/>
      <c r="BO56" s="234"/>
      <c r="BP56" s="234"/>
      <c r="BQ56" s="231">
        <v>50</v>
      </c>
      <c r="BR56" s="232"/>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3"/>
    </row>
    <row r="57" spans="1:131" ht="26.25" customHeight="1" x14ac:dyDescent="0.15">
      <c r="A57" s="231">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5"/>
      <c r="BK57" s="225"/>
      <c r="BL57" s="225"/>
      <c r="BM57" s="225"/>
      <c r="BN57" s="225"/>
      <c r="BO57" s="234"/>
      <c r="BP57" s="234"/>
      <c r="BQ57" s="231">
        <v>51</v>
      </c>
      <c r="BR57" s="232"/>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3"/>
    </row>
    <row r="58" spans="1:131" ht="26.25" customHeight="1" x14ac:dyDescent="0.15">
      <c r="A58" s="231">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5"/>
      <c r="BK58" s="225"/>
      <c r="BL58" s="225"/>
      <c r="BM58" s="225"/>
      <c r="BN58" s="225"/>
      <c r="BO58" s="234"/>
      <c r="BP58" s="234"/>
      <c r="BQ58" s="231">
        <v>52</v>
      </c>
      <c r="BR58" s="232"/>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3"/>
    </row>
    <row r="59" spans="1:131" ht="26.25" customHeight="1" x14ac:dyDescent="0.15">
      <c r="A59" s="231">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5"/>
      <c r="BK59" s="225"/>
      <c r="BL59" s="225"/>
      <c r="BM59" s="225"/>
      <c r="BN59" s="225"/>
      <c r="BO59" s="234"/>
      <c r="BP59" s="234"/>
      <c r="BQ59" s="231">
        <v>53</v>
      </c>
      <c r="BR59" s="232"/>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3"/>
    </row>
    <row r="60" spans="1:131" ht="26.25" customHeight="1" x14ac:dyDescent="0.15">
      <c r="A60" s="231">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5"/>
      <c r="BK60" s="225"/>
      <c r="BL60" s="225"/>
      <c r="BM60" s="225"/>
      <c r="BN60" s="225"/>
      <c r="BO60" s="234"/>
      <c r="BP60" s="234"/>
      <c r="BQ60" s="231">
        <v>54</v>
      </c>
      <c r="BR60" s="232"/>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3"/>
    </row>
    <row r="61" spans="1:131" ht="26.25" customHeight="1" thickBot="1" x14ac:dyDescent="0.2">
      <c r="A61" s="231">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5"/>
      <c r="BK61" s="225"/>
      <c r="BL61" s="225"/>
      <c r="BM61" s="225"/>
      <c r="BN61" s="225"/>
      <c r="BO61" s="234"/>
      <c r="BP61" s="234"/>
      <c r="BQ61" s="231">
        <v>55</v>
      </c>
      <c r="BR61" s="232"/>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3"/>
    </row>
    <row r="62" spans="1:131" ht="26.25" customHeight="1" x14ac:dyDescent="0.15">
      <c r="A62" s="231">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397</v>
      </c>
      <c r="BK62" s="1015"/>
      <c r="BL62" s="1015"/>
      <c r="BM62" s="1015"/>
      <c r="BN62" s="1016"/>
      <c r="BO62" s="234"/>
      <c r="BP62" s="234"/>
      <c r="BQ62" s="231">
        <v>56</v>
      </c>
      <c r="BR62" s="232"/>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3"/>
    </row>
    <row r="63" spans="1:131" ht="26.25" customHeight="1" thickBot="1" x14ac:dyDescent="0.2">
      <c r="A63" s="233" t="s">
        <v>377</v>
      </c>
      <c r="B63" s="924" t="s">
        <v>398</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5637</v>
      </c>
      <c r="AG63" s="946"/>
      <c r="AH63" s="946"/>
      <c r="AI63" s="946"/>
      <c r="AJ63" s="1009"/>
      <c r="AK63" s="1010"/>
      <c r="AL63" s="950"/>
      <c r="AM63" s="950"/>
      <c r="AN63" s="950"/>
      <c r="AO63" s="950"/>
      <c r="AP63" s="946">
        <v>3036</v>
      </c>
      <c r="AQ63" s="946"/>
      <c r="AR63" s="946"/>
      <c r="AS63" s="946"/>
      <c r="AT63" s="946"/>
      <c r="AU63" s="946">
        <v>1873</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4"/>
      <c r="BP63" s="234"/>
      <c r="BQ63" s="231">
        <v>57</v>
      </c>
      <c r="BR63" s="232"/>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3"/>
    </row>
    <row r="64" spans="1:131" ht="26.25" customHeight="1" x14ac:dyDescent="0.15">
      <c r="A64" s="234"/>
      <c r="B64" s="234"/>
      <c r="C64" s="234"/>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34"/>
      <c r="BK64" s="234"/>
      <c r="BL64" s="234"/>
      <c r="BM64" s="234"/>
      <c r="BN64" s="234"/>
      <c r="BO64" s="234"/>
      <c r="BP64" s="234"/>
      <c r="BQ64" s="231">
        <v>58</v>
      </c>
      <c r="BR64" s="232"/>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3"/>
    </row>
    <row r="65" spans="1:131" ht="26.25" customHeight="1" thickBot="1" x14ac:dyDescent="0.2">
      <c r="A65" s="225" t="s">
        <v>399</v>
      </c>
      <c r="B65" s="225"/>
      <c r="C65" s="225"/>
      <c r="D65" s="225"/>
      <c r="E65" s="225"/>
      <c r="F65" s="225"/>
      <c r="G65" s="225"/>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5"/>
      <c r="AY65" s="225"/>
      <c r="AZ65" s="225"/>
      <c r="BA65" s="225"/>
      <c r="BB65" s="225"/>
      <c r="BC65" s="225"/>
      <c r="BD65" s="225"/>
      <c r="BE65" s="234"/>
      <c r="BF65" s="234"/>
      <c r="BG65" s="234"/>
      <c r="BH65" s="234"/>
      <c r="BI65" s="234"/>
      <c r="BJ65" s="234"/>
      <c r="BK65" s="234"/>
      <c r="BL65" s="234"/>
      <c r="BM65" s="234"/>
      <c r="BN65" s="234"/>
      <c r="BO65" s="234"/>
      <c r="BP65" s="234"/>
      <c r="BQ65" s="231">
        <v>59</v>
      </c>
      <c r="BR65" s="232"/>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3"/>
    </row>
    <row r="66" spans="1:131" ht="26.25" customHeight="1" x14ac:dyDescent="0.15">
      <c r="A66" s="982" t="s">
        <v>400</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401</v>
      </c>
      <c r="AV66" s="989"/>
      <c r="AW66" s="989"/>
      <c r="AX66" s="989"/>
      <c r="AY66" s="990"/>
      <c r="AZ66" s="988" t="s">
        <v>364</v>
      </c>
      <c r="BA66" s="989"/>
      <c r="BB66" s="989"/>
      <c r="BC66" s="989"/>
      <c r="BD66" s="1002"/>
      <c r="BE66" s="234"/>
      <c r="BF66" s="234"/>
      <c r="BG66" s="234"/>
      <c r="BH66" s="234"/>
      <c r="BI66" s="234"/>
      <c r="BJ66" s="234"/>
      <c r="BK66" s="234"/>
      <c r="BL66" s="234"/>
      <c r="BM66" s="234"/>
      <c r="BN66" s="234"/>
      <c r="BO66" s="234"/>
      <c r="BP66" s="234"/>
      <c r="BQ66" s="231">
        <v>60</v>
      </c>
      <c r="BR66" s="236"/>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3"/>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4"/>
      <c r="BF67" s="234"/>
      <c r="BG67" s="234"/>
      <c r="BH67" s="234"/>
      <c r="BI67" s="234"/>
      <c r="BJ67" s="234"/>
      <c r="BK67" s="234"/>
      <c r="BL67" s="234"/>
      <c r="BM67" s="234"/>
      <c r="BN67" s="234"/>
      <c r="BO67" s="234"/>
      <c r="BP67" s="234"/>
      <c r="BQ67" s="231">
        <v>61</v>
      </c>
      <c r="BR67" s="236"/>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3"/>
    </row>
    <row r="68" spans="1:131" ht="26.25" customHeight="1" thickTop="1" x14ac:dyDescent="0.15">
      <c r="A68" s="229">
        <v>1</v>
      </c>
      <c r="B68" s="972" t="s">
        <v>549</v>
      </c>
      <c r="C68" s="973"/>
      <c r="D68" s="973"/>
      <c r="E68" s="973"/>
      <c r="F68" s="973"/>
      <c r="G68" s="973"/>
      <c r="H68" s="973"/>
      <c r="I68" s="973"/>
      <c r="J68" s="973"/>
      <c r="K68" s="973"/>
      <c r="L68" s="973"/>
      <c r="M68" s="973"/>
      <c r="N68" s="973"/>
      <c r="O68" s="973"/>
      <c r="P68" s="974"/>
      <c r="Q68" s="975">
        <v>9022</v>
      </c>
      <c r="R68" s="969"/>
      <c r="S68" s="969"/>
      <c r="T68" s="969"/>
      <c r="U68" s="969"/>
      <c r="V68" s="969">
        <v>8620</v>
      </c>
      <c r="W68" s="969"/>
      <c r="X68" s="969"/>
      <c r="Y68" s="969"/>
      <c r="Z68" s="969"/>
      <c r="AA68" s="969">
        <v>402</v>
      </c>
      <c r="AB68" s="969"/>
      <c r="AC68" s="969"/>
      <c r="AD68" s="969"/>
      <c r="AE68" s="969"/>
      <c r="AF68" s="969">
        <v>402</v>
      </c>
      <c r="AG68" s="969"/>
      <c r="AH68" s="969"/>
      <c r="AI68" s="969"/>
      <c r="AJ68" s="969"/>
      <c r="AK68" s="969">
        <v>0</v>
      </c>
      <c r="AL68" s="969"/>
      <c r="AM68" s="969"/>
      <c r="AN68" s="969"/>
      <c r="AO68" s="969"/>
      <c r="AP68" s="969">
        <v>158</v>
      </c>
      <c r="AQ68" s="969"/>
      <c r="AR68" s="969"/>
      <c r="AS68" s="969"/>
      <c r="AT68" s="969"/>
      <c r="AU68" s="969">
        <v>4</v>
      </c>
      <c r="AV68" s="969"/>
      <c r="AW68" s="969"/>
      <c r="AX68" s="969"/>
      <c r="AY68" s="969"/>
      <c r="AZ68" s="970"/>
      <c r="BA68" s="970"/>
      <c r="BB68" s="970"/>
      <c r="BC68" s="970"/>
      <c r="BD68" s="971"/>
      <c r="BE68" s="234"/>
      <c r="BF68" s="234"/>
      <c r="BG68" s="234"/>
      <c r="BH68" s="234"/>
      <c r="BI68" s="234"/>
      <c r="BJ68" s="234"/>
      <c r="BK68" s="234"/>
      <c r="BL68" s="234"/>
      <c r="BM68" s="234"/>
      <c r="BN68" s="234"/>
      <c r="BO68" s="234"/>
      <c r="BP68" s="234"/>
      <c r="BQ68" s="231">
        <v>62</v>
      </c>
      <c r="BR68" s="236"/>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3"/>
    </row>
    <row r="69" spans="1:131" ht="26.25" customHeight="1" x14ac:dyDescent="0.15">
      <c r="A69" s="231">
        <v>2</v>
      </c>
      <c r="B69" s="961" t="s">
        <v>550</v>
      </c>
      <c r="C69" s="962"/>
      <c r="D69" s="962"/>
      <c r="E69" s="962"/>
      <c r="F69" s="962"/>
      <c r="G69" s="962"/>
      <c r="H69" s="962"/>
      <c r="I69" s="962"/>
      <c r="J69" s="962"/>
      <c r="K69" s="962"/>
      <c r="L69" s="962"/>
      <c r="M69" s="962"/>
      <c r="N69" s="962"/>
      <c r="O69" s="962"/>
      <c r="P69" s="963"/>
      <c r="Q69" s="964">
        <v>32420</v>
      </c>
      <c r="R69" s="958"/>
      <c r="S69" s="958"/>
      <c r="T69" s="958"/>
      <c r="U69" s="958"/>
      <c r="V69" s="958">
        <v>32253</v>
      </c>
      <c r="W69" s="958"/>
      <c r="X69" s="958"/>
      <c r="Y69" s="958"/>
      <c r="Z69" s="958"/>
      <c r="AA69" s="958">
        <v>168</v>
      </c>
      <c r="AB69" s="958"/>
      <c r="AC69" s="958"/>
      <c r="AD69" s="958"/>
      <c r="AE69" s="958"/>
      <c r="AF69" s="958">
        <v>168</v>
      </c>
      <c r="AG69" s="958"/>
      <c r="AH69" s="958"/>
      <c r="AI69" s="958"/>
      <c r="AJ69" s="958"/>
      <c r="AK69" s="958">
        <v>385</v>
      </c>
      <c r="AL69" s="958"/>
      <c r="AM69" s="958"/>
      <c r="AN69" s="958"/>
      <c r="AO69" s="958"/>
      <c r="AP69" s="958" t="s">
        <v>559</v>
      </c>
      <c r="AQ69" s="958"/>
      <c r="AR69" s="958"/>
      <c r="AS69" s="958"/>
      <c r="AT69" s="958"/>
      <c r="AU69" s="958" t="s">
        <v>559</v>
      </c>
      <c r="AV69" s="958"/>
      <c r="AW69" s="958"/>
      <c r="AX69" s="958"/>
      <c r="AY69" s="958"/>
      <c r="AZ69" s="959"/>
      <c r="BA69" s="959"/>
      <c r="BB69" s="959"/>
      <c r="BC69" s="959"/>
      <c r="BD69" s="960"/>
      <c r="BE69" s="234"/>
      <c r="BF69" s="234"/>
      <c r="BG69" s="234"/>
      <c r="BH69" s="234"/>
      <c r="BI69" s="234"/>
      <c r="BJ69" s="234"/>
      <c r="BK69" s="234"/>
      <c r="BL69" s="234"/>
      <c r="BM69" s="234"/>
      <c r="BN69" s="234"/>
      <c r="BO69" s="234"/>
      <c r="BP69" s="234"/>
      <c r="BQ69" s="231">
        <v>63</v>
      </c>
      <c r="BR69" s="236"/>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3"/>
    </row>
    <row r="70" spans="1:131" ht="26.25" customHeight="1" x14ac:dyDescent="0.15">
      <c r="A70" s="231">
        <v>3</v>
      </c>
      <c r="B70" s="961" t="s">
        <v>551</v>
      </c>
      <c r="C70" s="962"/>
      <c r="D70" s="962"/>
      <c r="E70" s="962"/>
      <c r="F70" s="962"/>
      <c r="G70" s="962"/>
      <c r="H70" s="962"/>
      <c r="I70" s="962"/>
      <c r="J70" s="962"/>
      <c r="K70" s="962"/>
      <c r="L70" s="962"/>
      <c r="M70" s="962"/>
      <c r="N70" s="962"/>
      <c r="O70" s="962"/>
      <c r="P70" s="963"/>
      <c r="Q70" s="964">
        <v>53119</v>
      </c>
      <c r="R70" s="958"/>
      <c r="S70" s="958"/>
      <c r="T70" s="958"/>
      <c r="U70" s="958"/>
      <c r="V70" s="958">
        <v>52236</v>
      </c>
      <c r="W70" s="958"/>
      <c r="X70" s="958"/>
      <c r="Y70" s="958"/>
      <c r="Z70" s="958"/>
      <c r="AA70" s="958">
        <v>883</v>
      </c>
      <c r="AB70" s="958"/>
      <c r="AC70" s="958"/>
      <c r="AD70" s="958"/>
      <c r="AE70" s="958"/>
      <c r="AF70" s="958">
        <v>877</v>
      </c>
      <c r="AG70" s="958"/>
      <c r="AH70" s="958"/>
      <c r="AI70" s="958"/>
      <c r="AJ70" s="958"/>
      <c r="AK70" s="958">
        <v>0</v>
      </c>
      <c r="AL70" s="958"/>
      <c r="AM70" s="958"/>
      <c r="AN70" s="958"/>
      <c r="AO70" s="958"/>
      <c r="AP70" s="958" t="s">
        <v>559</v>
      </c>
      <c r="AQ70" s="958"/>
      <c r="AR70" s="958"/>
      <c r="AS70" s="958"/>
      <c r="AT70" s="958"/>
      <c r="AU70" s="958" t="s">
        <v>559</v>
      </c>
      <c r="AV70" s="958"/>
      <c r="AW70" s="958"/>
      <c r="AX70" s="958"/>
      <c r="AY70" s="958"/>
      <c r="AZ70" s="959"/>
      <c r="BA70" s="959"/>
      <c r="BB70" s="959"/>
      <c r="BC70" s="959"/>
      <c r="BD70" s="960"/>
      <c r="BE70" s="234"/>
      <c r="BF70" s="234"/>
      <c r="BG70" s="234"/>
      <c r="BH70" s="234"/>
      <c r="BI70" s="234"/>
      <c r="BJ70" s="234"/>
      <c r="BK70" s="234"/>
      <c r="BL70" s="234"/>
      <c r="BM70" s="234"/>
      <c r="BN70" s="234"/>
      <c r="BO70" s="234"/>
      <c r="BP70" s="234"/>
      <c r="BQ70" s="231">
        <v>64</v>
      </c>
      <c r="BR70" s="236"/>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3"/>
    </row>
    <row r="71" spans="1:131" ht="26.25" customHeight="1" x14ac:dyDescent="0.15">
      <c r="A71" s="231">
        <v>4</v>
      </c>
      <c r="B71" s="961" t="s">
        <v>552</v>
      </c>
      <c r="C71" s="962"/>
      <c r="D71" s="962"/>
      <c r="E71" s="962"/>
      <c r="F71" s="962"/>
      <c r="G71" s="962"/>
      <c r="H71" s="962"/>
      <c r="I71" s="962"/>
      <c r="J71" s="962"/>
      <c r="K71" s="962"/>
      <c r="L71" s="962"/>
      <c r="M71" s="962"/>
      <c r="N71" s="962"/>
      <c r="O71" s="962"/>
      <c r="P71" s="963"/>
      <c r="Q71" s="964">
        <v>992</v>
      </c>
      <c r="R71" s="958"/>
      <c r="S71" s="958"/>
      <c r="T71" s="958"/>
      <c r="U71" s="958"/>
      <c r="V71" s="958">
        <v>963</v>
      </c>
      <c r="W71" s="958"/>
      <c r="X71" s="958"/>
      <c r="Y71" s="958"/>
      <c r="Z71" s="958"/>
      <c r="AA71" s="958">
        <v>29</v>
      </c>
      <c r="AB71" s="958"/>
      <c r="AC71" s="958"/>
      <c r="AD71" s="958"/>
      <c r="AE71" s="958"/>
      <c r="AF71" s="958">
        <v>29</v>
      </c>
      <c r="AG71" s="958"/>
      <c r="AH71" s="958"/>
      <c r="AI71" s="958"/>
      <c r="AJ71" s="958"/>
      <c r="AK71" s="958">
        <v>50</v>
      </c>
      <c r="AL71" s="958"/>
      <c r="AM71" s="958"/>
      <c r="AN71" s="958"/>
      <c r="AO71" s="958"/>
      <c r="AP71" s="958" t="s">
        <v>560</v>
      </c>
      <c r="AQ71" s="958"/>
      <c r="AR71" s="958"/>
      <c r="AS71" s="958"/>
      <c r="AT71" s="958"/>
      <c r="AU71" s="958" t="s">
        <v>560</v>
      </c>
      <c r="AV71" s="958"/>
      <c r="AW71" s="958"/>
      <c r="AX71" s="958"/>
      <c r="AY71" s="958"/>
      <c r="AZ71" s="959"/>
      <c r="BA71" s="959"/>
      <c r="BB71" s="959"/>
      <c r="BC71" s="959"/>
      <c r="BD71" s="960"/>
      <c r="BE71" s="234"/>
      <c r="BF71" s="234"/>
      <c r="BG71" s="234"/>
      <c r="BH71" s="234"/>
      <c r="BI71" s="234"/>
      <c r="BJ71" s="234"/>
      <c r="BK71" s="234"/>
      <c r="BL71" s="234"/>
      <c r="BM71" s="234"/>
      <c r="BN71" s="234"/>
      <c r="BO71" s="234"/>
      <c r="BP71" s="234"/>
      <c r="BQ71" s="231">
        <v>65</v>
      </c>
      <c r="BR71" s="236"/>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3"/>
    </row>
    <row r="72" spans="1:131" ht="26.25" customHeight="1" x14ac:dyDescent="0.15">
      <c r="A72" s="231">
        <v>5</v>
      </c>
      <c r="B72" s="961" t="s">
        <v>553</v>
      </c>
      <c r="C72" s="962"/>
      <c r="D72" s="962"/>
      <c r="E72" s="962"/>
      <c r="F72" s="962"/>
      <c r="G72" s="962"/>
      <c r="H72" s="962"/>
      <c r="I72" s="962"/>
      <c r="J72" s="962"/>
      <c r="K72" s="962"/>
      <c r="L72" s="962"/>
      <c r="M72" s="962"/>
      <c r="N72" s="962"/>
      <c r="O72" s="962"/>
      <c r="P72" s="963"/>
      <c r="Q72" s="964">
        <v>249</v>
      </c>
      <c r="R72" s="958"/>
      <c r="S72" s="958"/>
      <c r="T72" s="958"/>
      <c r="U72" s="958"/>
      <c r="V72" s="958">
        <v>194</v>
      </c>
      <c r="W72" s="958"/>
      <c r="X72" s="958"/>
      <c r="Y72" s="958"/>
      <c r="Z72" s="958"/>
      <c r="AA72" s="958">
        <v>55</v>
      </c>
      <c r="AB72" s="958"/>
      <c r="AC72" s="958"/>
      <c r="AD72" s="958"/>
      <c r="AE72" s="958"/>
      <c r="AF72" s="958">
        <v>55</v>
      </c>
      <c r="AG72" s="958"/>
      <c r="AH72" s="958"/>
      <c r="AI72" s="958"/>
      <c r="AJ72" s="958"/>
      <c r="AK72" s="958">
        <v>17</v>
      </c>
      <c r="AL72" s="958"/>
      <c r="AM72" s="958"/>
      <c r="AN72" s="958"/>
      <c r="AO72" s="958"/>
      <c r="AP72" s="958" t="s">
        <v>560</v>
      </c>
      <c r="AQ72" s="958"/>
      <c r="AR72" s="958"/>
      <c r="AS72" s="958"/>
      <c r="AT72" s="958"/>
      <c r="AU72" s="958" t="s">
        <v>560</v>
      </c>
      <c r="AV72" s="958"/>
      <c r="AW72" s="958"/>
      <c r="AX72" s="958"/>
      <c r="AY72" s="958"/>
      <c r="AZ72" s="959"/>
      <c r="BA72" s="959"/>
      <c r="BB72" s="959"/>
      <c r="BC72" s="959"/>
      <c r="BD72" s="960"/>
      <c r="BE72" s="234"/>
      <c r="BF72" s="234"/>
      <c r="BG72" s="234"/>
      <c r="BH72" s="234"/>
      <c r="BI72" s="234"/>
      <c r="BJ72" s="234"/>
      <c r="BK72" s="234"/>
      <c r="BL72" s="234"/>
      <c r="BM72" s="234"/>
      <c r="BN72" s="234"/>
      <c r="BO72" s="234"/>
      <c r="BP72" s="234"/>
      <c r="BQ72" s="231">
        <v>66</v>
      </c>
      <c r="BR72" s="236"/>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3"/>
    </row>
    <row r="73" spans="1:131" ht="26.25" customHeight="1" x14ac:dyDescent="0.15">
      <c r="A73" s="231">
        <v>6</v>
      </c>
      <c r="B73" s="961" t="s">
        <v>554</v>
      </c>
      <c r="C73" s="962"/>
      <c r="D73" s="962"/>
      <c r="E73" s="962"/>
      <c r="F73" s="962"/>
      <c r="G73" s="962"/>
      <c r="H73" s="962"/>
      <c r="I73" s="962"/>
      <c r="J73" s="962"/>
      <c r="K73" s="962"/>
      <c r="L73" s="962"/>
      <c r="M73" s="962"/>
      <c r="N73" s="962"/>
      <c r="O73" s="962"/>
      <c r="P73" s="963"/>
      <c r="Q73" s="964">
        <v>280</v>
      </c>
      <c r="R73" s="958"/>
      <c r="S73" s="958"/>
      <c r="T73" s="958"/>
      <c r="U73" s="958"/>
      <c r="V73" s="958">
        <v>255</v>
      </c>
      <c r="W73" s="958"/>
      <c r="X73" s="958"/>
      <c r="Y73" s="958"/>
      <c r="Z73" s="958"/>
      <c r="AA73" s="958">
        <v>25</v>
      </c>
      <c r="AB73" s="958"/>
      <c r="AC73" s="958"/>
      <c r="AD73" s="958"/>
      <c r="AE73" s="958"/>
      <c r="AF73" s="958">
        <v>25</v>
      </c>
      <c r="AG73" s="958"/>
      <c r="AH73" s="958"/>
      <c r="AI73" s="958"/>
      <c r="AJ73" s="958"/>
      <c r="AK73" s="958">
        <v>0</v>
      </c>
      <c r="AL73" s="958"/>
      <c r="AM73" s="958"/>
      <c r="AN73" s="958"/>
      <c r="AO73" s="958"/>
      <c r="AP73" s="958" t="s">
        <v>560</v>
      </c>
      <c r="AQ73" s="958"/>
      <c r="AR73" s="958"/>
      <c r="AS73" s="958"/>
      <c r="AT73" s="958"/>
      <c r="AU73" s="958" t="s">
        <v>560</v>
      </c>
      <c r="AV73" s="958"/>
      <c r="AW73" s="958"/>
      <c r="AX73" s="958"/>
      <c r="AY73" s="958"/>
      <c r="AZ73" s="959"/>
      <c r="BA73" s="959"/>
      <c r="BB73" s="959"/>
      <c r="BC73" s="959"/>
      <c r="BD73" s="960"/>
      <c r="BE73" s="234"/>
      <c r="BF73" s="234"/>
      <c r="BG73" s="234"/>
      <c r="BH73" s="234"/>
      <c r="BI73" s="234"/>
      <c r="BJ73" s="234"/>
      <c r="BK73" s="234"/>
      <c r="BL73" s="234"/>
      <c r="BM73" s="234"/>
      <c r="BN73" s="234"/>
      <c r="BO73" s="234"/>
      <c r="BP73" s="234"/>
      <c r="BQ73" s="231">
        <v>67</v>
      </c>
      <c r="BR73" s="236"/>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3"/>
    </row>
    <row r="74" spans="1:131" ht="26.25" customHeight="1" x14ac:dyDescent="0.15">
      <c r="A74" s="231">
        <v>7</v>
      </c>
      <c r="B74" s="961" t="s">
        <v>555</v>
      </c>
      <c r="C74" s="962"/>
      <c r="D74" s="962"/>
      <c r="E74" s="962"/>
      <c r="F74" s="962"/>
      <c r="G74" s="962"/>
      <c r="H74" s="962"/>
      <c r="I74" s="962"/>
      <c r="J74" s="962"/>
      <c r="K74" s="962"/>
      <c r="L74" s="962"/>
      <c r="M74" s="962"/>
      <c r="N74" s="962"/>
      <c r="O74" s="962"/>
      <c r="P74" s="963"/>
      <c r="Q74" s="965">
        <v>9878</v>
      </c>
      <c r="R74" s="966"/>
      <c r="S74" s="966"/>
      <c r="T74" s="966"/>
      <c r="U74" s="967"/>
      <c r="V74" s="968">
        <v>9787</v>
      </c>
      <c r="W74" s="966"/>
      <c r="X74" s="966"/>
      <c r="Y74" s="966"/>
      <c r="Z74" s="967"/>
      <c r="AA74" s="968">
        <v>92</v>
      </c>
      <c r="AB74" s="966"/>
      <c r="AC74" s="966"/>
      <c r="AD74" s="966"/>
      <c r="AE74" s="967"/>
      <c r="AF74" s="968">
        <v>92</v>
      </c>
      <c r="AG74" s="966"/>
      <c r="AH74" s="966"/>
      <c r="AI74" s="966"/>
      <c r="AJ74" s="967"/>
      <c r="AK74" s="968">
        <v>5083</v>
      </c>
      <c r="AL74" s="966"/>
      <c r="AM74" s="966"/>
      <c r="AN74" s="966"/>
      <c r="AO74" s="967"/>
      <c r="AP74" s="968" t="s">
        <v>560</v>
      </c>
      <c r="AQ74" s="966"/>
      <c r="AR74" s="966"/>
      <c r="AS74" s="966"/>
      <c r="AT74" s="967"/>
      <c r="AU74" s="968" t="s">
        <v>560</v>
      </c>
      <c r="AV74" s="966"/>
      <c r="AW74" s="966"/>
      <c r="AX74" s="966"/>
      <c r="AY74" s="967"/>
      <c r="AZ74" s="959"/>
      <c r="BA74" s="959"/>
      <c r="BB74" s="959"/>
      <c r="BC74" s="959"/>
      <c r="BD74" s="960"/>
      <c r="BE74" s="234"/>
      <c r="BF74" s="234"/>
      <c r="BG74" s="234"/>
      <c r="BH74" s="234"/>
      <c r="BI74" s="234"/>
      <c r="BJ74" s="234"/>
      <c r="BK74" s="234"/>
      <c r="BL74" s="234"/>
      <c r="BM74" s="234"/>
      <c r="BN74" s="234"/>
      <c r="BO74" s="234"/>
      <c r="BP74" s="234"/>
      <c r="BQ74" s="231">
        <v>68</v>
      </c>
      <c r="BR74" s="236"/>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3"/>
    </row>
    <row r="75" spans="1:131" ht="26.25" customHeight="1" x14ac:dyDescent="0.15">
      <c r="A75" s="231">
        <v>8</v>
      </c>
      <c r="B75" s="961" t="s">
        <v>556</v>
      </c>
      <c r="C75" s="962"/>
      <c r="D75" s="962"/>
      <c r="E75" s="962"/>
      <c r="F75" s="962"/>
      <c r="G75" s="962"/>
      <c r="H75" s="962"/>
      <c r="I75" s="962"/>
      <c r="J75" s="962"/>
      <c r="K75" s="962"/>
      <c r="L75" s="962"/>
      <c r="M75" s="962"/>
      <c r="N75" s="962"/>
      <c r="O75" s="962"/>
      <c r="P75" s="963"/>
      <c r="Q75" s="965">
        <v>1600855</v>
      </c>
      <c r="R75" s="966"/>
      <c r="S75" s="966"/>
      <c r="T75" s="966"/>
      <c r="U75" s="967"/>
      <c r="V75" s="968">
        <v>1567252</v>
      </c>
      <c r="W75" s="966"/>
      <c r="X75" s="966"/>
      <c r="Y75" s="966"/>
      <c r="Z75" s="967"/>
      <c r="AA75" s="968">
        <v>33603</v>
      </c>
      <c r="AB75" s="966"/>
      <c r="AC75" s="966"/>
      <c r="AD75" s="966"/>
      <c r="AE75" s="967"/>
      <c r="AF75" s="968">
        <v>33603</v>
      </c>
      <c r="AG75" s="966"/>
      <c r="AH75" s="966"/>
      <c r="AI75" s="966"/>
      <c r="AJ75" s="967"/>
      <c r="AK75" s="968">
        <v>22693</v>
      </c>
      <c r="AL75" s="966"/>
      <c r="AM75" s="966"/>
      <c r="AN75" s="966"/>
      <c r="AO75" s="967"/>
      <c r="AP75" s="968" t="s">
        <v>567</v>
      </c>
      <c r="AQ75" s="966"/>
      <c r="AR75" s="966"/>
      <c r="AS75" s="966"/>
      <c r="AT75" s="967"/>
      <c r="AU75" s="968" t="s">
        <v>567</v>
      </c>
      <c r="AV75" s="966"/>
      <c r="AW75" s="966"/>
      <c r="AX75" s="966"/>
      <c r="AY75" s="967"/>
      <c r="AZ75" s="959"/>
      <c r="BA75" s="959"/>
      <c r="BB75" s="959"/>
      <c r="BC75" s="959"/>
      <c r="BD75" s="960"/>
      <c r="BE75" s="234"/>
      <c r="BF75" s="234"/>
      <c r="BG75" s="234"/>
      <c r="BH75" s="234"/>
      <c r="BI75" s="234"/>
      <c r="BJ75" s="234"/>
      <c r="BK75" s="234"/>
      <c r="BL75" s="234"/>
      <c r="BM75" s="234"/>
      <c r="BN75" s="234"/>
      <c r="BO75" s="234"/>
      <c r="BP75" s="234"/>
      <c r="BQ75" s="231">
        <v>69</v>
      </c>
      <c r="BR75" s="236"/>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3"/>
    </row>
    <row r="76" spans="1:131" ht="26.25" customHeight="1" x14ac:dyDescent="0.15">
      <c r="A76" s="231">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4"/>
      <c r="BF76" s="234"/>
      <c r="BG76" s="234"/>
      <c r="BH76" s="234"/>
      <c r="BI76" s="234"/>
      <c r="BJ76" s="234"/>
      <c r="BK76" s="234"/>
      <c r="BL76" s="234"/>
      <c r="BM76" s="234"/>
      <c r="BN76" s="234"/>
      <c r="BO76" s="234"/>
      <c r="BP76" s="234"/>
      <c r="BQ76" s="231">
        <v>70</v>
      </c>
      <c r="BR76" s="236"/>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3"/>
    </row>
    <row r="77" spans="1:131" ht="26.25" customHeight="1" x14ac:dyDescent="0.15">
      <c r="A77" s="231">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4"/>
      <c r="BF77" s="234"/>
      <c r="BG77" s="234"/>
      <c r="BH77" s="234"/>
      <c r="BI77" s="234"/>
      <c r="BJ77" s="234"/>
      <c r="BK77" s="234"/>
      <c r="BL77" s="234"/>
      <c r="BM77" s="234"/>
      <c r="BN77" s="234"/>
      <c r="BO77" s="234"/>
      <c r="BP77" s="234"/>
      <c r="BQ77" s="231">
        <v>71</v>
      </c>
      <c r="BR77" s="236"/>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3"/>
    </row>
    <row r="78" spans="1:131" ht="26.25" customHeight="1" x14ac:dyDescent="0.15">
      <c r="A78" s="231">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4"/>
      <c r="BF78" s="234"/>
      <c r="BG78" s="234"/>
      <c r="BH78" s="234"/>
      <c r="BI78" s="234"/>
      <c r="BJ78" s="223"/>
      <c r="BK78" s="223"/>
      <c r="BL78" s="223"/>
      <c r="BM78" s="223"/>
      <c r="BN78" s="223"/>
      <c r="BO78" s="234"/>
      <c r="BP78" s="234"/>
      <c r="BQ78" s="231">
        <v>72</v>
      </c>
      <c r="BR78" s="236"/>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3"/>
    </row>
    <row r="79" spans="1:131" ht="26.25" customHeight="1" x14ac:dyDescent="0.15">
      <c r="A79" s="231">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4"/>
      <c r="BF79" s="234"/>
      <c r="BG79" s="234"/>
      <c r="BH79" s="234"/>
      <c r="BI79" s="234"/>
      <c r="BJ79" s="223"/>
      <c r="BK79" s="223"/>
      <c r="BL79" s="223"/>
      <c r="BM79" s="223"/>
      <c r="BN79" s="223"/>
      <c r="BO79" s="234"/>
      <c r="BP79" s="234"/>
      <c r="BQ79" s="231">
        <v>73</v>
      </c>
      <c r="BR79" s="236"/>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3"/>
    </row>
    <row r="80" spans="1:131" ht="26.25" customHeight="1" x14ac:dyDescent="0.15">
      <c r="A80" s="231">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4"/>
      <c r="BF80" s="234"/>
      <c r="BG80" s="234"/>
      <c r="BH80" s="234"/>
      <c r="BI80" s="234"/>
      <c r="BJ80" s="234"/>
      <c r="BK80" s="234"/>
      <c r="BL80" s="234"/>
      <c r="BM80" s="234"/>
      <c r="BN80" s="234"/>
      <c r="BO80" s="234"/>
      <c r="BP80" s="234"/>
      <c r="BQ80" s="231">
        <v>74</v>
      </c>
      <c r="BR80" s="236"/>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3"/>
    </row>
    <row r="81" spans="1:131" ht="26.25" customHeight="1" x14ac:dyDescent="0.15">
      <c r="A81" s="231">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4"/>
      <c r="BF81" s="234"/>
      <c r="BG81" s="234"/>
      <c r="BH81" s="234"/>
      <c r="BI81" s="234"/>
      <c r="BJ81" s="234"/>
      <c r="BK81" s="234"/>
      <c r="BL81" s="234"/>
      <c r="BM81" s="234"/>
      <c r="BN81" s="234"/>
      <c r="BO81" s="234"/>
      <c r="BP81" s="234"/>
      <c r="BQ81" s="231">
        <v>75</v>
      </c>
      <c r="BR81" s="236"/>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3"/>
    </row>
    <row r="82" spans="1:131" ht="26.25" customHeight="1" x14ac:dyDescent="0.15">
      <c r="A82" s="231">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4"/>
      <c r="BF82" s="234"/>
      <c r="BG82" s="234"/>
      <c r="BH82" s="234"/>
      <c r="BI82" s="234"/>
      <c r="BJ82" s="234"/>
      <c r="BK82" s="234"/>
      <c r="BL82" s="234"/>
      <c r="BM82" s="234"/>
      <c r="BN82" s="234"/>
      <c r="BO82" s="234"/>
      <c r="BP82" s="234"/>
      <c r="BQ82" s="231">
        <v>76</v>
      </c>
      <c r="BR82" s="236"/>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3"/>
    </row>
    <row r="83" spans="1:131" ht="26.25" customHeight="1" x14ac:dyDescent="0.15">
      <c r="A83" s="231">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4"/>
      <c r="BF83" s="234"/>
      <c r="BG83" s="234"/>
      <c r="BH83" s="234"/>
      <c r="BI83" s="234"/>
      <c r="BJ83" s="234"/>
      <c r="BK83" s="234"/>
      <c r="BL83" s="234"/>
      <c r="BM83" s="234"/>
      <c r="BN83" s="234"/>
      <c r="BO83" s="234"/>
      <c r="BP83" s="234"/>
      <c r="BQ83" s="231">
        <v>77</v>
      </c>
      <c r="BR83" s="236"/>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3"/>
    </row>
    <row r="84" spans="1:131" ht="26.25" customHeight="1" x14ac:dyDescent="0.15">
      <c r="A84" s="231">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4"/>
      <c r="BF84" s="234"/>
      <c r="BG84" s="234"/>
      <c r="BH84" s="234"/>
      <c r="BI84" s="234"/>
      <c r="BJ84" s="234"/>
      <c r="BK84" s="234"/>
      <c r="BL84" s="234"/>
      <c r="BM84" s="234"/>
      <c r="BN84" s="234"/>
      <c r="BO84" s="234"/>
      <c r="BP84" s="234"/>
      <c r="BQ84" s="231">
        <v>78</v>
      </c>
      <c r="BR84" s="236"/>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3"/>
    </row>
    <row r="85" spans="1:131" ht="26.25" customHeight="1" x14ac:dyDescent="0.15">
      <c r="A85" s="231">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4"/>
      <c r="BF85" s="234"/>
      <c r="BG85" s="234"/>
      <c r="BH85" s="234"/>
      <c r="BI85" s="234"/>
      <c r="BJ85" s="234"/>
      <c r="BK85" s="234"/>
      <c r="BL85" s="234"/>
      <c r="BM85" s="234"/>
      <c r="BN85" s="234"/>
      <c r="BO85" s="234"/>
      <c r="BP85" s="234"/>
      <c r="BQ85" s="231">
        <v>79</v>
      </c>
      <c r="BR85" s="236"/>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3"/>
    </row>
    <row r="86" spans="1:131" ht="26.25" customHeight="1" x14ac:dyDescent="0.15">
      <c r="A86" s="231">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4"/>
      <c r="BF86" s="234"/>
      <c r="BG86" s="234"/>
      <c r="BH86" s="234"/>
      <c r="BI86" s="234"/>
      <c r="BJ86" s="234"/>
      <c r="BK86" s="234"/>
      <c r="BL86" s="234"/>
      <c r="BM86" s="234"/>
      <c r="BN86" s="234"/>
      <c r="BO86" s="234"/>
      <c r="BP86" s="234"/>
      <c r="BQ86" s="231">
        <v>80</v>
      </c>
      <c r="BR86" s="236"/>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3"/>
    </row>
    <row r="87" spans="1:131" ht="26.25" customHeight="1" x14ac:dyDescent="0.15">
      <c r="A87" s="237">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4"/>
      <c r="BF87" s="234"/>
      <c r="BG87" s="234"/>
      <c r="BH87" s="234"/>
      <c r="BI87" s="234"/>
      <c r="BJ87" s="234"/>
      <c r="BK87" s="234"/>
      <c r="BL87" s="234"/>
      <c r="BM87" s="234"/>
      <c r="BN87" s="234"/>
      <c r="BO87" s="234"/>
      <c r="BP87" s="234"/>
      <c r="BQ87" s="231">
        <v>81</v>
      </c>
      <c r="BR87" s="236"/>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3"/>
    </row>
    <row r="88" spans="1:131" ht="26.25" customHeight="1" thickBot="1" x14ac:dyDescent="0.2">
      <c r="A88" s="233" t="s">
        <v>377</v>
      </c>
      <c r="B88" s="924" t="s">
        <v>402</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35250</v>
      </c>
      <c r="AG88" s="946"/>
      <c r="AH88" s="946"/>
      <c r="AI88" s="946"/>
      <c r="AJ88" s="946"/>
      <c r="AK88" s="950"/>
      <c r="AL88" s="950"/>
      <c r="AM88" s="950"/>
      <c r="AN88" s="950"/>
      <c r="AO88" s="950"/>
      <c r="AP88" s="946">
        <v>158</v>
      </c>
      <c r="AQ88" s="946"/>
      <c r="AR88" s="946"/>
      <c r="AS88" s="946"/>
      <c r="AT88" s="946"/>
      <c r="AU88" s="946">
        <v>4</v>
      </c>
      <c r="AV88" s="946"/>
      <c r="AW88" s="946"/>
      <c r="AX88" s="946"/>
      <c r="AY88" s="946"/>
      <c r="AZ88" s="947"/>
      <c r="BA88" s="947"/>
      <c r="BB88" s="947"/>
      <c r="BC88" s="947"/>
      <c r="BD88" s="948"/>
      <c r="BE88" s="234"/>
      <c r="BF88" s="234"/>
      <c r="BG88" s="234"/>
      <c r="BH88" s="234"/>
      <c r="BI88" s="234"/>
      <c r="BJ88" s="234"/>
      <c r="BK88" s="234"/>
      <c r="BL88" s="234"/>
      <c r="BM88" s="234"/>
      <c r="BN88" s="234"/>
      <c r="BO88" s="234"/>
      <c r="BP88" s="234"/>
      <c r="BQ88" s="231">
        <v>82</v>
      </c>
      <c r="BR88" s="236"/>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3"/>
    </row>
    <row r="89" spans="1:131" ht="26.25" hidden="1" customHeight="1" x14ac:dyDescent="0.15">
      <c r="A89" s="238"/>
      <c r="B89" s="239"/>
      <c r="C89" s="239"/>
      <c r="D89" s="239"/>
      <c r="E89" s="239"/>
      <c r="F89" s="239"/>
      <c r="G89" s="239"/>
      <c r="H89" s="239"/>
      <c r="I89" s="239"/>
      <c r="J89" s="239"/>
      <c r="K89" s="239"/>
      <c r="L89" s="239"/>
      <c r="M89" s="239"/>
      <c r="N89" s="239"/>
      <c r="O89" s="239"/>
      <c r="P89" s="239"/>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240"/>
      <c r="AP89" s="240"/>
      <c r="AQ89" s="240"/>
      <c r="AR89" s="240"/>
      <c r="AS89" s="240"/>
      <c r="AT89" s="240"/>
      <c r="AU89" s="240"/>
      <c r="AV89" s="240"/>
      <c r="AW89" s="240"/>
      <c r="AX89" s="240"/>
      <c r="AY89" s="240"/>
      <c r="AZ89" s="241"/>
      <c r="BA89" s="241"/>
      <c r="BB89" s="241"/>
      <c r="BC89" s="241"/>
      <c r="BD89" s="241"/>
      <c r="BE89" s="234"/>
      <c r="BF89" s="234"/>
      <c r="BG89" s="234"/>
      <c r="BH89" s="234"/>
      <c r="BI89" s="234"/>
      <c r="BJ89" s="234"/>
      <c r="BK89" s="234"/>
      <c r="BL89" s="234"/>
      <c r="BM89" s="234"/>
      <c r="BN89" s="234"/>
      <c r="BO89" s="234"/>
      <c r="BP89" s="234"/>
      <c r="BQ89" s="231">
        <v>83</v>
      </c>
      <c r="BR89" s="236"/>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3"/>
    </row>
    <row r="90" spans="1:131" ht="26.25" hidden="1" customHeight="1" x14ac:dyDescent="0.15">
      <c r="A90" s="238"/>
      <c r="B90" s="239"/>
      <c r="C90" s="239"/>
      <c r="D90" s="239"/>
      <c r="E90" s="239"/>
      <c r="F90" s="239"/>
      <c r="G90" s="239"/>
      <c r="H90" s="239"/>
      <c r="I90" s="239"/>
      <c r="J90" s="239"/>
      <c r="K90" s="239"/>
      <c r="L90" s="239"/>
      <c r="M90" s="239"/>
      <c r="N90" s="239"/>
      <c r="O90" s="239"/>
      <c r="P90" s="239"/>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240"/>
      <c r="AP90" s="240"/>
      <c r="AQ90" s="240"/>
      <c r="AR90" s="240"/>
      <c r="AS90" s="240"/>
      <c r="AT90" s="240"/>
      <c r="AU90" s="240"/>
      <c r="AV90" s="240"/>
      <c r="AW90" s="240"/>
      <c r="AX90" s="240"/>
      <c r="AY90" s="240"/>
      <c r="AZ90" s="241"/>
      <c r="BA90" s="241"/>
      <c r="BB90" s="241"/>
      <c r="BC90" s="241"/>
      <c r="BD90" s="241"/>
      <c r="BE90" s="234"/>
      <c r="BF90" s="234"/>
      <c r="BG90" s="234"/>
      <c r="BH90" s="234"/>
      <c r="BI90" s="234"/>
      <c r="BJ90" s="234"/>
      <c r="BK90" s="234"/>
      <c r="BL90" s="234"/>
      <c r="BM90" s="234"/>
      <c r="BN90" s="234"/>
      <c r="BO90" s="234"/>
      <c r="BP90" s="234"/>
      <c r="BQ90" s="231">
        <v>84</v>
      </c>
      <c r="BR90" s="236"/>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3"/>
    </row>
    <row r="91" spans="1:131" ht="26.25" hidden="1" customHeight="1" x14ac:dyDescent="0.15">
      <c r="A91" s="238"/>
      <c r="B91" s="239"/>
      <c r="C91" s="239"/>
      <c r="D91" s="239"/>
      <c r="E91" s="239"/>
      <c r="F91" s="239"/>
      <c r="G91" s="239"/>
      <c r="H91" s="239"/>
      <c r="I91" s="239"/>
      <c r="J91" s="239"/>
      <c r="K91" s="239"/>
      <c r="L91" s="239"/>
      <c r="M91" s="239"/>
      <c r="N91" s="239"/>
      <c r="O91" s="239"/>
      <c r="P91" s="239"/>
      <c r="Q91" s="240"/>
      <c r="R91" s="240"/>
      <c r="S91" s="240"/>
      <c r="T91" s="240"/>
      <c r="U91" s="240"/>
      <c r="V91" s="240"/>
      <c r="W91" s="240"/>
      <c r="X91" s="240"/>
      <c r="Y91" s="240"/>
      <c r="Z91" s="240"/>
      <c r="AA91" s="240"/>
      <c r="AB91" s="240"/>
      <c r="AC91" s="240"/>
      <c r="AD91" s="240"/>
      <c r="AE91" s="240"/>
      <c r="AF91" s="240"/>
      <c r="AG91" s="240"/>
      <c r="AH91" s="240"/>
      <c r="AI91" s="240"/>
      <c r="AJ91" s="240"/>
      <c r="AK91" s="240"/>
      <c r="AL91" s="240"/>
      <c r="AM91" s="240"/>
      <c r="AN91" s="240"/>
      <c r="AO91" s="240"/>
      <c r="AP91" s="240"/>
      <c r="AQ91" s="240"/>
      <c r="AR91" s="240"/>
      <c r="AS91" s="240"/>
      <c r="AT91" s="240"/>
      <c r="AU91" s="240"/>
      <c r="AV91" s="240"/>
      <c r="AW91" s="240"/>
      <c r="AX91" s="240"/>
      <c r="AY91" s="240"/>
      <c r="AZ91" s="241"/>
      <c r="BA91" s="241"/>
      <c r="BB91" s="241"/>
      <c r="BC91" s="241"/>
      <c r="BD91" s="241"/>
      <c r="BE91" s="234"/>
      <c r="BF91" s="234"/>
      <c r="BG91" s="234"/>
      <c r="BH91" s="234"/>
      <c r="BI91" s="234"/>
      <c r="BJ91" s="234"/>
      <c r="BK91" s="234"/>
      <c r="BL91" s="234"/>
      <c r="BM91" s="234"/>
      <c r="BN91" s="234"/>
      <c r="BO91" s="234"/>
      <c r="BP91" s="234"/>
      <c r="BQ91" s="231">
        <v>85</v>
      </c>
      <c r="BR91" s="236"/>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3"/>
    </row>
    <row r="92" spans="1:131" ht="26.25" hidden="1" customHeight="1" x14ac:dyDescent="0.15">
      <c r="A92" s="238"/>
      <c r="B92" s="239"/>
      <c r="C92" s="239"/>
      <c r="D92" s="239"/>
      <c r="E92" s="239"/>
      <c r="F92" s="239"/>
      <c r="G92" s="239"/>
      <c r="H92" s="239"/>
      <c r="I92" s="239"/>
      <c r="J92" s="239"/>
      <c r="K92" s="239"/>
      <c r="L92" s="239"/>
      <c r="M92" s="239"/>
      <c r="N92" s="239"/>
      <c r="O92" s="239"/>
      <c r="P92" s="239"/>
      <c r="Q92" s="240"/>
      <c r="R92" s="240"/>
      <c r="S92" s="240"/>
      <c r="T92" s="240"/>
      <c r="U92" s="240"/>
      <c r="V92" s="240"/>
      <c r="W92" s="240"/>
      <c r="X92" s="240"/>
      <c r="Y92" s="240"/>
      <c r="Z92" s="240"/>
      <c r="AA92" s="240"/>
      <c r="AB92" s="240"/>
      <c r="AC92" s="240"/>
      <c r="AD92" s="240"/>
      <c r="AE92" s="240"/>
      <c r="AF92" s="240"/>
      <c r="AG92" s="240"/>
      <c r="AH92" s="240"/>
      <c r="AI92" s="240"/>
      <c r="AJ92" s="240"/>
      <c r="AK92" s="240"/>
      <c r="AL92" s="240"/>
      <c r="AM92" s="240"/>
      <c r="AN92" s="240"/>
      <c r="AO92" s="240"/>
      <c r="AP92" s="240"/>
      <c r="AQ92" s="240"/>
      <c r="AR92" s="240"/>
      <c r="AS92" s="240"/>
      <c r="AT92" s="240"/>
      <c r="AU92" s="240"/>
      <c r="AV92" s="240"/>
      <c r="AW92" s="240"/>
      <c r="AX92" s="240"/>
      <c r="AY92" s="240"/>
      <c r="AZ92" s="241"/>
      <c r="BA92" s="241"/>
      <c r="BB92" s="241"/>
      <c r="BC92" s="241"/>
      <c r="BD92" s="241"/>
      <c r="BE92" s="234"/>
      <c r="BF92" s="234"/>
      <c r="BG92" s="234"/>
      <c r="BH92" s="234"/>
      <c r="BI92" s="234"/>
      <c r="BJ92" s="234"/>
      <c r="BK92" s="234"/>
      <c r="BL92" s="234"/>
      <c r="BM92" s="234"/>
      <c r="BN92" s="234"/>
      <c r="BO92" s="234"/>
      <c r="BP92" s="234"/>
      <c r="BQ92" s="231">
        <v>86</v>
      </c>
      <c r="BR92" s="236"/>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3"/>
    </row>
    <row r="93" spans="1:131" ht="26.25" hidden="1" customHeight="1" x14ac:dyDescent="0.15">
      <c r="A93" s="238"/>
      <c r="B93" s="239"/>
      <c r="C93" s="239"/>
      <c r="D93" s="239"/>
      <c r="E93" s="239"/>
      <c r="F93" s="239"/>
      <c r="G93" s="239"/>
      <c r="H93" s="239"/>
      <c r="I93" s="239"/>
      <c r="J93" s="239"/>
      <c r="K93" s="239"/>
      <c r="L93" s="239"/>
      <c r="M93" s="239"/>
      <c r="N93" s="239"/>
      <c r="O93" s="239"/>
      <c r="P93" s="239"/>
      <c r="Q93" s="240"/>
      <c r="R93" s="240"/>
      <c r="S93" s="240"/>
      <c r="T93" s="240"/>
      <c r="U93" s="240"/>
      <c r="V93" s="240"/>
      <c r="W93" s="240"/>
      <c r="X93" s="240"/>
      <c r="Y93" s="240"/>
      <c r="Z93" s="240"/>
      <c r="AA93" s="240"/>
      <c r="AB93" s="240"/>
      <c r="AC93" s="240"/>
      <c r="AD93" s="240"/>
      <c r="AE93" s="240"/>
      <c r="AF93" s="240"/>
      <c r="AG93" s="240"/>
      <c r="AH93" s="240"/>
      <c r="AI93" s="240"/>
      <c r="AJ93" s="240"/>
      <c r="AK93" s="240"/>
      <c r="AL93" s="240"/>
      <c r="AM93" s="240"/>
      <c r="AN93" s="240"/>
      <c r="AO93" s="240"/>
      <c r="AP93" s="240"/>
      <c r="AQ93" s="240"/>
      <c r="AR93" s="240"/>
      <c r="AS93" s="240"/>
      <c r="AT93" s="240"/>
      <c r="AU93" s="240"/>
      <c r="AV93" s="240"/>
      <c r="AW93" s="240"/>
      <c r="AX93" s="240"/>
      <c r="AY93" s="240"/>
      <c r="AZ93" s="241"/>
      <c r="BA93" s="241"/>
      <c r="BB93" s="241"/>
      <c r="BC93" s="241"/>
      <c r="BD93" s="241"/>
      <c r="BE93" s="234"/>
      <c r="BF93" s="234"/>
      <c r="BG93" s="234"/>
      <c r="BH93" s="234"/>
      <c r="BI93" s="234"/>
      <c r="BJ93" s="234"/>
      <c r="BK93" s="234"/>
      <c r="BL93" s="234"/>
      <c r="BM93" s="234"/>
      <c r="BN93" s="234"/>
      <c r="BO93" s="234"/>
      <c r="BP93" s="234"/>
      <c r="BQ93" s="231">
        <v>87</v>
      </c>
      <c r="BR93" s="236"/>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3"/>
    </row>
    <row r="94" spans="1:131" ht="26.25" hidden="1" customHeight="1" x14ac:dyDescent="0.15">
      <c r="A94" s="238"/>
      <c r="B94" s="239"/>
      <c r="C94" s="239"/>
      <c r="D94" s="239"/>
      <c r="E94" s="239"/>
      <c r="F94" s="239"/>
      <c r="G94" s="239"/>
      <c r="H94" s="239"/>
      <c r="I94" s="239"/>
      <c r="J94" s="239"/>
      <c r="K94" s="239"/>
      <c r="L94" s="239"/>
      <c r="M94" s="239"/>
      <c r="N94" s="239"/>
      <c r="O94" s="239"/>
      <c r="P94" s="239"/>
      <c r="Q94" s="240"/>
      <c r="R94" s="240"/>
      <c r="S94" s="240"/>
      <c r="T94" s="240"/>
      <c r="U94" s="240"/>
      <c r="V94" s="240"/>
      <c r="W94" s="240"/>
      <c r="X94" s="240"/>
      <c r="Y94" s="240"/>
      <c r="Z94" s="240"/>
      <c r="AA94" s="240"/>
      <c r="AB94" s="240"/>
      <c r="AC94" s="240"/>
      <c r="AD94" s="240"/>
      <c r="AE94" s="240"/>
      <c r="AF94" s="240"/>
      <c r="AG94" s="240"/>
      <c r="AH94" s="240"/>
      <c r="AI94" s="240"/>
      <c r="AJ94" s="240"/>
      <c r="AK94" s="240"/>
      <c r="AL94" s="240"/>
      <c r="AM94" s="240"/>
      <c r="AN94" s="240"/>
      <c r="AO94" s="240"/>
      <c r="AP94" s="240"/>
      <c r="AQ94" s="240"/>
      <c r="AR94" s="240"/>
      <c r="AS94" s="240"/>
      <c r="AT94" s="240"/>
      <c r="AU94" s="240"/>
      <c r="AV94" s="240"/>
      <c r="AW94" s="240"/>
      <c r="AX94" s="240"/>
      <c r="AY94" s="240"/>
      <c r="AZ94" s="241"/>
      <c r="BA94" s="241"/>
      <c r="BB94" s="241"/>
      <c r="BC94" s="241"/>
      <c r="BD94" s="241"/>
      <c r="BE94" s="234"/>
      <c r="BF94" s="234"/>
      <c r="BG94" s="234"/>
      <c r="BH94" s="234"/>
      <c r="BI94" s="234"/>
      <c r="BJ94" s="234"/>
      <c r="BK94" s="234"/>
      <c r="BL94" s="234"/>
      <c r="BM94" s="234"/>
      <c r="BN94" s="234"/>
      <c r="BO94" s="234"/>
      <c r="BP94" s="234"/>
      <c r="BQ94" s="231">
        <v>88</v>
      </c>
      <c r="BR94" s="236"/>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3"/>
    </row>
    <row r="95" spans="1:131" ht="26.25" hidden="1" customHeight="1" x14ac:dyDescent="0.15">
      <c r="A95" s="238"/>
      <c r="B95" s="239"/>
      <c r="C95" s="239"/>
      <c r="D95" s="239"/>
      <c r="E95" s="239"/>
      <c r="F95" s="239"/>
      <c r="G95" s="239"/>
      <c r="H95" s="239"/>
      <c r="I95" s="239"/>
      <c r="J95" s="239"/>
      <c r="K95" s="239"/>
      <c r="L95" s="239"/>
      <c r="M95" s="239"/>
      <c r="N95" s="239"/>
      <c r="O95" s="239"/>
      <c r="P95" s="239"/>
      <c r="Q95" s="240"/>
      <c r="R95" s="240"/>
      <c r="S95" s="240"/>
      <c r="T95" s="240"/>
      <c r="U95" s="240"/>
      <c r="V95" s="240"/>
      <c r="W95" s="240"/>
      <c r="X95" s="240"/>
      <c r="Y95" s="240"/>
      <c r="Z95" s="240"/>
      <c r="AA95" s="240"/>
      <c r="AB95" s="240"/>
      <c r="AC95" s="240"/>
      <c r="AD95" s="240"/>
      <c r="AE95" s="240"/>
      <c r="AF95" s="240"/>
      <c r="AG95" s="240"/>
      <c r="AH95" s="240"/>
      <c r="AI95" s="240"/>
      <c r="AJ95" s="240"/>
      <c r="AK95" s="240"/>
      <c r="AL95" s="240"/>
      <c r="AM95" s="240"/>
      <c r="AN95" s="240"/>
      <c r="AO95" s="240"/>
      <c r="AP95" s="240"/>
      <c r="AQ95" s="240"/>
      <c r="AR95" s="240"/>
      <c r="AS95" s="240"/>
      <c r="AT95" s="240"/>
      <c r="AU95" s="240"/>
      <c r="AV95" s="240"/>
      <c r="AW95" s="240"/>
      <c r="AX95" s="240"/>
      <c r="AY95" s="240"/>
      <c r="AZ95" s="241"/>
      <c r="BA95" s="241"/>
      <c r="BB95" s="241"/>
      <c r="BC95" s="241"/>
      <c r="BD95" s="241"/>
      <c r="BE95" s="234"/>
      <c r="BF95" s="234"/>
      <c r="BG95" s="234"/>
      <c r="BH95" s="234"/>
      <c r="BI95" s="234"/>
      <c r="BJ95" s="234"/>
      <c r="BK95" s="234"/>
      <c r="BL95" s="234"/>
      <c r="BM95" s="234"/>
      <c r="BN95" s="234"/>
      <c r="BO95" s="234"/>
      <c r="BP95" s="234"/>
      <c r="BQ95" s="231">
        <v>89</v>
      </c>
      <c r="BR95" s="236"/>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3"/>
    </row>
    <row r="96" spans="1:131" ht="26.25" hidden="1" customHeight="1" x14ac:dyDescent="0.15">
      <c r="A96" s="238"/>
      <c r="B96" s="239"/>
      <c r="C96" s="239"/>
      <c r="D96" s="239"/>
      <c r="E96" s="239"/>
      <c r="F96" s="239"/>
      <c r="G96" s="239"/>
      <c r="H96" s="239"/>
      <c r="I96" s="239"/>
      <c r="J96" s="239"/>
      <c r="K96" s="239"/>
      <c r="L96" s="239"/>
      <c r="M96" s="239"/>
      <c r="N96" s="239"/>
      <c r="O96" s="239"/>
      <c r="P96" s="239"/>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240"/>
      <c r="AP96" s="240"/>
      <c r="AQ96" s="240"/>
      <c r="AR96" s="240"/>
      <c r="AS96" s="240"/>
      <c r="AT96" s="240"/>
      <c r="AU96" s="240"/>
      <c r="AV96" s="240"/>
      <c r="AW96" s="240"/>
      <c r="AX96" s="240"/>
      <c r="AY96" s="240"/>
      <c r="AZ96" s="241"/>
      <c r="BA96" s="241"/>
      <c r="BB96" s="241"/>
      <c r="BC96" s="241"/>
      <c r="BD96" s="241"/>
      <c r="BE96" s="234"/>
      <c r="BF96" s="234"/>
      <c r="BG96" s="234"/>
      <c r="BH96" s="234"/>
      <c r="BI96" s="234"/>
      <c r="BJ96" s="234"/>
      <c r="BK96" s="234"/>
      <c r="BL96" s="234"/>
      <c r="BM96" s="234"/>
      <c r="BN96" s="234"/>
      <c r="BO96" s="234"/>
      <c r="BP96" s="234"/>
      <c r="BQ96" s="231">
        <v>90</v>
      </c>
      <c r="BR96" s="236"/>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3"/>
    </row>
    <row r="97" spans="1:131" ht="26.25" hidden="1" customHeight="1" x14ac:dyDescent="0.15">
      <c r="A97" s="238"/>
      <c r="B97" s="239"/>
      <c r="C97" s="239"/>
      <c r="D97" s="239"/>
      <c r="E97" s="239"/>
      <c r="F97" s="239"/>
      <c r="G97" s="239"/>
      <c r="H97" s="239"/>
      <c r="I97" s="239"/>
      <c r="J97" s="239"/>
      <c r="K97" s="239"/>
      <c r="L97" s="239"/>
      <c r="M97" s="239"/>
      <c r="N97" s="239"/>
      <c r="O97" s="239"/>
      <c r="P97" s="239"/>
      <c r="Q97" s="240"/>
      <c r="R97" s="240"/>
      <c r="S97" s="240"/>
      <c r="T97" s="240"/>
      <c r="U97" s="240"/>
      <c r="V97" s="240"/>
      <c r="W97" s="240"/>
      <c r="X97" s="240"/>
      <c r="Y97" s="240"/>
      <c r="Z97" s="240"/>
      <c r="AA97" s="240"/>
      <c r="AB97" s="240"/>
      <c r="AC97" s="240"/>
      <c r="AD97" s="240"/>
      <c r="AE97" s="240"/>
      <c r="AF97" s="240"/>
      <c r="AG97" s="240"/>
      <c r="AH97" s="240"/>
      <c r="AI97" s="240"/>
      <c r="AJ97" s="240"/>
      <c r="AK97" s="240"/>
      <c r="AL97" s="240"/>
      <c r="AM97" s="240"/>
      <c r="AN97" s="240"/>
      <c r="AO97" s="240"/>
      <c r="AP97" s="240"/>
      <c r="AQ97" s="240"/>
      <c r="AR97" s="240"/>
      <c r="AS97" s="240"/>
      <c r="AT97" s="240"/>
      <c r="AU97" s="240"/>
      <c r="AV97" s="240"/>
      <c r="AW97" s="240"/>
      <c r="AX97" s="240"/>
      <c r="AY97" s="240"/>
      <c r="AZ97" s="241"/>
      <c r="BA97" s="241"/>
      <c r="BB97" s="241"/>
      <c r="BC97" s="241"/>
      <c r="BD97" s="241"/>
      <c r="BE97" s="234"/>
      <c r="BF97" s="234"/>
      <c r="BG97" s="234"/>
      <c r="BH97" s="234"/>
      <c r="BI97" s="234"/>
      <c r="BJ97" s="234"/>
      <c r="BK97" s="234"/>
      <c r="BL97" s="234"/>
      <c r="BM97" s="234"/>
      <c r="BN97" s="234"/>
      <c r="BO97" s="234"/>
      <c r="BP97" s="234"/>
      <c r="BQ97" s="231">
        <v>91</v>
      </c>
      <c r="BR97" s="236"/>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3"/>
    </row>
    <row r="98" spans="1:131" ht="26.25" hidden="1" customHeight="1" x14ac:dyDescent="0.15">
      <c r="A98" s="238"/>
      <c r="B98" s="239"/>
      <c r="C98" s="239"/>
      <c r="D98" s="239"/>
      <c r="E98" s="239"/>
      <c r="F98" s="239"/>
      <c r="G98" s="239"/>
      <c r="H98" s="239"/>
      <c r="I98" s="239"/>
      <c r="J98" s="239"/>
      <c r="K98" s="239"/>
      <c r="L98" s="239"/>
      <c r="M98" s="239"/>
      <c r="N98" s="239"/>
      <c r="O98" s="239"/>
      <c r="P98" s="239"/>
      <c r="Q98" s="240"/>
      <c r="R98" s="240"/>
      <c r="S98" s="240"/>
      <c r="T98" s="240"/>
      <c r="U98" s="240"/>
      <c r="V98" s="240"/>
      <c r="W98" s="240"/>
      <c r="X98" s="240"/>
      <c r="Y98" s="240"/>
      <c r="Z98" s="240"/>
      <c r="AA98" s="240"/>
      <c r="AB98" s="240"/>
      <c r="AC98" s="240"/>
      <c r="AD98" s="240"/>
      <c r="AE98" s="240"/>
      <c r="AF98" s="240"/>
      <c r="AG98" s="240"/>
      <c r="AH98" s="240"/>
      <c r="AI98" s="240"/>
      <c r="AJ98" s="240"/>
      <c r="AK98" s="240"/>
      <c r="AL98" s="240"/>
      <c r="AM98" s="240"/>
      <c r="AN98" s="240"/>
      <c r="AO98" s="240"/>
      <c r="AP98" s="240"/>
      <c r="AQ98" s="240"/>
      <c r="AR98" s="240"/>
      <c r="AS98" s="240"/>
      <c r="AT98" s="240"/>
      <c r="AU98" s="240"/>
      <c r="AV98" s="240"/>
      <c r="AW98" s="240"/>
      <c r="AX98" s="240"/>
      <c r="AY98" s="240"/>
      <c r="AZ98" s="241"/>
      <c r="BA98" s="241"/>
      <c r="BB98" s="241"/>
      <c r="BC98" s="241"/>
      <c r="BD98" s="241"/>
      <c r="BE98" s="234"/>
      <c r="BF98" s="234"/>
      <c r="BG98" s="234"/>
      <c r="BH98" s="234"/>
      <c r="BI98" s="234"/>
      <c r="BJ98" s="234"/>
      <c r="BK98" s="234"/>
      <c r="BL98" s="234"/>
      <c r="BM98" s="234"/>
      <c r="BN98" s="234"/>
      <c r="BO98" s="234"/>
      <c r="BP98" s="234"/>
      <c r="BQ98" s="231">
        <v>92</v>
      </c>
      <c r="BR98" s="236"/>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3"/>
    </row>
    <row r="99" spans="1:131" ht="26.25" hidden="1" customHeight="1" x14ac:dyDescent="0.15">
      <c r="A99" s="238"/>
      <c r="B99" s="239"/>
      <c r="C99" s="239"/>
      <c r="D99" s="239"/>
      <c r="E99" s="239"/>
      <c r="F99" s="239"/>
      <c r="G99" s="239"/>
      <c r="H99" s="239"/>
      <c r="I99" s="239"/>
      <c r="J99" s="239"/>
      <c r="K99" s="239"/>
      <c r="L99" s="239"/>
      <c r="M99" s="239"/>
      <c r="N99" s="239"/>
      <c r="O99" s="239"/>
      <c r="P99" s="239"/>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240"/>
      <c r="AP99" s="240"/>
      <c r="AQ99" s="240"/>
      <c r="AR99" s="240"/>
      <c r="AS99" s="240"/>
      <c r="AT99" s="240"/>
      <c r="AU99" s="240"/>
      <c r="AV99" s="240"/>
      <c r="AW99" s="240"/>
      <c r="AX99" s="240"/>
      <c r="AY99" s="240"/>
      <c r="AZ99" s="241"/>
      <c r="BA99" s="241"/>
      <c r="BB99" s="241"/>
      <c r="BC99" s="241"/>
      <c r="BD99" s="241"/>
      <c r="BE99" s="234"/>
      <c r="BF99" s="234"/>
      <c r="BG99" s="234"/>
      <c r="BH99" s="234"/>
      <c r="BI99" s="234"/>
      <c r="BJ99" s="234"/>
      <c r="BK99" s="234"/>
      <c r="BL99" s="234"/>
      <c r="BM99" s="234"/>
      <c r="BN99" s="234"/>
      <c r="BO99" s="234"/>
      <c r="BP99" s="234"/>
      <c r="BQ99" s="231">
        <v>93</v>
      </c>
      <c r="BR99" s="236"/>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3"/>
    </row>
    <row r="100" spans="1:131" ht="26.25" hidden="1" customHeight="1" x14ac:dyDescent="0.15">
      <c r="A100" s="238"/>
      <c r="B100" s="239"/>
      <c r="C100" s="239"/>
      <c r="D100" s="239"/>
      <c r="E100" s="239"/>
      <c r="F100" s="239"/>
      <c r="G100" s="239"/>
      <c r="H100" s="239"/>
      <c r="I100" s="239"/>
      <c r="J100" s="239"/>
      <c r="K100" s="239"/>
      <c r="L100" s="239"/>
      <c r="M100" s="239"/>
      <c r="N100" s="239"/>
      <c r="O100" s="239"/>
      <c r="P100" s="239"/>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240"/>
      <c r="AP100" s="240"/>
      <c r="AQ100" s="240"/>
      <c r="AR100" s="240"/>
      <c r="AS100" s="240"/>
      <c r="AT100" s="240"/>
      <c r="AU100" s="240"/>
      <c r="AV100" s="240"/>
      <c r="AW100" s="240"/>
      <c r="AX100" s="240"/>
      <c r="AY100" s="240"/>
      <c r="AZ100" s="241"/>
      <c r="BA100" s="241"/>
      <c r="BB100" s="241"/>
      <c r="BC100" s="241"/>
      <c r="BD100" s="241"/>
      <c r="BE100" s="234"/>
      <c r="BF100" s="234"/>
      <c r="BG100" s="234"/>
      <c r="BH100" s="234"/>
      <c r="BI100" s="234"/>
      <c r="BJ100" s="234"/>
      <c r="BK100" s="234"/>
      <c r="BL100" s="234"/>
      <c r="BM100" s="234"/>
      <c r="BN100" s="234"/>
      <c r="BO100" s="234"/>
      <c r="BP100" s="234"/>
      <c r="BQ100" s="231">
        <v>94</v>
      </c>
      <c r="BR100" s="236"/>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3"/>
    </row>
    <row r="101" spans="1:131" ht="26.25" hidden="1" customHeight="1" x14ac:dyDescent="0.15">
      <c r="A101" s="238"/>
      <c r="B101" s="239"/>
      <c r="C101" s="239"/>
      <c r="D101" s="239"/>
      <c r="E101" s="239"/>
      <c r="F101" s="239"/>
      <c r="G101" s="239"/>
      <c r="H101" s="239"/>
      <c r="I101" s="239"/>
      <c r="J101" s="239"/>
      <c r="K101" s="239"/>
      <c r="L101" s="239"/>
      <c r="M101" s="239"/>
      <c r="N101" s="239"/>
      <c r="O101" s="239"/>
      <c r="P101" s="239"/>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0"/>
      <c r="AZ101" s="241"/>
      <c r="BA101" s="241"/>
      <c r="BB101" s="241"/>
      <c r="BC101" s="241"/>
      <c r="BD101" s="241"/>
      <c r="BE101" s="234"/>
      <c r="BF101" s="234"/>
      <c r="BG101" s="234"/>
      <c r="BH101" s="234"/>
      <c r="BI101" s="234"/>
      <c r="BJ101" s="234"/>
      <c r="BK101" s="234"/>
      <c r="BL101" s="234"/>
      <c r="BM101" s="234"/>
      <c r="BN101" s="234"/>
      <c r="BO101" s="234"/>
      <c r="BP101" s="234"/>
      <c r="BQ101" s="231">
        <v>95</v>
      </c>
      <c r="BR101" s="236"/>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3"/>
    </row>
    <row r="102" spans="1:131" ht="26.25" customHeight="1" thickBot="1" x14ac:dyDescent="0.2">
      <c r="A102" s="238"/>
      <c r="B102" s="239"/>
      <c r="C102" s="239"/>
      <c r="D102" s="239"/>
      <c r="E102" s="239"/>
      <c r="F102" s="239"/>
      <c r="G102" s="239"/>
      <c r="H102" s="239"/>
      <c r="I102" s="239"/>
      <c r="J102" s="239"/>
      <c r="K102" s="239"/>
      <c r="L102" s="239"/>
      <c r="M102" s="239"/>
      <c r="N102" s="239"/>
      <c r="O102" s="239"/>
      <c r="P102" s="239"/>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240"/>
      <c r="AP102" s="240"/>
      <c r="AQ102" s="240"/>
      <c r="AR102" s="240"/>
      <c r="AS102" s="240"/>
      <c r="AT102" s="240"/>
      <c r="AU102" s="240"/>
      <c r="AV102" s="240"/>
      <c r="AW102" s="240"/>
      <c r="AX102" s="240"/>
      <c r="AY102" s="240"/>
      <c r="AZ102" s="241"/>
      <c r="BA102" s="241"/>
      <c r="BB102" s="241"/>
      <c r="BC102" s="241"/>
      <c r="BD102" s="241"/>
      <c r="BE102" s="234"/>
      <c r="BF102" s="234"/>
      <c r="BG102" s="234"/>
      <c r="BH102" s="234"/>
      <c r="BI102" s="234"/>
      <c r="BJ102" s="234"/>
      <c r="BK102" s="234"/>
      <c r="BL102" s="234"/>
      <c r="BM102" s="234"/>
      <c r="BN102" s="234"/>
      <c r="BO102" s="234"/>
      <c r="BP102" s="234"/>
      <c r="BQ102" s="233" t="s">
        <v>377</v>
      </c>
      <c r="BR102" s="924" t="s">
        <v>403</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5</v>
      </c>
      <c r="CS102" s="940"/>
      <c r="CT102" s="940"/>
      <c r="CU102" s="940"/>
      <c r="CV102" s="941"/>
      <c r="CW102" s="939" t="s">
        <v>561</v>
      </c>
      <c r="CX102" s="940"/>
      <c r="CY102" s="940"/>
      <c r="CZ102" s="940"/>
      <c r="DA102" s="941"/>
      <c r="DB102" s="939">
        <v>300</v>
      </c>
      <c r="DC102" s="940"/>
      <c r="DD102" s="940"/>
      <c r="DE102" s="940"/>
      <c r="DF102" s="941"/>
      <c r="DG102" s="939" t="s">
        <v>561</v>
      </c>
      <c r="DH102" s="940"/>
      <c r="DI102" s="940"/>
      <c r="DJ102" s="940"/>
      <c r="DK102" s="941"/>
      <c r="DL102" s="939" t="s">
        <v>561</v>
      </c>
      <c r="DM102" s="940"/>
      <c r="DN102" s="940"/>
      <c r="DO102" s="940"/>
      <c r="DP102" s="941"/>
      <c r="DQ102" s="939" t="s">
        <v>561</v>
      </c>
      <c r="DR102" s="940"/>
      <c r="DS102" s="940"/>
      <c r="DT102" s="940"/>
      <c r="DU102" s="941"/>
      <c r="DV102" s="924"/>
      <c r="DW102" s="925"/>
      <c r="DX102" s="925"/>
      <c r="DY102" s="925"/>
      <c r="DZ102" s="926"/>
      <c r="EA102" s="223"/>
    </row>
    <row r="103" spans="1:131" ht="26.25" customHeight="1" x14ac:dyDescent="0.15">
      <c r="A103" s="238"/>
      <c r="B103" s="239"/>
      <c r="C103" s="239"/>
      <c r="D103" s="239"/>
      <c r="E103" s="239"/>
      <c r="F103" s="239"/>
      <c r="G103" s="239"/>
      <c r="H103" s="239"/>
      <c r="I103" s="239"/>
      <c r="J103" s="239"/>
      <c r="K103" s="239"/>
      <c r="L103" s="239"/>
      <c r="M103" s="239"/>
      <c r="N103" s="239"/>
      <c r="O103" s="239"/>
      <c r="P103" s="239"/>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240"/>
      <c r="AP103" s="240"/>
      <c r="AQ103" s="240"/>
      <c r="AR103" s="240"/>
      <c r="AS103" s="240"/>
      <c r="AT103" s="240"/>
      <c r="AU103" s="240"/>
      <c r="AV103" s="240"/>
      <c r="AW103" s="240"/>
      <c r="AX103" s="240"/>
      <c r="AY103" s="240"/>
      <c r="AZ103" s="241"/>
      <c r="BA103" s="241"/>
      <c r="BB103" s="241"/>
      <c r="BC103" s="241"/>
      <c r="BD103" s="241"/>
      <c r="BE103" s="234"/>
      <c r="BF103" s="234"/>
      <c r="BG103" s="234"/>
      <c r="BH103" s="234"/>
      <c r="BI103" s="234"/>
      <c r="BJ103" s="234"/>
      <c r="BK103" s="234"/>
      <c r="BL103" s="234"/>
      <c r="BM103" s="234"/>
      <c r="BN103" s="234"/>
      <c r="BO103" s="234"/>
      <c r="BP103" s="234"/>
      <c r="BQ103" s="927" t="s">
        <v>404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3"/>
    </row>
    <row r="104" spans="1:131" ht="26.25" customHeight="1" x14ac:dyDescent="0.15">
      <c r="A104" s="238"/>
      <c r="B104" s="239"/>
      <c r="C104" s="239"/>
      <c r="D104" s="239"/>
      <c r="E104" s="239"/>
      <c r="F104" s="239"/>
      <c r="G104" s="239"/>
      <c r="H104" s="239"/>
      <c r="I104" s="239"/>
      <c r="J104" s="239"/>
      <c r="K104" s="239"/>
      <c r="L104" s="239"/>
      <c r="M104" s="239"/>
      <c r="N104" s="239"/>
      <c r="O104" s="239"/>
      <c r="P104" s="239"/>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0"/>
      <c r="AO104" s="240"/>
      <c r="AP104" s="240"/>
      <c r="AQ104" s="240"/>
      <c r="AR104" s="240"/>
      <c r="AS104" s="240"/>
      <c r="AT104" s="240"/>
      <c r="AU104" s="240"/>
      <c r="AV104" s="240"/>
      <c r="AW104" s="240"/>
      <c r="AX104" s="240"/>
      <c r="AY104" s="240"/>
      <c r="AZ104" s="241"/>
      <c r="BA104" s="241"/>
      <c r="BB104" s="241"/>
      <c r="BC104" s="241"/>
      <c r="BD104" s="241"/>
      <c r="BE104" s="234"/>
      <c r="BF104" s="234"/>
      <c r="BG104" s="234"/>
      <c r="BH104" s="234"/>
      <c r="BI104" s="234"/>
      <c r="BJ104" s="234"/>
      <c r="BK104" s="234"/>
      <c r="BL104" s="234"/>
      <c r="BM104" s="234"/>
      <c r="BN104" s="234"/>
      <c r="BO104" s="234"/>
      <c r="BP104" s="234"/>
      <c r="BQ104" s="928" t="s">
        <v>405</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3"/>
    </row>
    <row r="105" spans="1:131" ht="11.25" customHeight="1" x14ac:dyDescent="0.15">
      <c r="A105" s="234"/>
      <c r="B105" s="234"/>
      <c r="C105" s="234"/>
      <c r="D105" s="234"/>
      <c r="E105" s="234"/>
      <c r="F105" s="234"/>
      <c r="G105" s="234"/>
      <c r="H105" s="234"/>
      <c r="I105" s="234"/>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4"/>
      <c r="AW105" s="234"/>
      <c r="AX105" s="234"/>
      <c r="AY105" s="234"/>
      <c r="AZ105" s="234"/>
      <c r="BA105" s="234"/>
      <c r="BB105" s="234"/>
      <c r="BC105" s="234"/>
      <c r="BD105" s="234"/>
      <c r="BE105" s="234"/>
      <c r="BF105" s="234"/>
      <c r="BG105" s="234"/>
      <c r="BH105" s="234"/>
      <c r="BI105" s="234"/>
      <c r="BJ105" s="234"/>
      <c r="BK105" s="234"/>
      <c r="BL105" s="234"/>
      <c r="BM105" s="234"/>
      <c r="BN105" s="234"/>
      <c r="BO105" s="234"/>
      <c r="BP105" s="234"/>
      <c r="BQ105" s="223"/>
      <c r="BR105" s="223"/>
      <c r="BS105" s="223"/>
      <c r="BT105" s="223"/>
      <c r="BU105" s="223"/>
      <c r="BV105" s="223"/>
      <c r="BW105" s="223"/>
      <c r="BX105" s="223"/>
      <c r="BY105" s="223"/>
      <c r="BZ105" s="223"/>
      <c r="CA105" s="223"/>
      <c r="CB105" s="223"/>
      <c r="CC105" s="223"/>
      <c r="CD105" s="223"/>
      <c r="CE105" s="223"/>
      <c r="CF105" s="223"/>
      <c r="CG105" s="223"/>
      <c r="CH105" s="223"/>
      <c r="CI105" s="223"/>
      <c r="CJ105" s="223"/>
      <c r="CK105" s="223"/>
      <c r="CL105" s="223"/>
      <c r="CM105" s="223"/>
      <c r="CN105" s="223"/>
      <c r="CO105" s="223"/>
      <c r="CP105" s="223"/>
      <c r="CQ105" s="223"/>
      <c r="CR105" s="223"/>
      <c r="CS105" s="223"/>
      <c r="CT105" s="223"/>
      <c r="CU105" s="223"/>
      <c r="CV105" s="223"/>
      <c r="CW105" s="223"/>
      <c r="CX105" s="223"/>
      <c r="CY105" s="223"/>
      <c r="CZ105" s="223"/>
      <c r="DA105" s="223"/>
      <c r="DB105" s="223"/>
      <c r="DC105" s="223"/>
      <c r="DD105" s="223"/>
      <c r="DE105" s="223"/>
      <c r="DF105" s="223"/>
      <c r="DG105" s="223"/>
      <c r="DH105" s="223"/>
      <c r="DI105" s="223"/>
      <c r="DJ105" s="223"/>
      <c r="DK105" s="223"/>
      <c r="DL105" s="223"/>
      <c r="DM105" s="223"/>
      <c r="DN105" s="223"/>
      <c r="DO105" s="223"/>
      <c r="DP105" s="223"/>
      <c r="DQ105" s="223"/>
      <c r="DR105" s="223"/>
      <c r="DS105" s="223"/>
      <c r="DT105" s="223"/>
      <c r="DU105" s="223"/>
      <c r="DV105" s="223"/>
      <c r="DW105" s="223"/>
      <c r="DX105" s="223"/>
      <c r="DY105" s="223"/>
      <c r="DZ105" s="223"/>
      <c r="EA105" s="223"/>
    </row>
    <row r="106" spans="1:131" ht="11.25" customHeight="1" x14ac:dyDescent="0.15">
      <c r="A106" s="234"/>
      <c r="B106" s="234"/>
      <c r="C106" s="234"/>
      <c r="D106" s="234"/>
      <c r="E106" s="234"/>
      <c r="F106" s="234"/>
      <c r="G106" s="234"/>
      <c r="H106" s="234"/>
      <c r="I106" s="234"/>
      <c r="J106" s="234"/>
      <c r="K106" s="234"/>
      <c r="L106" s="234"/>
      <c r="M106" s="234"/>
      <c r="N106" s="234"/>
      <c r="O106" s="234"/>
      <c r="P106" s="234"/>
      <c r="Q106" s="234"/>
      <c r="R106" s="234"/>
      <c r="S106" s="234"/>
      <c r="T106" s="234"/>
      <c r="U106" s="234"/>
      <c r="V106" s="234"/>
      <c r="W106" s="234"/>
      <c r="X106" s="234"/>
      <c r="Y106" s="234"/>
      <c r="Z106" s="234"/>
      <c r="AA106" s="234"/>
      <c r="AB106" s="234"/>
      <c r="AC106" s="234"/>
      <c r="AD106" s="234"/>
      <c r="AE106" s="234"/>
      <c r="AF106" s="234"/>
      <c r="AG106" s="234"/>
      <c r="AH106" s="234"/>
      <c r="AI106" s="234"/>
      <c r="AJ106" s="234"/>
      <c r="AK106" s="234"/>
      <c r="AL106" s="234"/>
      <c r="AM106" s="234"/>
      <c r="AN106" s="234"/>
      <c r="AO106" s="234"/>
      <c r="AP106" s="234"/>
      <c r="AQ106" s="234"/>
      <c r="AR106" s="234"/>
      <c r="AS106" s="234"/>
      <c r="AT106" s="234"/>
      <c r="AU106" s="234"/>
      <c r="AV106" s="234"/>
      <c r="AW106" s="234"/>
      <c r="AX106" s="234"/>
      <c r="AY106" s="234"/>
      <c r="AZ106" s="234"/>
      <c r="BA106" s="234"/>
      <c r="BB106" s="234"/>
      <c r="BC106" s="234"/>
      <c r="BD106" s="234"/>
      <c r="BE106" s="234"/>
      <c r="BF106" s="234"/>
      <c r="BG106" s="234"/>
      <c r="BH106" s="234"/>
      <c r="BI106" s="234"/>
      <c r="BJ106" s="234"/>
      <c r="BK106" s="234"/>
      <c r="BL106" s="234"/>
      <c r="BM106" s="234"/>
      <c r="BN106" s="234"/>
      <c r="BO106" s="234"/>
      <c r="BP106" s="234"/>
      <c r="BQ106" s="223"/>
      <c r="BR106" s="223"/>
      <c r="BS106" s="223"/>
      <c r="BT106" s="223"/>
      <c r="BU106" s="223"/>
      <c r="BV106" s="223"/>
      <c r="BW106" s="223"/>
      <c r="BX106" s="223"/>
      <c r="BY106" s="223"/>
      <c r="BZ106" s="223"/>
      <c r="CA106" s="223"/>
      <c r="CB106" s="223"/>
      <c r="CC106" s="223"/>
      <c r="CD106" s="223"/>
      <c r="CE106" s="223"/>
      <c r="CF106" s="223"/>
      <c r="CG106" s="223"/>
      <c r="CH106" s="223"/>
      <c r="CI106" s="223"/>
      <c r="CJ106" s="223"/>
      <c r="CK106" s="223"/>
      <c r="CL106" s="223"/>
      <c r="CM106" s="223"/>
      <c r="CN106" s="223"/>
      <c r="CO106" s="223"/>
      <c r="CP106" s="223"/>
      <c r="CQ106" s="223"/>
      <c r="CR106" s="223"/>
      <c r="CS106" s="223"/>
      <c r="CT106" s="223"/>
      <c r="CU106" s="223"/>
      <c r="CV106" s="223"/>
      <c r="CW106" s="223"/>
      <c r="CX106" s="223"/>
      <c r="CY106" s="223"/>
      <c r="CZ106" s="223"/>
      <c r="DA106" s="223"/>
      <c r="DB106" s="223"/>
      <c r="DC106" s="223"/>
      <c r="DD106" s="223"/>
      <c r="DE106" s="223"/>
      <c r="DF106" s="223"/>
      <c r="DG106" s="223"/>
      <c r="DH106" s="223"/>
      <c r="DI106" s="223"/>
      <c r="DJ106" s="223"/>
      <c r="DK106" s="223"/>
      <c r="DL106" s="223"/>
      <c r="DM106" s="223"/>
      <c r="DN106" s="223"/>
      <c r="DO106" s="223"/>
      <c r="DP106" s="223"/>
      <c r="DQ106" s="223"/>
      <c r="DR106" s="223"/>
      <c r="DS106" s="223"/>
      <c r="DT106" s="223"/>
      <c r="DU106" s="223"/>
      <c r="DV106" s="223"/>
      <c r="DW106" s="223"/>
      <c r="DX106" s="223"/>
      <c r="DY106" s="223"/>
      <c r="DZ106" s="223"/>
      <c r="EA106" s="223"/>
    </row>
    <row r="107" spans="1:131" s="223" customFormat="1" ht="26.25" customHeight="1" thickBot="1" x14ac:dyDescent="0.2">
      <c r="A107" s="242" t="s">
        <v>406</v>
      </c>
      <c r="B107" s="243"/>
      <c r="C107" s="243"/>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2" t="s">
        <v>407</v>
      </c>
      <c r="AV107" s="243"/>
      <c r="AW107" s="243"/>
      <c r="AX107" s="243"/>
      <c r="AY107" s="243"/>
      <c r="AZ107" s="243"/>
      <c r="BA107" s="243"/>
      <c r="BB107" s="243"/>
      <c r="BC107" s="243"/>
      <c r="BD107" s="243"/>
      <c r="BE107" s="243"/>
      <c r="BF107" s="243"/>
      <c r="BG107" s="243"/>
      <c r="BH107" s="243"/>
      <c r="BI107" s="243"/>
      <c r="BJ107" s="243"/>
      <c r="BK107" s="243"/>
      <c r="BL107" s="243"/>
      <c r="BM107" s="243"/>
      <c r="BN107" s="243"/>
      <c r="BO107" s="243"/>
      <c r="BP107" s="243"/>
      <c r="BQ107" s="243"/>
      <c r="BR107" s="243"/>
      <c r="BS107" s="243"/>
      <c r="BT107" s="243"/>
      <c r="BU107" s="243"/>
      <c r="BV107" s="243"/>
      <c r="BW107" s="243"/>
      <c r="BX107" s="243"/>
      <c r="BY107" s="243"/>
      <c r="BZ107" s="243"/>
      <c r="CA107" s="243"/>
      <c r="CB107" s="243"/>
      <c r="CC107" s="243"/>
      <c r="CD107" s="243"/>
      <c r="CE107" s="243"/>
      <c r="CF107" s="243"/>
      <c r="CG107" s="243"/>
      <c r="CH107" s="243"/>
      <c r="CI107" s="243"/>
      <c r="CJ107" s="243"/>
      <c r="CK107" s="243"/>
      <c r="CL107" s="243"/>
      <c r="CM107" s="243"/>
      <c r="CN107" s="243"/>
      <c r="CO107" s="243"/>
      <c r="CP107" s="243"/>
      <c r="CQ107" s="243"/>
      <c r="CR107" s="243"/>
      <c r="CS107" s="243"/>
      <c r="CT107" s="243"/>
      <c r="CU107" s="243"/>
      <c r="CV107" s="243"/>
      <c r="CW107" s="243"/>
      <c r="CX107" s="243"/>
      <c r="CY107" s="243"/>
      <c r="CZ107" s="243"/>
      <c r="DA107" s="243"/>
      <c r="DB107" s="243"/>
      <c r="DC107" s="243"/>
      <c r="DD107" s="243"/>
      <c r="DE107" s="243"/>
      <c r="DF107" s="243"/>
      <c r="DG107" s="243"/>
      <c r="DH107" s="243"/>
      <c r="DI107" s="243"/>
      <c r="DJ107" s="243"/>
      <c r="DK107" s="243"/>
      <c r="DL107" s="243"/>
      <c r="DM107" s="243"/>
      <c r="DN107" s="243"/>
      <c r="DO107" s="243"/>
      <c r="DP107" s="243"/>
      <c r="DQ107" s="243"/>
      <c r="DR107" s="243"/>
      <c r="DS107" s="243"/>
      <c r="DT107" s="243"/>
      <c r="DU107" s="243"/>
      <c r="DV107" s="243"/>
      <c r="DW107" s="243"/>
      <c r="DX107" s="243"/>
      <c r="DY107" s="243"/>
      <c r="DZ107" s="243"/>
    </row>
    <row r="108" spans="1:131" s="223" customFormat="1" ht="26.25" customHeight="1" x14ac:dyDescent="0.15">
      <c r="A108" s="929" t="s">
        <v>408</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409</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3" customFormat="1" ht="26.25" customHeight="1" x14ac:dyDescent="0.15">
      <c r="A109" s="882" t="s">
        <v>410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411</v>
      </c>
      <c r="AB109" s="883"/>
      <c r="AC109" s="883"/>
      <c r="AD109" s="883"/>
      <c r="AE109" s="884"/>
      <c r="AF109" s="885" t="s">
        <v>412</v>
      </c>
      <c r="AG109" s="883"/>
      <c r="AH109" s="883"/>
      <c r="AI109" s="883"/>
      <c r="AJ109" s="884"/>
      <c r="AK109" s="885" t="s">
        <v>294</v>
      </c>
      <c r="AL109" s="883"/>
      <c r="AM109" s="883"/>
      <c r="AN109" s="883"/>
      <c r="AO109" s="884"/>
      <c r="AP109" s="885" t="s">
        <v>413</v>
      </c>
      <c r="AQ109" s="883"/>
      <c r="AR109" s="883"/>
      <c r="AS109" s="883"/>
      <c r="AT109" s="916"/>
      <c r="AU109" s="882" t="s">
        <v>410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411</v>
      </c>
      <c r="BR109" s="883"/>
      <c r="BS109" s="883"/>
      <c r="BT109" s="883"/>
      <c r="BU109" s="884"/>
      <c r="BV109" s="885" t="s">
        <v>412</v>
      </c>
      <c r="BW109" s="883"/>
      <c r="BX109" s="883"/>
      <c r="BY109" s="883"/>
      <c r="BZ109" s="884"/>
      <c r="CA109" s="885" t="s">
        <v>294</v>
      </c>
      <c r="CB109" s="883"/>
      <c r="CC109" s="883"/>
      <c r="CD109" s="883"/>
      <c r="CE109" s="884"/>
      <c r="CF109" s="923" t="s">
        <v>413</v>
      </c>
      <c r="CG109" s="923"/>
      <c r="CH109" s="923"/>
      <c r="CI109" s="923"/>
      <c r="CJ109" s="923"/>
      <c r="CK109" s="885" t="s">
        <v>414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411</v>
      </c>
      <c r="DH109" s="883"/>
      <c r="DI109" s="883"/>
      <c r="DJ109" s="883"/>
      <c r="DK109" s="884"/>
      <c r="DL109" s="885" t="s">
        <v>412</v>
      </c>
      <c r="DM109" s="883"/>
      <c r="DN109" s="883"/>
      <c r="DO109" s="883"/>
      <c r="DP109" s="884"/>
      <c r="DQ109" s="885" t="s">
        <v>294</v>
      </c>
      <c r="DR109" s="883"/>
      <c r="DS109" s="883"/>
      <c r="DT109" s="883"/>
      <c r="DU109" s="884"/>
      <c r="DV109" s="885" t="s">
        <v>413</v>
      </c>
      <c r="DW109" s="883"/>
      <c r="DX109" s="883"/>
      <c r="DY109" s="883"/>
      <c r="DZ109" s="916"/>
    </row>
    <row r="110" spans="1:131" s="223" customFormat="1" ht="26.25" customHeight="1" x14ac:dyDescent="0.15">
      <c r="A110" s="794" t="s">
        <v>415</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1960548</v>
      </c>
      <c r="AB110" s="876"/>
      <c r="AC110" s="876"/>
      <c r="AD110" s="876"/>
      <c r="AE110" s="877"/>
      <c r="AF110" s="878">
        <v>1909307</v>
      </c>
      <c r="AG110" s="876"/>
      <c r="AH110" s="876"/>
      <c r="AI110" s="876"/>
      <c r="AJ110" s="877"/>
      <c r="AK110" s="878">
        <v>1828763</v>
      </c>
      <c r="AL110" s="876"/>
      <c r="AM110" s="876"/>
      <c r="AN110" s="876"/>
      <c r="AO110" s="877"/>
      <c r="AP110" s="879">
        <v>8.3000000000000007</v>
      </c>
      <c r="AQ110" s="880"/>
      <c r="AR110" s="880"/>
      <c r="AS110" s="880"/>
      <c r="AT110" s="881"/>
      <c r="AU110" s="917" t="s">
        <v>69</v>
      </c>
      <c r="AV110" s="918"/>
      <c r="AW110" s="918"/>
      <c r="AX110" s="918"/>
      <c r="AY110" s="918"/>
      <c r="AZ110" s="847" t="s">
        <v>416</v>
      </c>
      <c r="BA110" s="795"/>
      <c r="BB110" s="795"/>
      <c r="BC110" s="795"/>
      <c r="BD110" s="795"/>
      <c r="BE110" s="795"/>
      <c r="BF110" s="795"/>
      <c r="BG110" s="795"/>
      <c r="BH110" s="795"/>
      <c r="BI110" s="795"/>
      <c r="BJ110" s="795"/>
      <c r="BK110" s="795"/>
      <c r="BL110" s="795"/>
      <c r="BM110" s="795"/>
      <c r="BN110" s="795"/>
      <c r="BO110" s="795"/>
      <c r="BP110" s="796"/>
      <c r="BQ110" s="848">
        <v>18031351</v>
      </c>
      <c r="BR110" s="829"/>
      <c r="BS110" s="829"/>
      <c r="BT110" s="829"/>
      <c r="BU110" s="829"/>
      <c r="BV110" s="829">
        <v>16226894</v>
      </c>
      <c r="BW110" s="829"/>
      <c r="BX110" s="829"/>
      <c r="BY110" s="829"/>
      <c r="BZ110" s="829"/>
      <c r="CA110" s="829">
        <v>16468234</v>
      </c>
      <c r="CB110" s="829"/>
      <c r="CC110" s="829"/>
      <c r="CD110" s="829"/>
      <c r="CE110" s="829"/>
      <c r="CF110" s="853">
        <v>75</v>
      </c>
      <c r="CG110" s="854"/>
      <c r="CH110" s="854"/>
      <c r="CI110" s="854"/>
      <c r="CJ110" s="854"/>
      <c r="CK110" s="913" t="s">
        <v>417</v>
      </c>
      <c r="CL110" s="806"/>
      <c r="CM110" s="847" t="s">
        <v>418</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3" customFormat="1" ht="26.25" customHeight="1" x14ac:dyDescent="0.15">
      <c r="A111" s="761" t="s">
        <v>419</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420</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v>129211</v>
      </c>
      <c r="BW111" s="804"/>
      <c r="BX111" s="804"/>
      <c r="BY111" s="804"/>
      <c r="BZ111" s="804"/>
      <c r="CA111" s="804" t="s">
        <v>122</v>
      </c>
      <c r="CB111" s="804"/>
      <c r="CC111" s="804"/>
      <c r="CD111" s="804"/>
      <c r="CE111" s="804"/>
      <c r="CF111" s="862" t="s">
        <v>122</v>
      </c>
      <c r="CG111" s="863"/>
      <c r="CH111" s="863"/>
      <c r="CI111" s="863"/>
      <c r="CJ111" s="863"/>
      <c r="CK111" s="914"/>
      <c r="CL111" s="808"/>
      <c r="CM111" s="802" t="s">
        <v>421</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3" customFormat="1" ht="26.25" customHeight="1" x14ac:dyDescent="0.15">
      <c r="A112" s="899" t="s">
        <v>422</v>
      </c>
      <c r="B112" s="900"/>
      <c r="C112" s="739" t="s">
        <v>423</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424</v>
      </c>
      <c r="BA112" s="739"/>
      <c r="BB112" s="739"/>
      <c r="BC112" s="739"/>
      <c r="BD112" s="739"/>
      <c r="BE112" s="739"/>
      <c r="BF112" s="739"/>
      <c r="BG112" s="739"/>
      <c r="BH112" s="739"/>
      <c r="BI112" s="739"/>
      <c r="BJ112" s="739"/>
      <c r="BK112" s="739"/>
      <c r="BL112" s="739"/>
      <c r="BM112" s="739"/>
      <c r="BN112" s="739"/>
      <c r="BO112" s="739"/>
      <c r="BP112" s="740"/>
      <c r="BQ112" s="803">
        <v>2639304</v>
      </c>
      <c r="BR112" s="804"/>
      <c r="BS112" s="804"/>
      <c r="BT112" s="804"/>
      <c r="BU112" s="804"/>
      <c r="BV112" s="804">
        <v>1914166</v>
      </c>
      <c r="BW112" s="804"/>
      <c r="BX112" s="804"/>
      <c r="BY112" s="804"/>
      <c r="BZ112" s="804"/>
      <c r="CA112" s="804">
        <v>1873229</v>
      </c>
      <c r="CB112" s="804"/>
      <c r="CC112" s="804"/>
      <c r="CD112" s="804"/>
      <c r="CE112" s="804"/>
      <c r="CF112" s="862">
        <v>8.5</v>
      </c>
      <c r="CG112" s="863"/>
      <c r="CH112" s="863"/>
      <c r="CI112" s="863"/>
      <c r="CJ112" s="863"/>
      <c r="CK112" s="914"/>
      <c r="CL112" s="808"/>
      <c r="CM112" s="802" t="s">
        <v>425</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3" customFormat="1" ht="26.25" customHeight="1" x14ac:dyDescent="0.15">
      <c r="A113" s="901"/>
      <c r="B113" s="902"/>
      <c r="C113" s="739" t="s">
        <v>426</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372320</v>
      </c>
      <c r="AB113" s="906"/>
      <c r="AC113" s="906"/>
      <c r="AD113" s="906"/>
      <c r="AE113" s="907"/>
      <c r="AF113" s="908">
        <v>347732</v>
      </c>
      <c r="AG113" s="906"/>
      <c r="AH113" s="906"/>
      <c r="AI113" s="906"/>
      <c r="AJ113" s="907"/>
      <c r="AK113" s="908">
        <v>320643</v>
      </c>
      <c r="AL113" s="906"/>
      <c r="AM113" s="906"/>
      <c r="AN113" s="906"/>
      <c r="AO113" s="907"/>
      <c r="AP113" s="909">
        <v>1.5</v>
      </c>
      <c r="AQ113" s="910"/>
      <c r="AR113" s="910"/>
      <c r="AS113" s="910"/>
      <c r="AT113" s="911"/>
      <c r="AU113" s="919"/>
      <c r="AV113" s="920"/>
      <c r="AW113" s="920"/>
      <c r="AX113" s="920"/>
      <c r="AY113" s="920"/>
      <c r="AZ113" s="802" t="s">
        <v>427</v>
      </c>
      <c r="BA113" s="739"/>
      <c r="BB113" s="739"/>
      <c r="BC113" s="739"/>
      <c r="BD113" s="739"/>
      <c r="BE113" s="739"/>
      <c r="BF113" s="739"/>
      <c r="BG113" s="739"/>
      <c r="BH113" s="739"/>
      <c r="BI113" s="739"/>
      <c r="BJ113" s="739"/>
      <c r="BK113" s="739"/>
      <c r="BL113" s="739"/>
      <c r="BM113" s="739"/>
      <c r="BN113" s="739"/>
      <c r="BO113" s="739"/>
      <c r="BP113" s="740"/>
      <c r="BQ113" s="803">
        <v>5984</v>
      </c>
      <c r="BR113" s="804"/>
      <c r="BS113" s="804"/>
      <c r="BT113" s="804"/>
      <c r="BU113" s="804"/>
      <c r="BV113" s="804">
        <v>5121</v>
      </c>
      <c r="BW113" s="804"/>
      <c r="BX113" s="804"/>
      <c r="BY113" s="804"/>
      <c r="BZ113" s="804"/>
      <c r="CA113" s="804">
        <v>4255</v>
      </c>
      <c r="CB113" s="804"/>
      <c r="CC113" s="804"/>
      <c r="CD113" s="804"/>
      <c r="CE113" s="804"/>
      <c r="CF113" s="862">
        <v>0</v>
      </c>
      <c r="CG113" s="863"/>
      <c r="CH113" s="863"/>
      <c r="CI113" s="863"/>
      <c r="CJ113" s="863"/>
      <c r="CK113" s="914"/>
      <c r="CL113" s="808"/>
      <c r="CM113" s="802" t="s">
        <v>428</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3" customFormat="1" ht="26.25" customHeight="1" x14ac:dyDescent="0.15">
      <c r="A114" s="901"/>
      <c r="B114" s="902"/>
      <c r="C114" s="739" t="s">
        <v>429</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877</v>
      </c>
      <c r="AB114" s="767"/>
      <c r="AC114" s="767"/>
      <c r="AD114" s="767"/>
      <c r="AE114" s="768"/>
      <c r="AF114" s="769">
        <v>823</v>
      </c>
      <c r="AG114" s="767"/>
      <c r="AH114" s="767"/>
      <c r="AI114" s="767"/>
      <c r="AJ114" s="768"/>
      <c r="AK114" s="769">
        <v>899</v>
      </c>
      <c r="AL114" s="767"/>
      <c r="AM114" s="767"/>
      <c r="AN114" s="767"/>
      <c r="AO114" s="768"/>
      <c r="AP114" s="811">
        <v>0</v>
      </c>
      <c r="AQ114" s="812"/>
      <c r="AR114" s="812"/>
      <c r="AS114" s="812"/>
      <c r="AT114" s="813"/>
      <c r="AU114" s="919"/>
      <c r="AV114" s="920"/>
      <c r="AW114" s="920"/>
      <c r="AX114" s="920"/>
      <c r="AY114" s="920"/>
      <c r="AZ114" s="802" t="s">
        <v>430</v>
      </c>
      <c r="BA114" s="739"/>
      <c r="BB114" s="739"/>
      <c r="BC114" s="739"/>
      <c r="BD114" s="739"/>
      <c r="BE114" s="739"/>
      <c r="BF114" s="739"/>
      <c r="BG114" s="739"/>
      <c r="BH114" s="739"/>
      <c r="BI114" s="739"/>
      <c r="BJ114" s="739"/>
      <c r="BK114" s="739"/>
      <c r="BL114" s="739"/>
      <c r="BM114" s="739"/>
      <c r="BN114" s="739"/>
      <c r="BO114" s="739"/>
      <c r="BP114" s="740"/>
      <c r="BQ114" s="803">
        <v>4982944</v>
      </c>
      <c r="BR114" s="804"/>
      <c r="BS114" s="804"/>
      <c r="BT114" s="804"/>
      <c r="BU114" s="804"/>
      <c r="BV114" s="804">
        <v>4881401</v>
      </c>
      <c r="BW114" s="804"/>
      <c r="BX114" s="804"/>
      <c r="BY114" s="804"/>
      <c r="BZ114" s="804"/>
      <c r="CA114" s="804">
        <v>4926633</v>
      </c>
      <c r="CB114" s="804"/>
      <c r="CC114" s="804"/>
      <c r="CD114" s="804"/>
      <c r="CE114" s="804"/>
      <c r="CF114" s="862">
        <v>22.4</v>
      </c>
      <c r="CG114" s="863"/>
      <c r="CH114" s="863"/>
      <c r="CI114" s="863"/>
      <c r="CJ114" s="863"/>
      <c r="CK114" s="914"/>
      <c r="CL114" s="808"/>
      <c r="CM114" s="802" t="s">
        <v>431</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3" customFormat="1" ht="26.25" customHeight="1" x14ac:dyDescent="0.15">
      <c r="A115" s="901"/>
      <c r="B115" s="902"/>
      <c r="C115" s="739" t="s">
        <v>432</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7591</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433</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434</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v>129211</v>
      </c>
      <c r="DM115" s="767"/>
      <c r="DN115" s="767"/>
      <c r="DO115" s="767"/>
      <c r="DP115" s="768"/>
      <c r="DQ115" s="769" t="s">
        <v>122</v>
      </c>
      <c r="DR115" s="767"/>
      <c r="DS115" s="767"/>
      <c r="DT115" s="767"/>
      <c r="DU115" s="768"/>
      <c r="DV115" s="811" t="s">
        <v>122</v>
      </c>
      <c r="DW115" s="812"/>
      <c r="DX115" s="812"/>
      <c r="DY115" s="812"/>
      <c r="DZ115" s="813"/>
    </row>
    <row r="116" spans="1:130" s="223" customFormat="1" ht="26.25" customHeight="1" x14ac:dyDescent="0.15">
      <c r="A116" s="903"/>
      <c r="B116" s="904"/>
      <c r="C116" s="826" t="s">
        <v>435</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436</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437</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3"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438</v>
      </c>
      <c r="Z117" s="884"/>
      <c r="AA117" s="889">
        <v>2341336</v>
      </c>
      <c r="AB117" s="890"/>
      <c r="AC117" s="890"/>
      <c r="AD117" s="890"/>
      <c r="AE117" s="891"/>
      <c r="AF117" s="892">
        <v>2257862</v>
      </c>
      <c r="AG117" s="890"/>
      <c r="AH117" s="890"/>
      <c r="AI117" s="890"/>
      <c r="AJ117" s="891"/>
      <c r="AK117" s="892">
        <v>2150305</v>
      </c>
      <c r="AL117" s="890"/>
      <c r="AM117" s="890"/>
      <c r="AN117" s="890"/>
      <c r="AO117" s="891"/>
      <c r="AP117" s="893"/>
      <c r="AQ117" s="894"/>
      <c r="AR117" s="894"/>
      <c r="AS117" s="894"/>
      <c r="AT117" s="895"/>
      <c r="AU117" s="919"/>
      <c r="AV117" s="920"/>
      <c r="AW117" s="920"/>
      <c r="AX117" s="920"/>
      <c r="AY117" s="920"/>
      <c r="AZ117" s="850" t="s">
        <v>439</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440</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3" customFormat="1" ht="26.25" customHeight="1" x14ac:dyDescent="0.15">
      <c r="A118" s="882" t="s">
        <v>414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411</v>
      </c>
      <c r="AB118" s="883"/>
      <c r="AC118" s="883"/>
      <c r="AD118" s="883"/>
      <c r="AE118" s="884"/>
      <c r="AF118" s="885" t="s">
        <v>412</v>
      </c>
      <c r="AG118" s="883"/>
      <c r="AH118" s="883"/>
      <c r="AI118" s="883"/>
      <c r="AJ118" s="884"/>
      <c r="AK118" s="885" t="s">
        <v>294</v>
      </c>
      <c r="AL118" s="883"/>
      <c r="AM118" s="883"/>
      <c r="AN118" s="883"/>
      <c r="AO118" s="884"/>
      <c r="AP118" s="886" t="s">
        <v>413</v>
      </c>
      <c r="AQ118" s="887"/>
      <c r="AR118" s="887"/>
      <c r="AS118" s="887"/>
      <c r="AT118" s="888"/>
      <c r="AU118" s="919"/>
      <c r="AV118" s="920"/>
      <c r="AW118" s="920"/>
      <c r="AX118" s="920"/>
      <c r="AY118" s="920"/>
      <c r="AZ118" s="825" t="s">
        <v>441</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442</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3" customFormat="1" ht="26.25" customHeight="1" x14ac:dyDescent="0.15">
      <c r="A119" s="805" t="s">
        <v>417</v>
      </c>
      <c r="B119" s="806"/>
      <c r="C119" s="847" t="s">
        <v>418</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4" t="s">
        <v>177</v>
      </c>
      <c r="BA119" s="244"/>
      <c r="BB119" s="244"/>
      <c r="BC119" s="244"/>
      <c r="BD119" s="244"/>
      <c r="BE119" s="244"/>
      <c r="BF119" s="244"/>
      <c r="BG119" s="244"/>
      <c r="BH119" s="244"/>
      <c r="BI119" s="244"/>
      <c r="BJ119" s="244"/>
      <c r="BK119" s="244"/>
      <c r="BL119" s="244"/>
      <c r="BM119" s="244"/>
      <c r="BN119" s="244"/>
      <c r="BO119" s="864" t="s">
        <v>443</v>
      </c>
      <c r="BP119" s="865"/>
      <c r="BQ119" s="866">
        <v>25659583</v>
      </c>
      <c r="BR119" s="832"/>
      <c r="BS119" s="832"/>
      <c r="BT119" s="832"/>
      <c r="BU119" s="832"/>
      <c r="BV119" s="832">
        <v>23156793</v>
      </c>
      <c r="BW119" s="832"/>
      <c r="BX119" s="832"/>
      <c r="BY119" s="832"/>
      <c r="BZ119" s="832"/>
      <c r="CA119" s="832">
        <v>23272351</v>
      </c>
      <c r="CB119" s="832"/>
      <c r="CC119" s="832"/>
      <c r="CD119" s="832"/>
      <c r="CE119" s="832"/>
      <c r="CF119" s="735"/>
      <c r="CG119" s="736"/>
      <c r="CH119" s="736"/>
      <c r="CI119" s="736"/>
      <c r="CJ119" s="821"/>
      <c r="CK119" s="915"/>
      <c r="CL119" s="810"/>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3" customFormat="1" ht="26.25" customHeight="1" x14ac:dyDescent="0.15">
      <c r="A120" s="807"/>
      <c r="B120" s="808"/>
      <c r="C120" s="802" t="s">
        <v>421</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445</v>
      </c>
      <c r="AV120" s="868"/>
      <c r="AW120" s="868"/>
      <c r="AX120" s="868"/>
      <c r="AY120" s="869"/>
      <c r="AZ120" s="847" t="s">
        <v>446</v>
      </c>
      <c r="BA120" s="795"/>
      <c r="BB120" s="795"/>
      <c r="BC120" s="795"/>
      <c r="BD120" s="795"/>
      <c r="BE120" s="795"/>
      <c r="BF120" s="795"/>
      <c r="BG120" s="795"/>
      <c r="BH120" s="795"/>
      <c r="BI120" s="795"/>
      <c r="BJ120" s="795"/>
      <c r="BK120" s="795"/>
      <c r="BL120" s="795"/>
      <c r="BM120" s="795"/>
      <c r="BN120" s="795"/>
      <c r="BO120" s="795"/>
      <c r="BP120" s="796"/>
      <c r="BQ120" s="848">
        <v>16575854</v>
      </c>
      <c r="BR120" s="829"/>
      <c r="BS120" s="829"/>
      <c r="BT120" s="829"/>
      <c r="BU120" s="829"/>
      <c r="BV120" s="829">
        <v>17046775</v>
      </c>
      <c r="BW120" s="829"/>
      <c r="BX120" s="829"/>
      <c r="BY120" s="829"/>
      <c r="BZ120" s="829"/>
      <c r="CA120" s="829">
        <v>19762176</v>
      </c>
      <c r="CB120" s="829"/>
      <c r="CC120" s="829"/>
      <c r="CD120" s="829"/>
      <c r="CE120" s="829"/>
      <c r="CF120" s="853">
        <v>89.9</v>
      </c>
      <c r="CG120" s="854"/>
      <c r="CH120" s="854"/>
      <c r="CI120" s="854"/>
      <c r="CJ120" s="854"/>
      <c r="CK120" s="855" t="s">
        <v>447</v>
      </c>
      <c r="CL120" s="839"/>
      <c r="CM120" s="839"/>
      <c r="CN120" s="839"/>
      <c r="CO120" s="840"/>
      <c r="CP120" s="859" t="s">
        <v>394</v>
      </c>
      <c r="CQ120" s="860"/>
      <c r="CR120" s="860"/>
      <c r="CS120" s="860"/>
      <c r="CT120" s="860"/>
      <c r="CU120" s="860"/>
      <c r="CV120" s="860"/>
      <c r="CW120" s="860"/>
      <c r="CX120" s="860"/>
      <c r="CY120" s="860"/>
      <c r="CZ120" s="860"/>
      <c r="DA120" s="860"/>
      <c r="DB120" s="860"/>
      <c r="DC120" s="860"/>
      <c r="DD120" s="860"/>
      <c r="DE120" s="860"/>
      <c r="DF120" s="861"/>
      <c r="DG120" s="848">
        <v>2639304</v>
      </c>
      <c r="DH120" s="829"/>
      <c r="DI120" s="829"/>
      <c r="DJ120" s="829"/>
      <c r="DK120" s="829"/>
      <c r="DL120" s="829">
        <v>1914166</v>
      </c>
      <c r="DM120" s="829"/>
      <c r="DN120" s="829"/>
      <c r="DO120" s="829"/>
      <c r="DP120" s="829"/>
      <c r="DQ120" s="829">
        <v>1873229</v>
      </c>
      <c r="DR120" s="829"/>
      <c r="DS120" s="829"/>
      <c r="DT120" s="829"/>
      <c r="DU120" s="829"/>
      <c r="DV120" s="830">
        <v>8.5</v>
      </c>
      <c r="DW120" s="830"/>
      <c r="DX120" s="830"/>
      <c r="DY120" s="830"/>
      <c r="DZ120" s="831"/>
    </row>
    <row r="121" spans="1:130" s="223" customFormat="1" ht="26.25" customHeight="1" x14ac:dyDescent="0.15">
      <c r="A121" s="807"/>
      <c r="B121" s="808"/>
      <c r="C121" s="850" t="s">
        <v>448</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449</v>
      </c>
      <c r="BA121" s="739"/>
      <c r="BB121" s="739"/>
      <c r="BC121" s="739"/>
      <c r="BD121" s="739"/>
      <c r="BE121" s="739"/>
      <c r="BF121" s="739"/>
      <c r="BG121" s="739"/>
      <c r="BH121" s="739"/>
      <c r="BI121" s="739"/>
      <c r="BJ121" s="739"/>
      <c r="BK121" s="739"/>
      <c r="BL121" s="739"/>
      <c r="BM121" s="739"/>
      <c r="BN121" s="739"/>
      <c r="BO121" s="739"/>
      <c r="BP121" s="740"/>
      <c r="BQ121" s="803">
        <v>5788111</v>
      </c>
      <c r="BR121" s="804"/>
      <c r="BS121" s="804"/>
      <c r="BT121" s="804"/>
      <c r="BU121" s="804"/>
      <c r="BV121" s="804">
        <v>4309066</v>
      </c>
      <c r="BW121" s="804"/>
      <c r="BX121" s="804"/>
      <c r="BY121" s="804"/>
      <c r="BZ121" s="804"/>
      <c r="CA121" s="804">
        <v>3822572</v>
      </c>
      <c r="CB121" s="804"/>
      <c r="CC121" s="804"/>
      <c r="CD121" s="804"/>
      <c r="CE121" s="804"/>
      <c r="CF121" s="862">
        <v>17.399999999999999</v>
      </c>
      <c r="CG121" s="863"/>
      <c r="CH121" s="863"/>
      <c r="CI121" s="863"/>
      <c r="CJ121" s="863"/>
      <c r="CK121" s="856"/>
      <c r="CL121" s="842"/>
      <c r="CM121" s="842"/>
      <c r="CN121" s="842"/>
      <c r="CO121" s="843"/>
      <c r="CP121" s="822" t="s">
        <v>390</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t="s">
        <v>122</v>
      </c>
      <c r="DR121" s="804"/>
      <c r="DS121" s="804"/>
      <c r="DT121" s="804"/>
      <c r="DU121" s="804"/>
      <c r="DV121" s="781" t="s">
        <v>122</v>
      </c>
      <c r="DW121" s="781"/>
      <c r="DX121" s="781"/>
      <c r="DY121" s="781"/>
      <c r="DZ121" s="782"/>
    </row>
    <row r="122" spans="1:130" s="223" customFormat="1" ht="26.25" customHeight="1" x14ac:dyDescent="0.15">
      <c r="A122" s="807"/>
      <c r="B122" s="808"/>
      <c r="C122" s="802" t="s">
        <v>431</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450</v>
      </c>
      <c r="BA122" s="826"/>
      <c r="BB122" s="826"/>
      <c r="BC122" s="826"/>
      <c r="BD122" s="826"/>
      <c r="BE122" s="826"/>
      <c r="BF122" s="826"/>
      <c r="BG122" s="826"/>
      <c r="BH122" s="826"/>
      <c r="BI122" s="826"/>
      <c r="BJ122" s="826"/>
      <c r="BK122" s="826"/>
      <c r="BL122" s="826"/>
      <c r="BM122" s="826"/>
      <c r="BN122" s="826"/>
      <c r="BO122" s="826"/>
      <c r="BP122" s="827"/>
      <c r="BQ122" s="866">
        <v>14058739</v>
      </c>
      <c r="BR122" s="832"/>
      <c r="BS122" s="832"/>
      <c r="BT122" s="832"/>
      <c r="BU122" s="832"/>
      <c r="BV122" s="832">
        <v>12743679</v>
      </c>
      <c r="BW122" s="832"/>
      <c r="BX122" s="832"/>
      <c r="BY122" s="832"/>
      <c r="BZ122" s="832"/>
      <c r="CA122" s="832">
        <v>11450289</v>
      </c>
      <c r="CB122" s="832"/>
      <c r="CC122" s="832"/>
      <c r="CD122" s="832"/>
      <c r="CE122" s="832"/>
      <c r="CF122" s="833">
        <v>52.1</v>
      </c>
      <c r="CG122" s="834"/>
      <c r="CH122" s="834"/>
      <c r="CI122" s="834"/>
      <c r="CJ122" s="834"/>
      <c r="CK122" s="856"/>
      <c r="CL122" s="842"/>
      <c r="CM122" s="842"/>
      <c r="CN122" s="842"/>
      <c r="CO122" s="843"/>
      <c r="CP122" s="822" t="s">
        <v>391</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3" customFormat="1" ht="26.25" customHeight="1" x14ac:dyDescent="0.15">
      <c r="A123" s="807"/>
      <c r="B123" s="808"/>
      <c r="C123" s="802" t="s">
        <v>437</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v>7591</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4" t="s">
        <v>177</v>
      </c>
      <c r="BA123" s="244"/>
      <c r="BB123" s="244"/>
      <c r="BC123" s="244"/>
      <c r="BD123" s="244"/>
      <c r="BE123" s="244"/>
      <c r="BF123" s="244"/>
      <c r="BG123" s="244"/>
      <c r="BH123" s="244"/>
      <c r="BI123" s="244"/>
      <c r="BJ123" s="244"/>
      <c r="BK123" s="244"/>
      <c r="BL123" s="244"/>
      <c r="BM123" s="244"/>
      <c r="BN123" s="244"/>
      <c r="BO123" s="864" t="s">
        <v>451</v>
      </c>
      <c r="BP123" s="865"/>
      <c r="BQ123" s="819">
        <v>36422704</v>
      </c>
      <c r="BR123" s="820"/>
      <c r="BS123" s="820"/>
      <c r="BT123" s="820"/>
      <c r="BU123" s="820"/>
      <c r="BV123" s="820">
        <v>34099520</v>
      </c>
      <c r="BW123" s="820"/>
      <c r="BX123" s="820"/>
      <c r="BY123" s="820"/>
      <c r="BZ123" s="820"/>
      <c r="CA123" s="820">
        <v>35035037</v>
      </c>
      <c r="CB123" s="820"/>
      <c r="CC123" s="820"/>
      <c r="CD123" s="820"/>
      <c r="CE123" s="820"/>
      <c r="CF123" s="735"/>
      <c r="CG123" s="736"/>
      <c r="CH123" s="736"/>
      <c r="CI123" s="736"/>
      <c r="CJ123" s="821"/>
      <c r="CK123" s="856"/>
      <c r="CL123" s="842"/>
      <c r="CM123" s="842"/>
      <c r="CN123" s="842"/>
      <c r="CO123" s="843"/>
      <c r="CP123" s="822" t="s">
        <v>389</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3" customFormat="1" ht="26.25" customHeight="1" thickBot="1" x14ac:dyDescent="0.2">
      <c r="A124" s="807"/>
      <c r="B124" s="808"/>
      <c r="C124" s="802" t="s">
        <v>440</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452</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453</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3" customFormat="1" ht="26.25" customHeight="1" x14ac:dyDescent="0.15">
      <c r="A125" s="807"/>
      <c r="B125" s="808"/>
      <c r="C125" s="802" t="s">
        <v>442</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5"/>
      <c r="BR125" s="225"/>
      <c r="BS125" s="225"/>
      <c r="BT125" s="225"/>
      <c r="BU125" s="225"/>
      <c r="BV125" s="225"/>
      <c r="BW125" s="225"/>
      <c r="BX125" s="225"/>
      <c r="BY125" s="225"/>
      <c r="BZ125" s="225"/>
      <c r="CA125" s="225"/>
      <c r="CB125" s="225"/>
      <c r="CC125" s="225"/>
      <c r="CD125" s="225"/>
      <c r="CE125" s="225"/>
      <c r="CF125" s="225"/>
      <c r="CG125" s="225"/>
      <c r="CH125" s="225"/>
      <c r="CI125" s="225"/>
      <c r="CJ125" s="247"/>
      <c r="CK125" s="838" t="s">
        <v>454</v>
      </c>
      <c r="CL125" s="839"/>
      <c r="CM125" s="839"/>
      <c r="CN125" s="839"/>
      <c r="CO125" s="840"/>
      <c r="CP125" s="847" t="s">
        <v>455</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3" customFormat="1" ht="26.25" customHeight="1" thickBot="1" x14ac:dyDescent="0.2">
      <c r="A126" s="807"/>
      <c r="B126" s="808"/>
      <c r="C126" s="802" t="s">
        <v>444</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5"/>
      <c r="AV126" s="225"/>
      <c r="AW126" s="225"/>
      <c r="AX126" s="225"/>
      <c r="AY126" s="225"/>
      <c r="AZ126" s="225"/>
      <c r="BA126" s="225"/>
      <c r="BB126" s="225"/>
      <c r="BC126" s="225"/>
      <c r="BD126" s="225"/>
      <c r="BE126" s="225"/>
      <c r="BF126" s="225"/>
      <c r="BG126" s="225"/>
      <c r="BH126" s="225"/>
      <c r="BI126" s="225"/>
      <c r="BJ126" s="225"/>
      <c r="BK126" s="225"/>
      <c r="BL126" s="225"/>
      <c r="BM126" s="225"/>
      <c r="BN126" s="225"/>
      <c r="BO126" s="225"/>
      <c r="BP126" s="225"/>
      <c r="BQ126" s="225"/>
      <c r="BR126" s="225"/>
      <c r="BS126" s="225"/>
      <c r="BT126" s="225"/>
      <c r="BU126" s="225"/>
      <c r="BV126" s="225"/>
      <c r="BW126" s="225"/>
      <c r="BX126" s="225"/>
      <c r="BY126" s="225"/>
      <c r="BZ126" s="225"/>
      <c r="CA126" s="225"/>
      <c r="CB126" s="225"/>
      <c r="CC126" s="225"/>
      <c r="CD126" s="248"/>
      <c r="CE126" s="248"/>
      <c r="CF126" s="248"/>
      <c r="CG126" s="225"/>
      <c r="CH126" s="225"/>
      <c r="CI126" s="225"/>
      <c r="CJ126" s="247"/>
      <c r="CK126" s="841"/>
      <c r="CL126" s="842"/>
      <c r="CM126" s="842"/>
      <c r="CN126" s="842"/>
      <c r="CO126" s="843"/>
      <c r="CP126" s="802" t="s">
        <v>456</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3" customFormat="1" ht="26.25" customHeight="1" x14ac:dyDescent="0.15">
      <c r="A127" s="809"/>
      <c r="B127" s="810"/>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5"/>
      <c r="AV127" s="225"/>
      <c r="AW127" s="225"/>
      <c r="AX127" s="828" t="s">
        <v>458</v>
      </c>
      <c r="AY127" s="799"/>
      <c r="AZ127" s="799"/>
      <c r="BA127" s="799"/>
      <c r="BB127" s="799"/>
      <c r="BC127" s="799"/>
      <c r="BD127" s="799"/>
      <c r="BE127" s="800"/>
      <c r="BF127" s="798" t="s">
        <v>459</v>
      </c>
      <c r="BG127" s="799"/>
      <c r="BH127" s="799"/>
      <c r="BI127" s="799"/>
      <c r="BJ127" s="799"/>
      <c r="BK127" s="799"/>
      <c r="BL127" s="800"/>
      <c r="BM127" s="798" t="s">
        <v>460</v>
      </c>
      <c r="BN127" s="799"/>
      <c r="BO127" s="799"/>
      <c r="BP127" s="799"/>
      <c r="BQ127" s="799"/>
      <c r="BR127" s="799"/>
      <c r="BS127" s="800"/>
      <c r="BT127" s="798" t="s">
        <v>461</v>
      </c>
      <c r="BU127" s="799"/>
      <c r="BV127" s="799"/>
      <c r="BW127" s="799"/>
      <c r="BX127" s="799"/>
      <c r="BY127" s="799"/>
      <c r="BZ127" s="801"/>
      <c r="CA127" s="225"/>
      <c r="CB127" s="225"/>
      <c r="CC127" s="225"/>
      <c r="CD127" s="248"/>
      <c r="CE127" s="248"/>
      <c r="CF127" s="248"/>
      <c r="CG127" s="225"/>
      <c r="CH127" s="225"/>
      <c r="CI127" s="225"/>
      <c r="CJ127" s="247"/>
      <c r="CK127" s="841"/>
      <c r="CL127" s="842"/>
      <c r="CM127" s="842"/>
      <c r="CN127" s="842"/>
      <c r="CO127" s="843"/>
      <c r="CP127" s="802" t="s">
        <v>462</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3" customFormat="1" ht="26.25" customHeight="1" thickBot="1" x14ac:dyDescent="0.2">
      <c r="A128" s="783" t="s">
        <v>463</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464</v>
      </c>
      <c r="X128" s="785"/>
      <c r="Y128" s="785"/>
      <c r="Z128" s="786"/>
      <c r="AA128" s="787">
        <v>764171</v>
      </c>
      <c r="AB128" s="788"/>
      <c r="AC128" s="788"/>
      <c r="AD128" s="788"/>
      <c r="AE128" s="789"/>
      <c r="AF128" s="790">
        <v>673867</v>
      </c>
      <c r="AG128" s="788"/>
      <c r="AH128" s="788"/>
      <c r="AI128" s="788"/>
      <c r="AJ128" s="789"/>
      <c r="AK128" s="790">
        <v>614109</v>
      </c>
      <c r="AL128" s="788"/>
      <c r="AM128" s="788"/>
      <c r="AN128" s="788"/>
      <c r="AO128" s="789"/>
      <c r="AP128" s="791"/>
      <c r="AQ128" s="792"/>
      <c r="AR128" s="792"/>
      <c r="AS128" s="792"/>
      <c r="AT128" s="793"/>
      <c r="AU128" s="225"/>
      <c r="AV128" s="225"/>
      <c r="AW128" s="225"/>
      <c r="AX128" s="794" t="s">
        <v>465</v>
      </c>
      <c r="AY128" s="795"/>
      <c r="AZ128" s="795"/>
      <c r="BA128" s="795"/>
      <c r="BB128" s="795"/>
      <c r="BC128" s="795"/>
      <c r="BD128" s="795"/>
      <c r="BE128" s="796"/>
      <c r="BF128" s="773" t="s">
        <v>122</v>
      </c>
      <c r="BG128" s="774"/>
      <c r="BH128" s="774"/>
      <c r="BI128" s="774"/>
      <c r="BJ128" s="774"/>
      <c r="BK128" s="774"/>
      <c r="BL128" s="797"/>
      <c r="BM128" s="773">
        <v>12.2</v>
      </c>
      <c r="BN128" s="774"/>
      <c r="BO128" s="774"/>
      <c r="BP128" s="774"/>
      <c r="BQ128" s="774"/>
      <c r="BR128" s="774"/>
      <c r="BS128" s="797"/>
      <c r="BT128" s="773">
        <v>20</v>
      </c>
      <c r="BU128" s="774"/>
      <c r="BV128" s="774"/>
      <c r="BW128" s="774"/>
      <c r="BX128" s="774"/>
      <c r="BY128" s="774"/>
      <c r="BZ128" s="775"/>
      <c r="CA128" s="248"/>
      <c r="CB128" s="248"/>
      <c r="CC128" s="248"/>
      <c r="CD128" s="248"/>
      <c r="CE128" s="248"/>
      <c r="CF128" s="248"/>
      <c r="CG128" s="225"/>
      <c r="CH128" s="225"/>
      <c r="CI128" s="225"/>
      <c r="CJ128" s="247"/>
      <c r="CK128" s="844"/>
      <c r="CL128" s="845"/>
      <c r="CM128" s="845"/>
      <c r="CN128" s="845"/>
      <c r="CO128" s="846"/>
      <c r="CP128" s="776" t="s">
        <v>466</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3" customFormat="1" ht="26.25" customHeight="1" x14ac:dyDescent="0.15">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467</v>
      </c>
      <c r="X129" s="764"/>
      <c r="Y129" s="764"/>
      <c r="Z129" s="765"/>
      <c r="AA129" s="766">
        <v>22997159</v>
      </c>
      <c r="AB129" s="767"/>
      <c r="AC129" s="767"/>
      <c r="AD129" s="767"/>
      <c r="AE129" s="768"/>
      <c r="AF129" s="769">
        <v>22984135</v>
      </c>
      <c r="AG129" s="767"/>
      <c r="AH129" s="767"/>
      <c r="AI129" s="767"/>
      <c r="AJ129" s="768"/>
      <c r="AK129" s="769">
        <v>23409989</v>
      </c>
      <c r="AL129" s="767"/>
      <c r="AM129" s="767"/>
      <c r="AN129" s="767"/>
      <c r="AO129" s="768"/>
      <c r="AP129" s="770"/>
      <c r="AQ129" s="771"/>
      <c r="AR129" s="771"/>
      <c r="AS129" s="771"/>
      <c r="AT129" s="772"/>
      <c r="AU129" s="226"/>
      <c r="AV129" s="226"/>
      <c r="AW129" s="226"/>
      <c r="AX129" s="738" t="s">
        <v>468</v>
      </c>
      <c r="AY129" s="739"/>
      <c r="AZ129" s="739"/>
      <c r="BA129" s="739"/>
      <c r="BB129" s="739"/>
      <c r="BC129" s="739"/>
      <c r="BD129" s="739"/>
      <c r="BE129" s="740"/>
      <c r="BF129" s="757" t="s">
        <v>122</v>
      </c>
      <c r="BG129" s="758"/>
      <c r="BH129" s="758"/>
      <c r="BI129" s="758"/>
      <c r="BJ129" s="758"/>
      <c r="BK129" s="758"/>
      <c r="BL129" s="759"/>
      <c r="BM129" s="757">
        <v>17.2</v>
      </c>
      <c r="BN129" s="758"/>
      <c r="BO129" s="758"/>
      <c r="BP129" s="758"/>
      <c r="BQ129" s="758"/>
      <c r="BR129" s="758"/>
      <c r="BS129" s="759"/>
      <c r="BT129" s="757">
        <v>30</v>
      </c>
      <c r="BU129" s="758"/>
      <c r="BV129" s="758"/>
      <c r="BW129" s="758"/>
      <c r="BX129" s="758"/>
      <c r="BY129" s="758"/>
      <c r="BZ129" s="760"/>
      <c r="CA129" s="249"/>
      <c r="CB129" s="249"/>
      <c r="CC129" s="249"/>
      <c r="CD129" s="249"/>
      <c r="CE129" s="249"/>
      <c r="CF129" s="249"/>
      <c r="CG129" s="249"/>
      <c r="CH129" s="249"/>
      <c r="CI129" s="249"/>
      <c r="CJ129" s="249"/>
      <c r="CK129" s="249"/>
      <c r="CL129" s="249"/>
      <c r="CM129" s="249"/>
      <c r="CN129" s="249"/>
      <c r="CO129" s="249"/>
      <c r="CP129" s="249"/>
      <c r="CQ129" s="249"/>
      <c r="CR129" s="249"/>
      <c r="CS129" s="249"/>
      <c r="CT129" s="249"/>
      <c r="CU129" s="249"/>
      <c r="CV129" s="249"/>
      <c r="CW129" s="249"/>
      <c r="CX129" s="249"/>
      <c r="CY129" s="249"/>
      <c r="CZ129" s="249"/>
      <c r="DA129" s="249"/>
      <c r="DB129" s="249"/>
      <c r="DC129" s="249"/>
      <c r="DD129" s="249"/>
      <c r="DE129" s="249"/>
      <c r="DF129" s="249"/>
      <c r="DG129" s="249"/>
      <c r="DH129" s="249"/>
      <c r="DI129" s="249"/>
      <c r="DJ129" s="249"/>
      <c r="DK129" s="249"/>
      <c r="DL129" s="249"/>
      <c r="DM129" s="249"/>
      <c r="DN129" s="249"/>
      <c r="DO129" s="249"/>
      <c r="DP129" s="226"/>
      <c r="DQ129" s="226"/>
      <c r="DR129" s="226"/>
      <c r="DS129" s="226"/>
      <c r="DT129" s="226"/>
      <c r="DU129" s="226"/>
      <c r="DV129" s="226"/>
      <c r="DW129" s="226"/>
      <c r="DX129" s="226"/>
      <c r="DY129" s="226"/>
      <c r="DZ129" s="226"/>
    </row>
    <row r="130" spans="1:131" s="223" customFormat="1" ht="26.25" customHeight="1" x14ac:dyDescent="0.15">
      <c r="A130" s="761" t="s">
        <v>469</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470</v>
      </c>
      <c r="X130" s="764"/>
      <c r="Y130" s="764"/>
      <c r="Z130" s="765"/>
      <c r="AA130" s="766">
        <v>1556106</v>
      </c>
      <c r="AB130" s="767"/>
      <c r="AC130" s="767"/>
      <c r="AD130" s="767"/>
      <c r="AE130" s="768"/>
      <c r="AF130" s="769">
        <v>1513060</v>
      </c>
      <c r="AG130" s="767"/>
      <c r="AH130" s="767"/>
      <c r="AI130" s="767"/>
      <c r="AJ130" s="768"/>
      <c r="AK130" s="769">
        <v>1438573</v>
      </c>
      <c r="AL130" s="767"/>
      <c r="AM130" s="767"/>
      <c r="AN130" s="767"/>
      <c r="AO130" s="768"/>
      <c r="AP130" s="770"/>
      <c r="AQ130" s="771"/>
      <c r="AR130" s="771"/>
      <c r="AS130" s="771"/>
      <c r="AT130" s="772"/>
      <c r="AU130" s="226"/>
      <c r="AV130" s="226"/>
      <c r="AW130" s="226"/>
      <c r="AX130" s="738" t="s">
        <v>471</v>
      </c>
      <c r="AY130" s="739"/>
      <c r="AZ130" s="739"/>
      <c r="BA130" s="739"/>
      <c r="BB130" s="739"/>
      <c r="BC130" s="739"/>
      <c r="BD130" s="739"/>
      <c r="BE130" s="740"/>
      <c r="BF130" s="741">
        <v>0.2</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49"/>
      <c r="CB130" s="249"/>
      <c r="CC130" s="249"/>
      <c r="CD130" s="249"/>
      <c r="CE130" s="249"/>
      <c r="CF130" s="249"/>
      <c r="CG130" s="249"/>
      <c r="CH130" s="249"/>
      <c r="CI130" s="249"/>
      <c r="CJ130" s="249"/>
      <c r="CK130" s="249"/>
      <c r="CL130" s="249"/>
      <c r="CM130" s="249"/>
      <c r="CN130" s="249"/>
      <c r="CO130" s="249"/>
      <c r="CP130" s="249"/>
      <c r="CQ130" s="249"/>
      <c r="CR130" s="249"/>
      <c r="CS130" s="249"/>
      <c r="CT130" s="249"/>
      <c r="CU130" s="249"/>
      <c r="CV130" s="249"/>
      <c r="CW130" s="249"/>
      <c r="CX130" s="249"/>
      <c r="CY130" s="249"/>
      <c r="CZ130" s="249"/>
      <c r="DA130" s="249"/>
      <c r="DB130" s="249"/>
      <c r="DC130" s="249"/>
      <c r="DD130" s="249"/>
      <c r="DE130" s="249"/>
      <c r="DF130" s="249"/>
      <c r="DG130" s="249"/>
      <c r="DH130" s="249"/>
      <c r="DI130" s="249"/>
      <c r="DJ130" s="249"/>
      <c r="DK130" s="249"/>
      <c r="DL130" s="249"/>
      <c r="DM130" s="249"/>
      <c r="DN130" s="249"/>
      <c r="DO130" s="249"/>
      <c r="DP130" s="226"/>
      <c r="DQ130" s="226"/>
      <c r="DR130" s="226"/>
      <c r="DS130" s="226"/>
      <c r="DT130" s="226"/>
      <c r="DU130" s="226"/>
      <c r="DV130" s="226"/>
      <c r="DW130" s="226"/>
      <c r="DX130" s="226"/>
      <c r="DY130" s="226"/>
      <c r="DZ130" s="226"/>
    </row>
    <row r="131" spans="1:131" s="223"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472</v>
      </c>
      <c r="X131" s="748"/>
      <c r="Y131" s="748"/>
      <c r="Z131" s="749"/>
      <c r="AA131" s="750">
        <v>21441053</v>
      </c>
      <c r="AB131" s="751"/>
      <c r="AC131" s="751"/>
      <c r="AD131" s="751"/>
      <c r="AE131" s="752"/>
      <c r="AF131" s="753">
        <v>21471075</v>
      </c>
      <c r="AG131" s="751"/>
      <c r="AH131" s="751"/>
      <c r="AI131" s="751"/>
      <c r="AJ131" s="752"/>
      <c r="AK131" s="753">
        <v>21971416</v>
      </c>
      <c r="AL131" s="751"/>
      <c r="AM131" s="751"/>
      <c r="AN131" s="751"/>
      <c r="AO131" s="752"/>
      <c r="AP131" s="754"/>
      <c r="AQ131" s="755"/>
      <c r="AR131" s="755"/>
      <c r="AS131" s="755"/>
      <c r="AT131" s="756"/>
      <c r="AU131" s="226"/>
      <c r="AV131" s="226"/>
      <c r="AW131" s="226"/>
      <c r="AX131" s="716" t="s">
        <v>473</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49"/>
      <c r="CB131" s="249"/>
      <c r="CC131" s="249"/>
      <c r="CD131" s="249"/>
      <c r="CE131" s="249"/>
      <c r="CF131" s="249"/>
      <c r="CG131" s="249"/>
      <c r="CH131" s="249"/>
      <c r="CI131" s="249"/>
      <c r="CJ131" s="249"/>
      <c r="CK131" s="249"/>
      <c r="CL131" s="249"/>
      <c r="CM131" s="249"/>
      <c r="CN131" s="249"/>
      <c r="CO131" s="249"/>
      <c r="CP131" s="249"/>
      <c r="CQ131" s="249"/>
      <c r="CR131" s="249"/>
      <c r="CS131" s="249"/>
      <c r="CT131" s="249"/>
      <c r="CU131" s="249"/>
      <c r="CV131" s="249"/>
      <c r="CW131" s="249"/>
      <c r="CX131" s="249"/>
      <c r="CY131" s="249"/>
      <c r="CZ131" s="249"/>
      <c r="DA131" s="249"/>
      <c r="DB131" s="249"/>
      <c r="DC131" s="249"/>
      <c r="DD131" s="249"/>
      <c r="DE131" s="249"/>
      <c r="DF131" s="249"/>
      <c r="DG131" s="249"/>
      <c r="DH131" s="249"/>
      <c r="DI131" s="249"/>
      <c r="DJ131" s="249"/>
      <c r="DK131" s="249"/>
      <c r="DL131" s="249"/>
      <c r="DM131" s="249"/>
      <c r="DN131" s="249"/>
      <c r="DO131" s="249"/>
      <c r="DP131" s="226"/>
      <c r="DQ131" s="226"/>
      <c r="DR131" s="226"/>
      <c r="DS131" s="226"/>
      <c r="DT131" s="226"/>
      <c r="DU131" s="226"/>
      <c r="DV131" s="226"/>
      <c r="DW131" s="226"/>
      <c r="DX131" s="226"/>
      <c r="DY131" s="226"/>
      <c r="DZ131" s="226"/>
    </row>
    <row r="132" spans="1:131" s="223" customFormat="1" ht="26.25" customHeight="1" x14ac:dyDescent="0.15">
      <c r="A132" s="725" t="s">
        <v>474</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475</v>
      </c>
      <c r="W132" s="729"/>
      <c r="X132" s="729"/>
      <c r="Y132" s="729"/>
      <c r="Z132" s="730"/>
      <c r="AA132" s="731">
        <v>9.8218124000000004E-2</v>
      </c>
      <c r="AB132" s="732"/>
      <c r="AC132" s="732"/>
      <c r="AD132" s="732"/>
      <c r="AE132" s="733"/>
      <c r="AF132" s="734">
        <v>0.33037470200000002</v>
      </c>
      <c r="AG132" s="732"/>
      <c r="AH132" s="732"/>
      <c r="AI132" s="732"/>
      <c r="AJ132" s="733"/>
      <c r="AK132" s="734">
        <v>0.4443182</v>
      </c>
      <c r="AL132" s="732"/>
      <c r="AM132" s="732"/>
      <c r="AN132" s="732"/>
      <c r="AO132" s="733"/>
      <c r="AP132" s="735"/>
      <c r="AQ132" s="736"/>
      <c r="AR132" s="736"/>
      <c r="AS132" s="736"/>
      <c r="AT132" s="737"/>
      <c r="AU132" s="250"/>
      <c r="AV132" s="226"/>
      <c r="AW132" s="226"/>
      <c r="AX132" s="226"/>
      <c r="AY132" s="226"/>
      <c r="AZ132" s="226"/>
      <c r="BA132" s="226"/>
      <c r="BB132" s="226"/>
      <c r="BC132" s="226"/>
      <c r="BD132" s="226"/>
      <c r="BE132" s="226"/>
      <c r="BF132" s="226"/>
      <c r="BG132" s="226"/>
      <c r="BH132" s="226"/>
      <c r="BI132" s="226"/>
      <c r="BJ132" s="226"/>
      <c r="BK132" s="226"/>
      <c r="BL132" s="226"/>
      <c r="BM132" s="226"/>
      <c r="BN132" s="226"/>
      <c r="BO132" s="226"/>
      <c r="BP132" s="226"/>
      <c r="BQ132" s="226"/>
      <c r="BR132" s="226"/>
      <c r="BS132" s="227"/>
      <c r="BT132" s="226"/>
      <c r="BU132" s="226"/>
      <c r="BV132" s="226"/>
      <c r="BW132" s="226"/>
      <c r="BX132" s="226"/>
      <c r="BY132" s="226"/>
      <c r="BZ132" s="226"/>
      <c r="CA132" s="249"/>
      <c r="CB132" s="249"/>
      <c r="CC132" s="249"/>
      <c r="CD132" s="249"/>
      <c r="CE132" s="249"/>
      <c r="CF132" s="249"/>
      <c r="CG132" s="249"/>
      <c r="CH132" s="249"/>
      <c r="CI132" s="249"/>
      <c r="CJ132" s="249"/>
      <c r="CK132" s="249"/>
      <c r="CL132" s="249"/>
      <c r="CM132" s="249"/>
      <c r="CN132" s="249"/>
      <c r="CO132" s="249"/>
      <c r="CP132" s="249"/>
      <c r="CQ132" s="249"/>
      <c r="CR132" s="249"/>
      <c r="CS132" s="249"/>
      <c r="CT132" s="249"/>
      <c r="CU132" s="249"/>
      <c r="CV132" s="249"/>
      <c r="CW132" s="249"/>
      <c r="CX132" s="249"/>
      <c r="CY132" s="249"/>
      <c r="CZ132" s="249"/>
      <c r="DA132" s="249"/>
      <c r="DB132" s="249"/>
      <c r="DC132" s="249"/>
      <c r="DD132" s="249"/>
      <c r="DE132" s="249"/>
      <c r="DF132" s="249"/>
      <c r="DG132" s="249"/>
      <c r="DH132" s="249"/>
      <c r="DI132" s="249"/>
      <c r="DJ132" s="249"/>
      <c r="DK132" s="249"/>
      <c r="DL132" s="249"/>
      <c r="DM132" s="249"/>
      <c r="DN132" s="249"/>
      <c r="DO132" s="249"/>
      <c r="DP132" s="226"/>
      <c r="DQ132" s="226"/>
      <c r="DR132" s="226"/>
      <c r="DS132" s="226"/>
      <c r="DT132" s="226"/>
      <c r="DU132" s="226"/>
      <c r="DV132" s="226"/>
      <c r="DW132" s="226"/>
      <c r="DX132" s="226"/>
      <c r="DY132" s="226"/>
      <c r="DZ132" s="226"/>
    </row>
    <row r="133" spans="1:131" s="223"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476</v>
      </c>
      <c r="W133" s="708"/>
      <c r="X133" s="708"/>
      <c r="Y133" s="708"/>
      <c r="Z133" s="709"/>
      <c r="AA133" s="710">
        <v>0.4</v>
      </c>
      <c r="AB133" s="711"/>
      <c r="AC133" s="711"/>
      <c r="AD133" s="711"/>
      <c r="AE133" s="712"/>
      <c r="AF133" s="710">
        <v>0.3</v>
      </c>
      <c r="AG133" s="711"/>
      <c r="AH133" s="711"/>
      <c r="AI133" s="711"/>
      <c r="AJ133" s="712"/>
      <c r="AK133" s="710">
        <v>0.2</v>
      </c>
      <c r="AL133" s="711"/>
      <c r="AM133" s="711"/>
      <c r="AN133" s="711"/>
      <c r="AO133" s="712"/>
      <c r="AP133" s="713"/>
      <c r="AQ133" s="714"/>
      <c r="AR133" s="714"/>
      <c r="AS133" s="714"/>
      <c r="AT133" s="715"/>
      <c r="AU133" s="226"/>
      <c r="AV133" s="226"/>
      <c r="AW133" s="226"/>
      <c r="AX133" s="226"/>
      <c r="AY133" s="226"/>
      <c r="AZ133" s="226"/>
      <c r="BA133" s="226"/>
      <c r="BB133" s="226"/>
      <c r="BC133" s="226"/>
      <c r="BD133" s="226"/>
      <c r="BE133" s="226"/>
      <c r="BF133" s="226"/>
      <c r="BG133" s="226"/>
      <c r="BH133" s="226"/>
      <c r="BI133" s="226"/>
      <c r="BJ133" s="226"/>
      <c r="BK133" s="226"/>
      <c r="BL133" s="226"/>
      <c r="BM133" s="226"/>
      <c r="BN133" s="249"/>
      <c r="BO133" s="249"/>
      <c r="BP133" s="249"/>
      <c r="BQ133" s="249"/>
      <c r="BR133" s="249"/>
      <c r="BS133" s="249"/>
      <c r="BT133" s="249"/>
      <c r="BU133" s="249"/>
      <c r="BV133" s="249"/>
      <c r="BW133" s="249"/>
      <c r="BX133" s="249"/>
      <c r="BY133" s="249"/>
      <c r="BZ133" s="249"/>
      <c r="CA133" s="249"/>
      <c r="CB133" s="249"/>
      <c r="CC133" s="249"/>
      <c r="CD133" s="249"/>
      <c r="CE133" s="249"/>
      <c r="CF133" s="249"/>
      <c r="CG133" s="249"/>
      <c r="CH133" s="249"/>
      <c r="CI133" s="249"/>
      <c r="CJ133" s="249"/>
      <c r="CK133" s="249"/>
      <c r="CL133" s="249"/>
      <c r="CM133" s="249"/>
      <c r="CN133" s="249"/>
      <c r="CO133" s="249"/>
      <c r="CP133" s="249"/>
      <c r="CQ133" s="249"/>
      <c r="CR133" s="249"/>
      <c r="CS133" s="249"/>
      <c r="CT133" s="249"/>
      <c r="CU133" s="249"/>
      <c r="CV133" s="249"/>
      <c r="CW133" s="249"/>
      <c r="CX133" s="249"/>
      <c r="CY133" s="249"/>
      <c r="CZ133" s="249"/>
      <c r="DA133" s="249"/>
      <c r="DB133" s="249"/>
      <c r="DC133" s="249"/>
      <c r="DD133" s="249"/>
      <c r="DE133" s="249"/>
      <c r="DF133" s="249"/>
      <c r="DG133" s="249"/>
      <c r="DH133" s="249"/>
      <c r="DI133" s="249"/>
      <c r="DJ133" s="249"/>
      <c r="DK133" s="249"/>
      <c r="DL133" s="249"/>
      <c r="DM133" s="249"/>
      <c r="DN133" s="249"/>
      <c r="DO133" s="249"/>
      <c r="DP133" s="226"/>
      <c r="DQ133" s="226"/>
      <c r="DR133" s="226"/>
      <c r="DS133" s="226"/>
      <c r="DT133" s="226"/>
      <c r="DU133" s="226"/>
      <c r="DV133" s="226"/>
      <c r="DW133" s="226"/>
      <c r="DX133" s="226"/>
      <c r="DY133" s="226"/>
      <c r="DZ133" s="226"/>
    </row>
    <row r="134" spans="1:131" ht="11.25" customHeight="1" x14ac:dyDescent="0.15">
      <c r="A134" s="251"/>
      <c r="B134" s="251"/>
      <c r="C134" s="251"/>
      <c r="D134" s="251"/>
      <c r="E134" s="251"/>
      <c r="F134" s="251"/>
      <c r="G134" s="251"/>
      <c r="H134" s="251"/>
      <c r="I134" s="251"/>
      <c r="J134" s="251"/>
      <c r="K134" s="251"/>
      <c r="L134" s="251"/>
      <c r="M134" s="251"/>
      <c r="N134" s="251"/>
      <c r="O134" s="251"/>
      <c r="P134" s="251"/>
      <c r="Q134" s="251"/>
      <c r="R134" s="251"/>
      <c r="S134" s="251"/>
      <c r="T134" s="251"/>
      <c r="U134" s="251"/>
      <c r="V134" s="251"/>
      <c r="W134" s="251"/>
      <c r="X134" s="251"/>
      <c r="Y134" s="251"/>
      <c r="Z134" s="251"/>
      <c r="AA134" s="251"/>
      <c r="AB134" s="251"/>
      <c r="AC134" s="251"/>
      <c r="AD134" s="251"/>
      <c r="AE134" s="251"/>
      <c r="AF134" s="251"/>
      <c r="AG134" s="251"/>
      <c r="AH134" s="251"/>
      <c r="AI134" s="251"/>
      <c r="AJ134" s="251"/>
      <c r="AK134" s="251"/>
      <c r="AL134" s="251"/>
      <c r="AM134" s="251"/>
      <c r="AN134" s="251"/>
      <c r="AO134" s="251"/>
      <c r="AP134" s="251"/>
      <c r="AQ134" s="251"/>
      <c r="AR134" s="251"/>
      <c r="AS134" s="251"/>
      <c r="AT134" s="251"/>
      <c r="AU134" s="226"/>
      <c r="AV134" s="226"/>
      <c r="AW134" s="226"/>
      <c r="AX134" s="226"/>
      <c r="AY134" s="226"/>
      <c r="AZ134" s="226"/>
      <c r="BA134" s="226"/>
      <c r="BB134" s="226"/>
      <c r="BC134" s="226"/>
      <c r="BD134" s="226"/>
      <c r="BE134" s="226"/>
      <c r="BF134" s="226"/>
      <c r="BG134" s="226"/>
      <c r="BH134" s="226"/>
      <c r="BI134" s="226"/>
      <c r="BJ134" s="226"/>
      <c r="BK134" s="226"/>
      <c r="BL134" s="226"/>
      <c r="BM134" s="226"/>
      <c r="BN134" s="249"/>
      <c r="BO134" s="249"/>
      <c r="BP134" s="249"/>
      <c r="BQ134" s="249"/>
      <c r="BR134" s="249"/>
      <c r="BS134" s="249"/>
      <c r="BT134" s="249"/>
      <c r="BU134" s="249"/>
      <c r="BV134" s="249"/>
      <c r="BW134" s="249"/>
      <c r="BX134" s="249"/>
      <c r="BY134" s="249"/>
      <c r="BZ134" s="249"/>
      <c r="CA134" s="249"/>
      <c r="CB134" s="249"/>
      <c r="CC134" s="249"/>
      <c r="CD134" s="249"/>
      <c r="CE134" s="249"/>
      <c r="CF134" s="249"/>
      <c r="CG134" s="249"/>
      <c r="CH134" s="249"/>
      <c r="CI134" s="249"/>
      <c r="CJ134" s="249"/>
      <c r="CK134" s="249"/>
      <c r="CL134" s="249"/>
      <c r="CM134" s="249"/>
      <c r="CN134" s="249"/>
      <c r="CO134" s="249"/>
      <c r="CP134" s="249"/>
      <c r="CQ134" s="249"/>
      <c r="CR134" s="249"/>
      <c r="CS134" s="249"/>
      <c r="CT134" s="249"/>
      <c r="CU134" s="249"/>
      <c r="CV134" s="249"/>
      <c r="CW134" s="249"/>
      <c r="CX134" s="249"/>
      <c r="CY134" s="249"/>
      <c r="CZ134" s="249"/>
      <c r="DA134" s="249"/>
      <c r="DB134" s="249"/>
      <c r="DC134" s="249"/>
      <c r="DD134" s="249"/>
      <c r="DE134" s="249"/>
      <c r="DF134" s="249"/>
      <c r="DG134" s="249"/>
      <c r="DH134" s="249"/>
      <c r="DI134" s="249"/>
      <c r="DJ134" s="249"/>
      <c r="DK134" s="249"/>
      <c r="DL134" s="249"/>
      <c r="DM134" s="249"/>
      <c r="DN134" s="249"/>
      <c r="DO134" s="249"/>
      <c r="DP134" s="226"/>
      <c r="DQ134" s="226"/>
      <c r="DR134" s="226"/>
      <c r="DS134" s="226"/>
      <c r="DT134" s="226"/>
      <c r="DU134" s="226"/>
      <c r="DV134" s="226"/>
      <c r="DW134" s="226"/>
      <c r="DX134" s="226"/>
      <c r="DY134" s="226"/>
      <c r="DZ134" s="226"/>
      <c r="EA134" s="223"/>
    </row>
    <row r="135" spans="1:131" ht="14.25" hidden="1" x14ac:dyDescent="0.15">
      <c r="AU135" s="251"/>
      <c r="AV135" s="251"/>
      <c r="AW135" s="251"/>
      <c r="AX135" s="251"/>
      <c r="AY135" s="251"/>
      <c r="AZ135" s="251"/>
      <c r="BA135" s="251"/>
      <c r="BB135" s="251"/>
      <c r="BC135" s="251"/>
      <c r="BD135" s="251"/>
      <c r="BE135" s="251"/>
      <c r="BF135" s="251"/>
      <c r="BG135" s="251"/>
      <c r="BH135" s="251"/>
      <c r="BI135" s="251"/>
      <c r="BJ135" s="251"/>
      <c r="BK135" s="251"/>
      <c r="BL135" s="251"/>
      <c r="BM135" s="251"/>
      <c r="BN135" s="251"/>
      <c r="BO135" s="251"/>
      <c r="BP135" s="251"/>
      <c r="BQ135" s="251"/>
      <c r="BR135" s="251"/>
      <c r="BS135" s="251"/>
      <c r="BT135" s="251"/>
      <c r="BU135" s="251"/>
      <c r="BV135" s="251"/>
      <c r="BW135" s="251"/>
      <c r="BX135" s="251"/>
      <c r="BY135" s="251"/>
      <c r="BZ135" s="251"/>
      <c r="CA135" s="251"/>
      <c r="CB135" s="251"/>
      <c r="CC135" s="251"/>
      <c r="CD135" s="251"/>
      <c r="CE135" s="251"/>
      <c r="CF135" s="251"/>
      <c r="CG135" s="251"/>
      <c r="CH135" s="251"/>
      <c r="CI135" s="251"/>
      <c r="CJ135" s="251"/>
      <c r="CK135" s="251"/>
      <c r="CL135" s="251"/>
      <c r="CM135" s="251"/>
      <c r="CN135" s="251"/>
      <c r="CO135" s="251"/>
      <c r="CP135" s="251"/>
      <c r="CQ135" s="251"/>
      <c r="CR135" s="251"/>
      <c r="CS135" s="251"/>
      <c r="CT135" s="251"/>
      <c r="CU135" s="251"/>
      <c r="CV135" s="251"/>
      <c r="CW135" s="251"/>
      <c r="CX135" s="251"/>
      <c r="CY135" s="251"/>
      <c r="CZ135" s="251"/>
      <c r="DA135" s="251"/>
      <c r="DB135" s="251"/>
      <c r="DC135" s="251"/>
      <c r="DD135" s="251"/>
      <c r="DE135" s="251"/>
      <c r="DF135" s="251"/>
      <c r="DG135" s="251"/>
      <c r="DH135" s="251"/>
      <c r="DI135" s="251"/>
      <c r="DJ135" s="251"/>
      <c r="DK135" s="251"/>
      <c r="DL135" s="251"/>
      <c r="DM135" s="251"/>
      <c r="DN135" s="251"/>
      <c r="DO135" s="251"/>
      <c r="DP135" s="251"/>
      <c r="DQ135" s="251"/>
      <c r="DR135" s="251"/>
      <c r="DS135" s="251"/>
      <c r="DT135" s="251"/>
      <c r="DU135" s="251"/>
      <c r="DV135" s="251"/>
      <c r="DW135" s="251"/>
      <c r="DX135" s="251"/>
      <c r="DY135" s="251"/>
      <c r="DZ135" s="251"/>
    </row>
  </sheetData>
  <sheetProtection algorithmName="SHA-512" hashValue="MMmRlbGVEUczRsNfZkCoav76qKCtFYWzwc55K15xkuC06RMkAahfP4kdAOu8FMkqK7lQMBybbEOIunPzKlCA/w==" saltValue="QAhTW92/zSqlz8RrMtK3O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3" customWidth="1"/>
    <col min="121" max="121" width="0" style="252" hidden="1" customWidth="1"/>
    <col min="122" max="16384" width="9" style="252" hidden="1"/>
  </cols>
  <sheetData>
    <row r="1" spans="1:120" x14ac:dyDescent="0.15">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2"/>
    </row>
    <row r="17" spans="119:120" x14ac:dyDescent="0.15">
      <c r="DP17" s="252"/>
    </row>
    <row r="18" spans="119:120" x14ac:dyDescent="0.15"/>
    <row r="19" spans="119:120" x14ac:dyDescent="0.15"/>
    <row r="20" spans="119:120" x14ac:dyDescent="0.15">
      <c r="DO20" s="252"/>
      <c r="DP20" s="252"/>
    </row>
    <row r="21" spans="119:120" x14ac:dyDescent="0.15">
      <c r="DP21" s="252"/>
    </row>
    <row r="22" spans="119:120" x14ac:dyDescent="0.15"/>
    <row r="23" spans="119:120" x14ac:dyDescent="0.15">
      <c r="DO23" s="252"/>
      <c r="DP23" s="252"/>
    </row>
    <row r="24" spans="119:120" x14ac:dyDescent="0.15">
      <c r="DP24" s="252"/>
    </row>
    <row r="25" spans="119:120" x14ac:dyDescent="0.15">
      <c r="DP25" s="252"/>
    </row>
    <row r="26" spans="119:120" x14ac:dyDescent="0.15">
      <c r="DO26" s="252"/>
      <c r="DP26" s="252"/>
    </row>
    <row r="27" spans="119:120" x14ac:dyDescent="0.15"/>
    <row r="28" spans="119:120" x14ac:dyDescent="0.15">
      <c r="DO28" s="252"/>
      <c r="DP28" s="252"/>
    </row>
    <row r="29" spans="119:120" x14ac:dyDescent="0.15">
      <c r="DP29" s="252"/>
    </row>
    <row r="30" spans="119:120" x14ac:dyDescent="0.15"/>
    <row r="31" spans="119:120" x14ac:dyDescent="0.15">
      <c r="DO31" s="252"/>
      <c r="DP31" s="252"/>
    </row>
    <row r="32" spans="119:120" x14ac:dyDescent="0.15"/>
    <row r="33" spans="98:120" x14ac:dyDescent="0.15">
      <c r="DO33" s="252"/>
      <c r="DP33" s="252"/>
    </row>
    <row r="34" spans="98:120" x14ac:dyDescent="0.15">
      <c r="DM34" s="252"/>
    </row>
    <row r="35" spans="98:120" x14ac:dyDescent="0.15">
      <c r="CT35" s="252"/>
      <c r="CU35" s="252"/>
      <c r="CV35" s="252"/>
      <c r="CY35" s="252"/>
      <c r="CZ35" s="252"/>
      <c r="DA35" s="252"/>
      <c r="DD35" s="252"/>
      <c r="DE35" s="252"/>
      <c r="DF35" s="252"/>
      <c r="DI35" s="252"/>
      <c r="DJ35" s="252"/>
      <c r="DK35" s="252"/>
      <c r="DM35" s="252"/>
      <c r="DN35" s="252"/>
      <c r="DO35" s="252"/>
      <c r="DP35" s="252"/>
    </row>
    <row r="36" spans="98:120" x14ac:dyDescent="0.15"/>
    <row r="37" spans="98:120" x14ac:dyDescent="0.15">
      <c r="CW37" s="252"/>
      <c r="DB37" s="252"/>
      <c r="DG37" s="252"/>
      <c r="DL37" s="252"/>
      <c r="DP37" s="252"/>
    </row>
    <row r="38" spans="98:120" x14ac:dyDescent="0.15">
      <c r="CT38" s="252"/>
      <c r="CU38" s="252"/>
      <c r="CV38" s="252"/>
      <c r="CW38" s="252"/>
      <c r="CY38" s="252"/>
      <c r="CZ38" s="252"/>
      <c r="DA38" s="252"/>
      <c r="DB38" s="252"/>
      <c r="DD38" s="252"/>
      <c r="DE38" s="252"/>
      <c r="DF38" s="252"/>
      <c r="DG38" s="252"/>
      <c r="DI38" s="252"/>
      <c r="DJ38" s="252"/>
      <c r="DK38" s="252"/>
      <c r="DL38" s="252"/>
      <c r="DN38" s="252"/>
      <c r="DO38" s="252"/>
      <c r="DP38" s="25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2"/>
      <c r="DO49" s="252"/>
      <c r="DP49" s="25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2"/>
      <c r="CS63" s="252"/>
      <c r="CX63" s="252"/>
      <c r="DC63" s="252"/>
      <c r="DH63" s="252"/>
    </row>
    <row r="64" spans="22:120" x14ac:dyDescent="0.15">
      <c r="V64" s="252"/>
    </row>
    <row r="65" spans="15:120" x14ac:dyDescent="0.15">
      <c r="X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52"/>
      <c r="BF65" s="252"/>
      <c r="BG65" s="252"/>
      <c r="BH65" s="252"/>
      <c r="BI65" s="252"/>
      <c r="BJ65" s="252"/>
      <c r="BK65" s="252"/>
      <c r="BL65" s="252"/>
      <c r="BM65" s="252"/>
      <c r="BN65" s="252"/>
      <c r="BO65" s="252"/>
      <c r="BP65" s="252"/>
      <c r="BQ65" s="252"/>
      <c r="BR65" s="252"/>
      <c r="BS65" s="252"/>
      <c r="BT65" s="252"/>
      <c r="BU65" s="252"/>
      <c r="BV65" s="252"/>
      <c r="BW65" s="252"/>
      <c r="BX65" s="252"/>
      <c r="BY65" s="252"/>
      <c r="BZ65" s="252"/>
      <c r="CA65" s="252"/>
      <c r="CB65" s="252"/>
      <c r="CC65" s="252"/>
      <c r="CD65" s="252"/>
      <c r="CE65" s="252"/>
      <c r="CF65" s="252"/>
      <c r="CG65" s="252"/>
      <c r="CH65" s="252"/>
      <c r="CI65" s="252"/>
      <c r="CJ65" s="252"/>
      <c r="CK65" s="252"/>
      <c r="CL65" s="252"/>
      <c r="CM65" s="252"/>
      <c r="CN65" s="252"/>
      <c r="CO65" s="252"/>
      <c r="CP65" s="252"/>
      <c r="CQ65" s="252"/>
      <c r="CR65" s="252"/>
      <c r="CU65" s="252"/>
      <c r="CZ65" s="252"/>
      <c r="DE65" s="252"/>
      <c r="DJ65" s="252"/>
    </row>
    <row r="66" spans="15:120" x14ac:dyDescent="0.15">
      <c r="Q66" s="252"/>
      <c r="S66" s="252"/>
      <c r="U66" s="252"/>
      <c r="DM66" s="252"/>
    </row>
    <row r="67" spans="15:120" x14ac:dyDescent="0.15">
      <c r="O67" s="252"/>
      <c r="P67" s="252"/>
      <c r="R67" s="252"/>
      <c r="T67" s="252"/>
      <c r="Y67" s="252"/>
      <c r="CT67" s="252"/>
      <c r="CV67" s="252"/>
      <c r="CW67" s="252"/>
      <c r="CY67" s="252"/>
      <c r="DA67" s="252"/>
      <c r="DB67" s="252"/>
      <c r="DD67" s="252"/>
      <c r="DF67" s="252"/>
      <c r="DG67" s="252"/>
      <c r="DI67" s="252"/>
      <c r="DK67" s="252"/>
      <c r="DL67" s="252"/>
      <c r="DN67" s="252"/>
      <c r="DO67" s="252"/>
      <c r="DP67" s="252"/>
    </row>
    <row r="68" spans="15:120" x14ac:dyDescent="0.15"/>
    <row r="69" spans="15:120" x14ac:dyDescent="0.15"/>
    <row r="70" spans="15:120" x14ac:dyDescent="0.15"/>
    <row r="71" spans="15:120" x14ac:dyDescent="0.15"/>
    <row r="72" spans="15:120" x14ac:dyDescent="0.15">
      <c r="DP72" s="252"/>
    </row>
    <row r="73" spans="15:120" x14ac:dyDescent="0.15">
      <c r="DP73" s="25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2"/>
      <c r="CX96" s="252"/>
      <c r="DC96" s="252"/>
      <c r="DH96" s="252"/>
    </row>
    <row r="97" spans="24:120" x14ac:dyDescent="0.15">
      <c r="CS97" s="252"/>
      <c r="CX97" s="252"/>
      <c r="DC97" s="252"/>
      <c r="DH97" s="252"/>
      <c r="DP97" s="253" t="s">
        <v>477</v>
      </c>
    </row>
    <row r="98" spans="24:120" hidden="1" x14ac:dyDescent="0.15">
      <c r="CS98" s="252"/>
      <c r="CX98" s="252"/>
      <c r="DC98" s="252"/>
      <c r="DH98" s="252"/>
    </row>
    <row r="99" spans="24:120" hidden="1" x14ac:dyDescent="0.15">
      <c r="CS99" s="252"/>
      <c r="CX99" s="252"/>
      <c r="DC99" s="252"/>
      <c r="DH99" s="252"/>
    </row>
    <row r="101" spans="24:120" ht="12" hidden="1" customHeight="1" x14ac:dyDescent="0.15">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2"/>
      <c r="BA101" s="252"/>
      <c r="BB101" s="252"/>
      <c r="BC101" s="252"/>
      <c r="BD101" s="252"/>
      <c r="BE101" s="252"/>
      <c r="BF101" s="252"/>
      <c r="BG101" s="252"/>
      <c r="BH101" s="252"/>
      <c r="BI101" s="252"/>
      <c r="BJ101" s="252"/>
      <c r="BK101" s="252"/>
      <c r="BL101" s="252"/>
      <c r="BM101" s="252"/>
      <c r="BN101" s="252"/>
      <c r="BO101" s="252"/>
      <c r="BP101" s="252"/>
      <c r="BQ101" s="252"/>
      <c r="BR101" s="252"/>
      <c r="BS101" s="252"/>
      <c r="BT101" s="252"/>
      <c r="BU101" s="252"/>
      <c r="BV101" s="252"/>
      <c r="BW101" s="252"/>
      <c r="BX101" s="252"/>
      <c r="BY101" s="252"/>
      <c r="BZ101" s="252"/>
      <c r="CA101" s="252"/>
      <c r="CB101" s="252"/>
      <c r="CC101" s="252"/>
      <c r="CD101" s="252"/>
      <c r="CE101" s="252"/>
      <c r="CF101" s="252"/>
      <c r="CG101" s="252"/>
      <c r="CH101" s="252"/>
      <c r="CI101" s="252"/>
      <c r="CJ101" s="252"/>
      <c r="CK101" s="252"/>
      <c r="CL101" s="252"/>
      <c r="CM101" s="252"/>
      <c r="CN101" s="252"/>
      <c r="CO101" s="252"/>
      <c r="CP101" s="252"/>
      <c r="CQ101" s="252"/>
      <c r="CR101" s="252"/>
      <c r="CU101" s="252"/>
      <c r="CZ101" s="252"/>
      <c r="DE101" s="252"/>
      <c r="DJ101" s="252"/>
    </row>
    <row r="102" spans="24:120" ht="1.5" hidden="1" customHeight="1" x14ac:dyDescent="0.15">
      <c r="CU102" s="252"/>
      <c r="CZ102" s="252"/>
      <c r="DE102" s="252"/>
      <c r="DJ102" s="252"/>
      <c r="DM102" s="252"/>
    </row>
    <row r="103" spans="24:120" hidden="1" x14ac:dyDescent="0.15">
      <c r="CT103" s="252"/>
      <c r="CV103" s="252"/>
      <c r="CW103" s="252"/>
      <c r="CY103" s="252"/>
      <c r="DA103" s="252"/>
      <c r="DB103" s="252"/>
      <c r="DD103" s="252"/>
      <c r="DF103" s="252"/>
      <c r="DG103" s="252"/>
      <c r="DI103" s="252"/>
      <c r="DK103" s="252"/>
      <c r="DL103" s="252"/>
      <c r="DM103" s="252"/>
      <c r="DN103" s="252"/>
      <c r="DO103" s="252"/>
      <c r="DP103" s="252"/>
    </row>
    <row r="104" spans="24:120" hidden="1" x14ac:dyDescent="0.15">
      <c r="CV104" s="252"/>
      <c r="CW104" s="252"/>
      <c r="DA104" s="252"/>
      <c r="DB104" s="252"/>
      <c r="DF104" s="252"/>
      <c r="DG104" s="252"/>
      <c r="DK104" s="252"/>
      <c r="DL104" s="252"/>
      <c r="DN104" s="252"/>
      <c r="DO104" s="252"/>
      <c r="DP104" s="252"/>
    </row>
    <row r="105" spans="24:120" ht="12.75" hidden="1" customHeight="1" x14ac:dyDescent="0.15"/>
  </sheetData>
  <sheetProtection algorithmName="SHA-512" hashValue="ABCqxNbt8t5L8fv7ZBEgFo3RHULq3FTJASJ2hLOy94mBWWqGuEJEhfMhcjINo+mvig2khnTDTfRb5dWGAB3V1g==" saltValue="frhk7vU2ERVB+MHGfGiU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3" customWidth="1"/>
    <col min="117" max="16384" width="9" style="252" hidden="1"/>
  </cols>
  <sheetData>
    <row r="1" spans="2:116" x14ac:dyDescent="0.15">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row>
    <row r="2" spans="2:116" x14ac:dyDescent="0.15"/>
    <row r="3" spans="2:116" x14ac:dyDescent="0.15"/>
    <row r="4" spans="2:116" x14ac:dyDescent="0.15">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c r="AW4" s="252"/>
      <c r="AX4" s="252"/>
      <c r="AY4" s="252"/>
      <c r="AZ4" s="252"/>
      <c r="BA4" s="252"/>
      <c r="BB4" s="252"/>
      <c r="BC4" s="252"/>
      <c r="BD4" s="252"/>
      <c r="BE4" s="252"/>
      <c r="BF4" s="252"/>
      <c r="BG4" s="252"/>
      <c r="BH4" s="252"/>
      <c r="BI4" s="252"/>
      <c r="BJ4" s="252"/>
      <c r="BK4" s="252"/>
      <c r="BL4" s="252"/>
      <c r="BM4" s="252"/>
      <c r="BN4" s="252"/>
      <c r="BO4" s="252"/>
      <c r="BP4" s="252"/>
      <c r="BQ4" s="252"/>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row>
    <row r="5" spans="2:116" x14ac:dyDescent="0.15">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c r="BT5" s="252"/>
      <c r="BU5" s="252"/>
      <c r="BV5" s="252"/>
      <c r="BW5" s="252"/>
      <c r="BX5" s="252"/>
      <c r="BY5" s="252"/>
      <c r="BZ5" s="252"/>
      <c r="CA5" s="252"/>
      <c r="CB5" s="252"/>
      <c r="CC5" s="252"/>
      <c r="CD5" s="252"/>
      <c r="CE5" s="252"/>
      <c r="CF5" s="252"/>
      <c r="CG5" s="252"/>
      <c r="CH5" s="252"/>
      <c r="CI5" s="252"/>
      <c r="CJ5" s="252"/>
      <c r="CK5" s="252"/>
      <c r="CL5" s="252"/>
      <c r="CM5" s="252"/>
      <c r="CN5" s="252"/>
      <c r="CO5" s="252"/>
      <c r="CP5" s="252"/>
      <c r="CQ5" s="252"/>
      <c r="CR5" s="252"/>
      <c r="CS5" s="252"/>
      <c r="CT5" s="252"/>
      <c r="CU5" s="252"/>
      <c r="CV5" s="252"/>
      <c r="CW5" s="252"/>
      <c r="CX5" s="252"/>
      <c r="CY5" s="252"/>
      <c r="CZ5" s="252"/>
      <c r="DA5" s="252"/>
      <c r="DB5" s="252"/>
      <c r="DC5" s="252"/>
      <c r="DD5" s="252"/>
      <c r="DE5" s="252"/>
      <c r="DF5" s="252"/>
      <c r="DG5" s="252"/>
      <c r="DH5" s="252"/>
      <c r="DI5" s="252"/>
      <c r="DJ5" s="252"/>
      <c r="DK5" s="252"/>
      <c r="DL5" s="25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2"/>
      <c r="BA18" s="252"/>
      <c r="BB18" s="252"/>
      <c r="BC18" s="252"/>
      <c r="BD18" s="252"/>
      <c r="BE18" s="252"/>
      <c r="BF18" s="252"/>
      <c r="BG18" s="252"/>
      <c r="BH18" s="252"/>
      <c r="BI18" s="252"/>
      <c r="BJ18" s="252"/>
      <c r="BK18" s="252"/>
      <c r="BL18" s="252"/>
      <c r="BM18" s="252"/>
      <c r="BN18" s="252"/>
      <c r="BO18" s="252"/>
      <c r="BP18" s="252"/>
      <c r="BQ18" s="252"/>
      <c r="BR18" s="252"/>
      <c r="BS18" s="252"/>
      <c r="BT18" s="252"/>
      <c r="BU18" s="252"/>
      <c r="BV18" s="252"/>
      <c r="BW18" s="252"/>
      <c r="BX18" s="252"/>
      <c r="BY18" s="252"/>
      <c r="BZ18" s="252"/>
      <c r="CA18" s="252"/>
      <c r="CB18" s="252"/>
      <c r="CC18" s="252"/>
      <c r="CD18" s="252"/>
      <c r="CE18" s="252"/>
      <c r="CF18" s="252"/>
      <c r="CG18" s="252"/>
      <c r="CH18" s="252"/>
      <c r="CI18" s="252"/>
      <c r="CJ18" s="252"/>
      <c r="CK18" s="252"/>
      <c r="CL18" s="252"/>
      <c r="CM18" s="252"/>
      <c r="CN18" s="252"/>
      <c r="CO18" s="252"/>
      <c r="CP18" s="252"/>
      <c r="CQ18" s="252"/>
      <c r="CR18" s="252"/>
      <c r="CS18" s="252"/>
      <c r="CT18" s="252"/>
      <c r="CU18" s="252"/>
      <c r="CV18" s="252"/>
      <c r="CW18" s="252"/>
      <c r="CX18" s="252"/>
      <c r="CY18" s="252"/>
      <c r="CZ18" s="252"/>
      <c r="DA18" s="252"/>
      <c r="DB18" s="252"/>
      <c r="DC18" s="252"/>
      <c r="DD18" s="252"/>
      <c r="DE18" s="252"/>
      <c r="DF18" s="252"/>
      <c r="DG18" s="252"/>
      <c r="DH18" s="252"/>
      <c r="DI18" s="252"/>
      <c r="DJ18" s="252"/>
      <c r="DK18" s="252"/>
      <c r="DL18" s="252"/>
    </row>
    <row r="19" spans="9:116" x14ac:dyDescent="0.15"/>
    <row r="20" spans="9:116" x14ac:dyDescent="0.15"/>
    <row r="21" spans="9:116" x14ac:dyDescent="0.15">
      <c r="DL21" s="252"/>
    </row>
    <row r="22" spans="9:116" x14ac:dyDescent="0.15">
      <c r="DI22" s="252"/>
      <c r="DJ22" s="252"/>
      <c r="DK22" s="252"/>
      <c r="DL22" s="252"/>
    </row>
    <row r="23" spans="9:116" x14ac:dyDescent="0.15">
      <c r="CY23" s="252"/>
      <c r="CZ23" s="252"/>
      <c r="DA23" s="252"/>
      <c r="DB23" s="252"/>
      <c r="DC23" s="252"/>
      <c r="DD23" s="252"/>
      <c r="DE23" s="252"/>
      <c r="DF23" s="252"/>
      <c r="DG23" s="252"/>
      <c r="DH23" s="252"/>
      <c r="DI23" s="252"/>
      <c r="DJ23" s="252"/>
      <c r="DK23" s="252"/>
      <c r="DL23" s="25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2"/>
      <c r="DA35" s="252"/>
      <c r="DB35" s="252"/>
      <c r="DC35" s="252"/>
      <c r="DD35" s="252"/>
      <c r="DE35" s="252"/>
      <c r="DF35" s="252"/>
      <c r="DG35" s="252"/>
      <c r="DH35" s="252"/>
      <c r="DI35" s="252"/>
      <c r="DJ35" s="252"/>
      <c r="DK35" s="252"/>
      <c r="DL35" s="252"/>
    </row>
    <row r="36" spans="15:116" x14ac:dyDescent="0.15"/>
    <row r="37" spans="15:116" x14ac:dyDescent="0.15">
      <c r="DL37" s="252"/>
    </row>
    <row r="38" spans="15:116" x14ac:dyDescent="0.15">
      <c r="DI38" s="252"/>
      <c r="DJ38" s="252"/>
      <c r="DK38" s="252"/>
      <c r="DL38" s="252"/>
    </row>
    <row r="39" spans="15:116" x14ac:dyDescent="0.15"/>
    <row r="40" spans="15:116" x14ac:dyDescent="0.15"/>
    <row r="41" spans="15:116" x14ac:dyDescent="0.15"/>
    <row r="42" spans="15:116" x14ac:dyDescent="0.15"/>
    <row r="43" spans="15:116" x14ac:dyDescent="0.15">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c r="BM43" s="252"/>
      <c r="BN43" s="252"/>
      <c r="BO43" s="252"/>
      <c r="BP43" s="252"/>
      <c r="BQ43" s="252"/>
      <c r="BR43" s="252"/>
      <c r="BS43" s="252"/>
      <c r="BT43" s="252"/>
      <c r="BU43" s="252"/>
      <c r="BV43" s="252"/>
      <c r="BW43" s="252"/>
      <c r="BX43" s="252"/>
      <c r="BY43" s="252"/>
      <c r="BZ43" s="252"/>
      <c r="CA43" s="252"/>
      <c r="CB43" s="252"/>
      <c r="CC43" s="252"/>
      <c r="CD43" s="252"/>
      <c r="CE43" s="252"/>
      <c r="CF43" s="252"/>
      <c r="CG43" s="252"/>
      <c r="CH43" s="252"/>
      <c r="CI43" s="252"/>
      <c r="CJ43" s="252"/>
      <c r="CK43" s="252"/>
      <c r="CL43" s="252"/>
      <c r="CM43" s="252"/>
      <c r="CN43" s="252"/>
      <c r="CO43" s="252"/>
      <c r="CP43" s="252"/>
      <c r="CQ43" s="252"/>
      <c r="CR43" s="252"/>
      <c r="CS43" s="252"/>
      <c r="CT43" s="252"/>
      <c r="CU43" s="252"/>
      <c r="CV43" s="252"/>
      <c r="CW43" s="252"/>
      <c r="CX43" s="252"/>
      <c r="CY43" s="252"/>
      <c r="CZ43" s="252"/>
      <c r="DA43" s="252"/>
      <c r="DB43" s="252"/>
      <c r="DC43" s="252"/>
      <c r="DD43" s="252"/>
      <c r="DE43" s="252"/>
      <c r="DF43" s="252"/>
      <c r="DG43" s="252"/>
      <c r="DH43" s="252"/>
      <c r="DI43" s="252"/>
      <c r="DJ43" s="252"/>
      <c r="DK43" s="252"/>
      <c r="DL43" s="252"/>
    </row>
    <row r="44" spans="15:116" x14ac:dyDescent="0.15">
      <c r="DL44" s="252"/>
    </row>
    <row r="45" spans="15:116" x14ac:dyDescent="0.15"/>
    <row r="46" spans="15:116" x14ac:dyDescent="0.15">
      <c r="DA46" s="252"/>
      <c r="DB46" s="252"/>
      <c r="DC46" s="252"/>
      <c r="DD46" s="252"/>
      <c r="DE46" s="252"/>
      <c r="DF46" s="252"/>
      <c r="DG46" s="252"/>
      <c r="DH46" s="252"/>
      <c r="DI46" s="252"/>
      <c r="DJ46" s="252"/>
      <c r="DK46" s="252"/>
      <c r="DL46" s="252"/>
    </row>
    <row r="47" spans="15:116" x14ac:dyDescent="0.15"/>
    <row r="48" spans="15:116" x14ac:dyDescent="0.15"/>
    <row r="49" spans="104:116" x14ac:dyDescent="0.15"/>
    <row r="50" spans="104:116" x14ac:dyDescent="0.15">
      <c r="CZ50" s="252"/>
      <c r="DA50" s="252"/>
      <c r="DB50" s="252"/>
      <c r="DC50" s="252"/>
      <c r="DD50" s="252"/>
      <c r="DE50" s="252"/>
      <c r="DF50" s="252"/>
      <c r="DG50" s="252"/>
      <c r="DH50" s="252"/>
      <c r="DI50" s="252"/>
      <c r="DJ50" s="252"/>
      <c r="DK50" s="252"/>
      <c r="DL50" s="252"/>
    </row>
    <row r="51" spans="104:116" x14ac:dyDescent="0.15"/>
    <row r="52" spans="104:116" x14ac:dyDescent="0.15"/>
    <row r="53" spans="104:116" x14ac:dyDescent="0.15">
      <c r="DL53" s="25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2"/>
      <c r="DD67" s="252"/>
      <c r="DE67" s="252"/>
      <c r="DF67" s="252"/>
      <c r="DG67" s="252"/>
      <c r="DH67" s="252"/>
      <c r="DI67" s="252"/>
      <c r="DJ67" s="252"/>
      <c r="DK67" s="252"/>
      <c r="DL67" s="25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ifTxcyOvdK4deWOsb8fK7r8Kbk4mZR5+73JN/5ZxA4fgHQOLdRDo0ayNfERnIA3r3+OdCaaG0YdqIa2HEMag==" saltValue="njSTLcoVAJXeb+32u0J90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4" customWidth="1"/>
    <col min="37" max="44" width="17" style="254" customWidth="1"/>
    <col min="45" max="45" width="6.125" style="260" customWidth="1"/>
    <col min="46" max="46" width="3" style="258" customWidth="1"/>
    <col min="47" max="47" width="19.125" style="254" hidden="1" customWidth="1"/>
    <col min="48" max="52" width="12.625" style="254" hidden="1" customWidth="1"/>
    <col min="53" max="16384" width="8.625" style="254" hidden="1"/>
  </cols>
  <sheetData>
    <row r="1" spans="1:46" x14ac:dyDescent="0.15">
      <c r="AS1" s="254"/>
      <c r="AT1" s="254"/>
    </row>
    <row r="2" spans="1:46" x14ac:dyDescent="0.15">
      <c r="AS2" s="254"/>
      <c r="AT2" s="254"/>
    </row>
    <row r="3" spans="1:46" x14ac:dyDescent="0.15">
      <c r="AS3" s="254"/>
      <c r="AT3" s="254"/>
    </row>
    <row r="4" spans="1:46" x14ac:dyDescent="0.15">
      <c r="AS4" s="254"/>
      <c r="AT4" s="254"/>
    </row>
    <row r="5" spans="1:46" ht="17.25" x14ac:dyDescent="0.15">
      <c r="A5" s="255" t="s">
        <v>478</v>
      </c>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7"/>
    </row>
    <row r="6" spans="1:46" x14ac:dyDescent="0.15">
      <c r="A6" s="258"/>
      <c r="AK6" s="259" t="s">
        <v>479</v>
      </c>
      <c r="AL6" s="259"/>
      <c r="AM6" s="259"/>
      <c r="AN6" s="259"/>
    </row>
    <row r="7" spans="1:46" ht="13.5" customHeight="1" x14ac:dyDescent="0.15">
      <c r="A7" s="258"/>
      <c r="AK7" s="261"/>
      <c r="AL7" s="262"/>
      <c r="AM7" s="262"/>
      <c r="AN7" s="263"/>
      <c r="AO7" s="1105" t="s">
        <v>480</v>
      </c>
      <c r="AP7" s="264"/>
      <c r="AQ7" s="265" t="s">
        <v>481</v>
      </c>
      <c r="AR7" s="266"/>
    </row>
    <row r="8" spans="1:46" x14ac:dyDescent="0.15">
      <c r="A8" s="258"/>
      <c r="AK8" s="267"/>
      <c r="AL8" s="268"/>
      <c r="AM8" s="268"/>
      <c r="AN8" s="269"/>
      <c r="AO8" s="1106"/>
      <c r="AP8" s="270" t="s">
        <v>482</v>
      </c>
      <c r="AQ8" s="271" t="s">
        <v>483</v>
      </c>
      <c r="AR8" s="272" t="s">
        <v>484</v>
      </c>
    </row>
    <row r="9" spans="1:46" x14ac:dyDescent="0.15">
      <c r="A9" s="258"/>
      <c r="AK9" s="1117" t="s">
        <v>485</v>
      </c>
      <c r="AL9" s="1118"/>
      <c r="AM9" s="1118"/>
      <c r="AN9" s="1119"/>
      <c r="AO9" s="273">
        <v>5913811</v>
      </c>
      <c r="AP9" s="273">
        <v>51642</v>
      </c>
      <c r="AQ9" s="274">
        <v>63160</v>
      </c>
      <c r="AR9" s="275">
        <v>-18.2</v>
      </c>
    </row>
    <row r="10" spans="1:46" ht="13.5" customHeight="1" x14ac:dyDescent="0.15">
      <c r="A10" s="258"/>
      <c r="AK10" s="1117" t="s">
        <v>486</v>
      </c>
      <c r="AL10" s="1118"/>
      <c r="AM10" s="1118"/>
      <c r="AN10" s="1119"/>
      <c r="AO10" s="276">
        <v>25767</v>
      </c>
      <c r="AP10" s="276">
        <v>225</v>
      </c>
      <c r="AQ10" s="277">
        <v>4257</v>
      </c>
      <c r="AR10" s="278">
        <v>-94.7</v>
      </c>
    </row>
    <row r="11" spans="1:46" ht="13.5" customHeight="1" x14ac:dyDescent="0.15">
      <c r="A11" s="258"/>
      <c r="AK11" s="1117" t="s">
        <v>487</v>
      </c>
      <c r="AL11" s="1118"/>
      <c r="AM11" s="1118"/>
      <c r="AN11" s="1119"/>
      <c r="AO11" s="276">
        <v>62880</v>
      </c>
      <c r="AP11" s="276">
        <v>549</v>
      </c>
      <c r="AQ11" s="277">
        <v>595</v>
      </c>
      <c r="AR11" s="278">
        <v>-7.7</v>
      </c>
    </row>
    <row r="12" spans="1:46" ht="13.5" customHeight="1" x14ac:dyDescent="0.15">
      <c r="A12" s="258"/>
      <c r="AK12" s="1117" t="s">
        <v>488</v>
      </c>
      <c r="AL12" s="1118"/>
      <c r="AM12" s="1118"/>
      <c r="AN12" s="1119"/>
      <c r="AO12" s="276" t="s">
        <v>489</v>
      </c>
      <c r="AP12" s="276" t="s">
        <v>489</v>
      </c>
      <c r="AQ12" s="277">
        <v>9</v>
      </c>
      <c r="AR12" s="278" t="s">
        <v>489</v>
      </c>
    </row>
    <row r="13" spans="1:46" ht="13.5" customHeight="1" x14ac:dyDescent="0.15">
      <c r="A13" s="258"/>
      <c r="AK13" s="1117" t="s">
        <v>490</v>
      </c>
      <c r="AL13" s="1118"/>
      <c r="AM13" s="1118"/>
      <c r="AN13" s="1119"/>
      <c r="AO13" s="276">
        <v>422242</v>
      </c>
      <c r="AP13" s="276">
        <v>3687</v>
      </c>
      <c r="AQ13" s="277">
        <v>2608</v>
      </c>
      <c r="AR13" s="278">
        <v>41.4</v>
      </c>
    </row>
    <row r="14" spans="1:46" ht="13.5" customHeight="1" x14ac:dyDescent="0.15">
      <c r="A14" s="258"/>
      <c r="AK14" s="1117" t="s">
        <v>491</v>
      </c>
      <c r="AL14" s="1118"/>
      <c r="AM14" s="1118"/>
      <c r="AN14" s="1119"/>
      <c r="AO14" s="276">
        <v>125786</v>
      </c>
      <c r="AP14" s="276">
        <v>1098</v>
      </c>
      <c r="AQ14" s="277">
        <v>1202</v>
      </c>
      <c r="AR14" s="278">
        <v>-8.6999999999999993</v>
      </c>
    </row>
    <row r="15" spans="1:46" ht="13.5" customHeight="1" x14ac:dyDescent="0.15">
      <c r="A15" s="258"/>
      <c r="AK15" s="1120" t="s">
        <v>492</v>
      </c>
      <c r="AL15" s="1121"/>
      <c r="AM15" s="1121"/>
      <c r="AN15" s="1122"/>
      <c r="AO15" s="276">
        <v>-239493</v>
      </c>
      <c r="AP15" s="276">
        <v>-2091</v>
      </c>
      <c r="AQ15" s="277">
        <v>-3084</v>
      </c>
      <c r="AR15" s="278">
        <v>-32.200000000000003</v>
      </c>
    </row>
    <row r="16" spans="1:46" x14ac:dyDescent="0.15">
      <c r="A16" s="258"/>
      <c r="AK16" s="1120" t="s">
        <v>177</v>
      </c>
      <c r="AL16" s="1121"/>
      <c r="AM16" s="1121"/>
      <c r="AN16" s="1122"/>
      <c r="AO16" s="276">
        <v>6310993</v>
      </c>
      <c r="AP16" s="276">
        <v>55110</v>
      </c>
      <c r="AQ16" s="277">
        <v>68747</v>
      </c>
      <c r="AR16" s="278">
        <v>-19.8</v>
      </c>
    </row>
    <row r="17" spans="1:46" x14ac:dyDescent="0.15">
      <c r="A17" s="258"/>
    </row>
    <row r="18" spans="1:46" x14ac:dyDescent="0.15">
      <c r="A18" s="258"/>
      <c r="AQ18" s="279"/>
      <c r="AR18" s="279"/>
    </row>
    <row r="19" spans="1:46" x14ac:dyDescent="0.15">
      <c r="A19" s="258"/>
      <c r="AK19" s="254" t="s">
        <v>493</v>
      </c>
    </row>
    <row r="20" spans="1:46" x14ac:dyDescent="0.15">
      <c r="A20" s="258"/>
      <c r="AK20" s="280"/>
      <c r="AL20" s="281"/>
      <c r="AM20" s="281"/>
      <c r="AN20" s="282"/>
      <c r="AO20" s="283" t="s">
        <v>494</v>
      </c>
      <c r="AP20" s="284" t="s">
        <v>495</v>
      </c>
      <c r="AQ20" s="285" t="s">
        <v>496</v>
      </c>
      <c r="AR20" s="286"/>
    </row>
    <row r="21" spans="1:46" s="259" customFormat="1" x14ac:dyDescent="0.15">
      <c r="A21" s="287"/>
      <c r="AK21" s="1123" t="s">
        <v>497</v>
      </c>
      <c r="AL21" s="1124"/>
      <c r="AM21" s="1124"/>
      <c r="AN21" s="1125"/>
      <c r="AO21" s="288">
        <v>4.9000000000000004</v>
      </c>
      <c r="AP21" s="289">
        <v>6.22</v>
      </c>
      <c r="AQ21" s="290">
        <v>-1.32</v>
      </c>
      <c r="AS21" s="291"/>
      <c r="AT21" s="287"/>
    </row>
    <row r="22" spans="1:46" s="259" customFormat="1" x14ac:dyDescent="0.15">
      <c r="A22" s="287"/>
      <c r="AK22" s="1123" t="s">
        <v>498</v>
      </c>
      <c r="AL22" s="1124"/>
      <c r="AM22" s="1124"/>
      <c r="AN22" s="1125"/>
      <c r="AO22" s="292">
        <v>99.8</v>
      </c>
      <c r="AP22" s="293">
        <v>98.7</v>
      </c>
      <c r="AQ22" s="294">
        <v>1.1000000000000001</v>
      </c>
      <c r="AR22" s="279"/>
      <c r="AS22" s="291"/>
      <c r="AT22" s="287"/>
    </row>
    <row r="23" spans="1:46" s="259" customFormat="1" x14ac:dyDescent="0.15">
      <c r="A23" s="287"/>
      <c r="AP23" s="279"/>
      <c r="AQ23" s="279"/>
      <c r="AR23" s="279"/>
      <c r="AS23" s="291"/>
      <c r="AT23" s="287"/>
    </row>
    <row r="24" spans="1:46" s="259" customFormat="1" x14ac:dyDescent="0.15">
      <c r="A24" s="287"/>
      <c r="AP24" s="279"/>
      <c r="AQ24" s="279"/>
      <c r="AR24" s="279"/>
      <c r="AS24" s="291"/>
      <c r="AT24" s="287"/>
    </row>
    <row r="25" spans="1:46" s="259" customFormat="1" x14ac:dyDescent="0.15">
      <c r="A25" s="295"/>
      <c r="B25" s="296"/>
      <c r="C25" s="296"/>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7"/>
      <c r="AQ25" s="297"/>
      <c r="AR25" s="297"/>
      <c r="AS25" s="298"/>
      <c r="AT25" s="287"/>
    </row>
    <row r="26" spans="1:46" s="259" customFormat="1" x14ac:dyDescent="0.15">
      <c r="A26" s="1116" t="s">
        <v>499</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299"/>
      <c r="AS27" s="254"/>
      <c r="AT27" s="254"/>
    </row>
    <row r="28" spans="1:46" ht="17.25" x14ac:dyDescent="0.15">
      <c r="A28" s="255" t="s">
        <v>500</v>
      </c>
      <c r="B28" s="256"/>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300"/>
    </row>
    <row r="29" spans="1:46" x14ac:dyDescent="0.15">
      <c r="A29" s="258"/>
      <c r="AK29" s="259" t="s">
        <v>501</v>
      </c>
      <c r="AL29" s="259"/>
      <c r="AM29" s="259"/>
      <c r="AN29" s="259"/>
      <c r="AS29" s="301"/>
    </row>
    <row r="30" spans="1:46" ht="13.5" customHeight="1" x14ac:dyDescent="0.15">
      <c r="A30" s="258"/>
      <c r="AK30" s="261"/>
      <c r="AL30" s="262"/>
      <c r="AM30" s="262"/>
      <c r="AN30" s="263"/>
      <c r="AO30" s="1105" t="s">
        <v>480</v>
      </c>
      <c r="AP30" s="264"/>
      <c r="AQ30" s="265" t="s">
        <v>481</v>
      </c>
      <c r="AR30" s="266"/>
    </row>
    <row r="31" spans="1:46" x14ac:dyDescent="0.15">
      <c r="A31" s="258"/>
      <c r="AK31" s="267"/>
      <c r="AL31" s="268"/>
      <c r="AM31" s="268"/>
      <c r="AN31" s="269"/>
      <c r="AO31" s="1106"/>
      <c r="AP31" s="270" t="s">
        <v>482</v>
      </c>
      <c r="AQ31" s="271" t="s">
        <v>483</v>
      </c>
      <c r="AR31" s="272" t="s">
        <v>484</v>
      </c>
    </row>
    <row r="32" spans="1:46" ht="27" customHeight="1" x14ac:dyDescent="0.15">
      <c r="A32" s="258"/>
      <c r="AK32" s="1107" t="s">
        <v>502</v>
      </c>
      <c r="AL32" s="1108"/>
      <c r="AM32" s="1108"/>
      <c r="AN32" s="1109"/>
      <c r="AO32" s="302">
        <v>1828763</v>
      </c>
      <c r="AP32" s="302">
        <v>15969</v>
      </c>
      <c r="AQ32" s="303">
        <v>33476</v>
      </c>
      <c r="AR32" s="304">
        <v>-52.3</v>
      </c>
    </row>
    <row r="33" spans="1:46" ht="13.5" customHeight="1" x14ac:dyDescent="0.15">
      <c r="A33" s="258"/>
      <c r="AK33" s="1107" t="s">
        <v>503</v>
      </c>
      <c r="AL33" s="1108"/>
      <c r="AM33" s="1108"/>
      <c r="AN33" s="1109"/>
      <c r="AO33" s="302" t="s">
        <v>489</v>
      </c>
      <c r="AP33" s="302" t="s">
        <v>489</v>
      </c>
      <c r="AQ33" s="303" t="s">
        <v>489</v>
      </c>
      <c r="AR33" s="304" t="s">
        <v>489</v>
      </c>
    </row>
    <row r="34" spans="1:46" ht="27" customHeight="1" x14ac:dyDescent="0.15">
      <c r="A34" s="258"/>
      <c r="AK34" s="1107" t="s">
        <v>504</v>
      </c>
      <c r="AL34" s="1108"/>
      <c r="AM34" s="1108"/>
      <c r="AN34" s="1109"/>
      <c r="AO34" s="302" t="s">
        <v>489</v>
      </c>
      <c r="AP34" s="302" t="s">
        <v>489</v>
      </c>
      <c r="AQ34" s="303">
        <v>23</v>
      </c>
      <c r="AR34" s="304" t="s">
        <v>489</v>
      </c>
    </row>
    <row r="35" spans="1:46" ht="27" customHeight="1" x14ac:dyDescent="0.15">
      <c r="A35" s="258"/>
      <c r="AK35" s="1107" t="s">
        <v>505</v>
      </c>
      <c r="AL35" s="1108"/>
      <c r="AM35" s="1108"/>
      <c r="AN35" s="1109"/>
      <c r="AO35" s="302">
        <v>320643</v>
      </c>
      <c r="AP35" s="302">
        <v>2800</v>
      </c>
      <c r="AQ35" s="303">
        <v>5696</v>
      </c>
      <c r="AR35" s="304">
        <v>-50.8</v>
      </c>
    </row>
    <row r="36" spans="1:46" ht="27" customHeight="1" x14ac:dyDescent="0.15">
      <c r="A36" s="258"/>
      <c r="AK36" s="1107" t="s">
        <v>506</v>
      </c>
      <c r="AL36" s="1108"/>
      <c r="AM36" s="1108"/>
      <c r="AN36" s="1109"/>
      <c r="AO36" s="302">
        <v>899</v>
      </c>
      <c r="AP36" s="302">
        <v>8</v>
      </c>
      <c r="AQ36" s="303">
        <v>1273</v>
      </c>
      <c r="AR36" s="304">
        <v>-99.4</v>
      </c>
    </row>
    <row r="37" spans="1:46" ht="13.5" customHeight="1" x14ac:dyDescent="0.15">
      <c r="A37" s="258"/>
      <c r="AK37" s="1107" t="s">
        <v>507</v>
      </c>
      <c r="AL37" s="1108"/>
      <c r="AM37" s="1108"/>
      <c r="AN37" s="1109"/>
      <c r="AO37" s="302" t="s">
        <v>489</v>
      </c>
      <c r="AP37" s="302" t="s">
        <v>489</v>
      </c>
      <c r="AQ37" s="303">
        <v>486</v>
      </c>
      <c r="AR37" s="304" t="s">
        <v>489</v>
      </c>
    </row>
    <row r="38" spans="1:46" ht="27" customHeight="1" x14ac:dyDescent="0.15">
      <c r="A38" s="258"/>
      <c r="AK38" s="1110" t="s">
        <v>508</v>
      </c>
      <c r="AL38" s="1111"/>
      <c r="AM38" s="1111"/>
      <c r="AN38" s="1112"/>
      <c r="AO38" s="305" t="s">
        <v>489</v>
      </c>
      <c r="AP38" s="305" t="s">
        <v>489</v>
      </c>
      <c r="AQ38" s="306">
        <v>0</v>
      </c>
      <c r="AR38" s="294" t="s">
        <v>489</v>
      </c>
      <c r="AS38" s="301"/>
    </row>
    <row r="39" spans="1:46" x14ac:dyDescent="0.15">
      <c r="A39" s="258"/>
      <c r="AK39" s="1110" t="s">
        <v>509</v>
      </c>
      <c r="AL39" s="1111"/>
      <c r="AM39" s="1111"/>
      <c r="AN39" s="1112"/>
      <c r="AO39" s="302">
        <v>-614109</v>
      </c>
      <c r="AP39" s="302">
        <v>-5363</v>
      </c>
      <c r="AQ39" s="303">
        <v>-6136</v>
      </c>
      <c r="AR39" s="304">
        <v>-12.6</v>
      </c>
      <c r="AS39" s="301"/>
    </row>
    <row r="40" spans="1:46" ht="27" customHeight="1" x14ac:dyDescent="0.15">
      <c r="A40" s="258"/>
      <c r="AK40" s="1107" t="s">
        <v>510</v>
      </c>
      <c r="AL40" s="1108"/>
      <c r="AM40" s="1108"/>
      <c r="AN40" s="1109"/>
      <c r="AO40" s="302">
        <v>-1438573</v>
      </c>
      <c r="AP40" s="302">
        <v>-12562</v>
      </c>
      <c r="AQ40" s="303">
        <v>-25079</v>
      </c>
      <c r="AR40" s="304">
        <v>-49.9</v>
      </c>
      <c r="AS40" s="301"/>
    </row>
    <row r="41" spans="1:46" x14ac:dyDescent="0.15">
      <c r="A41" s="258"/>
      <c r="AK41" s="1113" t="s">
        <v>287</v>
      </c>
      <c r="AL41" s="1114"/>
      <c r="AM41" s="1114"/>
      <c r="AN41" s="1115"/>
      <c r="AO41" s="302">
        <v>97623</v>
      </c>
      <c r="AP41" s="302">
        <v>852</v>
      </c>
      <c r="AQ41" s="303">
        <v>9740</v>
      </c>
      <c r="AR41" s="304">
        <v>-91.3</v>
      </c>
      <c r="AS41" s="301"/>
    </row>
    <row r="42" spans="1:46" x14ac:dyDescent="0.15">
      <c r="A42" s="258"/>
      <c r="AK42" s="307"/>
      <c r="AQ42" s="279"/>
      <c r="AR42" s="279"/>
      <c r="AS42" s="301"/>
    </row>
    <row r="43" spans="1:46" x14ac:dyDescent="0.15">
      <c r="A43" s="258"/>
      <c r="AP43" s="308"/>
      <c r="AQ43" s="279"/>
      <c r="AS43" s="301"/>
    </row>
    <row r="44" spans="1:46" x14ac:dyDescent="0.15">
      <c r="A44" s="258"/>
      <c r="AQ44" s="279"/>
    </row>
    <row r="45" spans="1:46" x14ac:dyDescent="0.15">
      <c r="A45" s="256"/>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309"/>
      <c r="AR45" s="256"/>
      <c r="AS45" s="256"/>
      <c r="AT45" s="254"/>
    </row>
    <row r="46" spans="1:46" x14ac:dyDescent="0.15">
      <c r="A46" s="310"/>
      <c r="B46" s="310"/>
      <c r="C46" s="310"/>
      <c r="D46" s="310"/>
      <c r="E46" s="310"/>
      <c r="F46" s="310"/>
      <c r="G46" s="310"/>
      <c r="H46" s="310"/>
      <c r="I46" s="310"/>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254"/>
    </row>
    <row r="47" spans="1:46" ht="17.25" customHeight="1" x14ac:dyDescent="0.15">
      <c r="A47" s="311" t="s">
        <v>511</v>
      </c>
    </row>
    <row r="48" spans="1:46" x14ac:dyDescent="0.15">
      <c r="A48" s="258"/>
      <c r="AK48" s="312" t="s">
        <v>512</v>
      </c>
      <c r="AL48" s="312"/>
      <c r="AM48" s="312"/>
      <c r="AN48" s="312"/>
      <c r="AO48" s="312"/>
      <c r="AP48" s="312"/>
      <c r="AQ48" s="313"/>
      <c r="AR48" s="312"/>
    </row>
    <row r="49" spans="1:44" ht="13.5" customHeight="1" x14ac:dyDescent="0.15">
      <c r="A49" s="258"/>
      <c r="AK49" s="314"/>
      <c r="AL49" s="315"/>
      <c r="AM49" s="1100" t="s">
        <v>480</v>
      </c>
      <c r="AN49" s="1102" t="s">
        <v>513</v>
      </c>
      <c r="AO49" s="1103"/>
      <c r="AP49" s="1103"/>
      <c r="AQ49" s="1103"/>
      <c r="AR49" s="1104"/>
    </row>
    <row r="50" spans="1:44" x14ac:dyDescent="0.15">
      <c r="A50" s="258"/>
      <c r="AK50" s="316"/>
      <c r="AL50" s="317"/>
      <c r="AM50" s="1101"/>
      <c r="AN50" s="318" t="s">
        <v>514</v>
      </c>
      <c r="AO50" s="319" t="s">
        <v>515</v>
      </c>
      <c r="AP50" s="320" t="s">
        <v>516</v>
      </c>
      <c r="AQ50" s="321" t="s">
        <v>517</v>
      </c>
      <c r="AR50" s="322" t="s">
        <v>518</v>
      </c>
    </row>
    <row r="51" spans="1:44" x14ac:dyDescent="0.15">
      <c r="A51" s="258"/>
      <c r="AK51" s="314" t="s">
        <v>519</v>
      </c>
      <c r="AL51" s="315"/>
      <c r="AM51" s="323">
        <v>5487340</v>
      </c>
      <c r="AN51" s="324">
        <v>48391</v>
      </c>
      <c r="AO51" s="325">
        <v>25.3</v>
      </c>
      <c r="AP51" s="326">
        <v>42836</v>
      </c>
      <c r="AQ51" s="327">
        <v>-0.9</v>
      </c>
      <c r="AR51" s="328">
        <v>26.2</v>
      </c>
    </row>
    <row r="52" spans="1:44" x14ac:dyDescent="0.15">
      <c r="A52" s="258"/>
      <c r="AK52" s="329"/>
      <c r="AL52" s="330" t="s">
        <v>520</v>
      </c>
      <c r="AM52" s="331">
        <v>2967235</v>
      </c>
      <c r="AN52" s="332">
        <v>26167</v>
      </c>
      <c r="AO52" s="333">
        <v>19.7</v>
      </c>
      <c r="AP52" s="334">
        <v>22936</v>
      </c>
      <c r="AQ52" s="335">
        <v>1.4</v>
      </c>
      <c r="AR52" s="336">
        <v>18.3</v>
      </c>
    </row>
    <row r="53" spans="1:44" x14ac:dyDescent="0.15">
      <c r="A53" s="258"/>
      <c r="AK53" s="314" t="s">
        <v>521</v>
      </c>
      <c r="AL53" s="315"/>
      <c r="AM53" s="323">
        <v>2303662</v>
      </c>
      <c r="AN53" s="324">
        <v>20287</v>
      </c>
      <c r="AO53" s="325">
        <v>-58.1</v>
      </c>
      <c r="AP53" s="326">
        <v>44161</v>
      </c>
      <c r="AQ53" s="327">
        <v>3.1</v>
      </c>
      <c r="AR53" s="328">
        <v>-61.2</v>
      </c>
    </row>
    <row r="54" spans="1:44" x14ac:dyDescent="0.15">
      <c r="A54" s="258"/>
      <c r="AK54" s="329"/>
      <c r="AL54" s="330" t="s">
        <v>520</v>
      </c>
      <c r="AM54" s="331">
        <v>1559508</v>
      </c>
      <c r="AN54" s="332">
        <v>13734</v>
      </c>
      <c r="AO54" s="333">
        <v>-47.5</v>
      </c>
      <c r="AP54" s="334">
        <v>23644</v>
      </c>
      <c r="AQ54" s="335">
        <v>3.1</v>
      </c>
      <c r="AR54" s="336">
        <v>-50.6</v>
      </c>
    </row>
    <row r="55" spans="1:44" x14ac:dyDescent="0.15">
      <c r="A55" s="258"/>
      <c r="AK55" s="314" t="s">
        <v>522</v>
      </c>
      <c r="AL55" s="315"/>
      <c r="AM55" s="323">
        <v>2603964</v>
      </c>
      <c r="AN55" s="324">
        <v>22876</v>
      </c>
      <c r="AO55" s="325">
        <v>12.8</v>
      </c>
      <c r="AP55" s="326">
        <v>43955</v>
      </c>
      <c r="AQ55" s="327">
        <v>-0.5</v>
      </c>
      <c r="AR55" s="328">
        <v>13.3</v>
      </c>
    </row>
    <row r="56" spans="1:44" x14ac:dyDescent="0.15">
      <c r="A56" s="258"/>
      <c r="AK56" s="329"/>
      <c r="AL56" s="330" t="s">
        <v>520</v>
      </c>
      <c r="AM56" s="331">
        <v>1663838</v>
      </c>
      <c r="AN56" s="332">
        <v>14617</v>
      </c>
      <c r="AO56" s="333">
        <v>6.4</v>
      </c>
      <c r="AP56" s="334">
        <v>21318</v>
      </c>
      <c r="AQ56" s="335">
        <v>-9.8000000000000007</v>
      </c>
      <c r="AR56" s="336">
        <v>16.2</v>
      </c>
    </row>
    <row r="57" spans="1:44" x14ac:dyDescent="0.15">
      <c r="A57" s="258"/>
      <c r="AK57" s="314" t="s">
        <v>523</v>
      </c>
      <c r="AL57" s="315"/>
      <c r="AM57" s="323">
        <v>3025535</v>
      </c>
      <c r="AN57" s="324">
        <v>26480</v>
      </c>
      <c r="AO57" s="325">
        <v>15.8</v>
      </c>
      <c r="AP57" s="326">
        <v>41921</v>
      </c>
      <c r="AQ57" s="327">
        <v>-4.5999999999999996</v>
      </c>
      <c r="AR57" s="328">
        <v>20.399999999999999</v>
      </c>
    </row>
    <row r="58" spans="1:44" x14ac:dyDescent="0.15">
      <c r="A58" s="258"/>
      <c r="AK58" s="329"/>
      <c r="AL58" s="330" t="s">
        <v>520</v>
      </c>
      <c r="AM58" s="331">
        <v>1824312</v>
      </c>
      <c r="AN58" s="332">
        <v>15966</v>
      </c>
      <c r="AO58" s="333">
        <v>9.1999999999999993</v>
      </c>
      <c r="AP58" s="334">
        <v>21655</v>
      </c>
      <c r="AQ58" s="335">
        <v>1.6</v>
      </c>
      <c r="AR58" s="336">
        <v>7.6</v>
      </c>
    </row>
    <row r="59" spans="1:44" x14ac:dyDescent="0.15">
      <c r="A59" s="258"/>
      <c r="AK59" s="314" t="s">
        <v>524</v>
      </c>
      <c r="AL59" s="315"/>
      <c r="AM59" s="323">
        <v>5638936</v>
      </c>
      <c r="AN59" s="324">
        <v>49241</v>
      </c>
      <c r="AO59" s="325">
        <v>86</v>
      </c>
      <c r="AP59" s="326">
        <v>44585</v>
      </c>
      <c r="AQ59" s="327">
        <v>6.4</v>
      </c>
      <c r="AR59" s="328">
        <v>79.599999999999994</v>
      </c>
    </row>
    <row r="60" spans="1:44" x14ac:dyDescent="0.15">
      <c r="A60" s="258"/>
      <c r="AK60" s="329"/>
      <c r="AL60" s="330" t="s">
        <v>520</v>
      </c>
      <c r="AM60" s="331">
        <v>4443176</v>
      </c>
      <c r="AN60" s="332">
        <v>38800</v>
      </c>
      <c r="AO60" s="333">
        <v>143</v>
      </c>
      <c r="AP60" s="334">
        <v>23077</v>
      </c>
      <c r="AQ60" s="335">
        <v>6.6</v>
      </c>
      <c r="AR60" s="336">
        <v>136.4</v>
      </c>
    </row>
    <row r="61" spans="1:44" x14ac:dyDescent="0.15">
      <c r="A61" s="258"/>
      <c r="AK61" s="314" t="s">
        <v>525</v>
      </c>
      <c r="AL61" s="337"/>
      <c r="AM61" s="323">
        <v>3811887</v>
      </c>
      <c r="AN61" s="324">
        <v>33455</v>
      </c>
      <c r="AO61" s="325">
        <v>16.399999999999999</v>
      </c>
      <c r="AP61" s="326">
        <v>43492</v>
      </c>
      <c r="AQ61" s="338">
        <v>0.7</v>
      </c>
      <c r="AR61" s="328">
        <v>15.7</v>
      </c>
    </row>
    <row r="62" spans="1:44" x14ac:dyDescent="0.15">
      <c r="A62" s="258"/>
      <c r="AK62" s="329"/>
      <c r="AL62" s="330" t="s">
        <v>520</v>
      </c>
      <c r="AM62" s="331">
        <v>2491614</v>
      </c>
      <c r="AN62" s="332">
        <v>21857</v>
      </c>
      <c r="AO62" s="333">
        <v>26.2</v>
      </c>
      <c r="AP62" s="334">
        <v>22526</v>
      </c>
      <c r="AQ62" s="335">
        <v>0.6</v>
      </c>
      <c r="AR62" s="336">
        <v>25.6</v>
      </c>
    </row>
    <row r="63" spans="1:44" x14ac:dyDescent="0.15">
      <c r="A63" s="258"/>
    </row>
    <row r="64" spans="1:44" x14ac:dyDescent="0.15">
      <c r="A64" s="258"/>
    </row>
    <row r="65" spans="1:46" x14ac:dyDescent="0.15">
      <c r="A65" s="258"/>
    </row>
    <row r="66" spans="1:46" x14ac:dyDescent="0.15">
      <c r="A66" s="339"/>
      <c r="B66" s="310"/>
      <c r="C66" s="310"/>
      <c r="D66" s="310"/>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310"/>
      <c r="AN66" s="310"/>
      <c r="AO66" s="310"/>
      <c r="AP66" s="310"/>
      <c r="AQ66" s="310"/>
      <c r="AR66" s="310"/>
      <c r="AS66" s="340"/>
    </row>
    <row r="67" spans="1:46" ht="13.5" hidden="1" customHeight="1" x14ac:dyDescent="0.15">
      <c r="AS67" s="254"/>
      <c r="AT67" s="254"/>
    </row>
    <row r="70" spans="1:46" hidden="1" x14ac:dyDescent="0.15"/>
    <row r="71" spans="1:46" hidden="1" x14ac:dyDescent="0.15"/>
    <row r="72" spans="1:46" hidden="1" x14ac:dyDescent="0.15"/>
    <row r="73" spans="1:46" hidden="1" x14ac:dyDescent="0.15"/>
  </sheetData>
  <sheetProtection algorithmName="SHA-512" hashValue="XS17tFJ4CbgZJNKmoZHOVNr44yApTLzpxhbA7NZllQ5cXHzkSDxXftKZudavXXjzwYS6J6GfbQClbrKhUO2geQ==" saltValue="oDi7RjRM/O5ej+FVgTBBy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3" customWidth="1"/>
    <col min="126" max="16384" width="9" style="252" hidden="1"/>
  </cols>
  <sheetData>
    <row r="1" spans="2:125" ht="13.5" customHeight="1" x14ac:dyDescent="0.15">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row>
    <row r="2" spans="2:125" x14ac:dyDescent="0.15">
      <c r="B2" s="252"/>
      <c r="DG2" s="252"/>
    </row>
    <row r="3" spans="2:125" x14ac:dyDescent="0.15">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2"/>
      <c r="BR3" s="252"/>
      <c r="BS3" s="252"/>
      <c r="BT3" s="252"/>
      <c r="BU3" s="252"/>
      <c r="BV3" s="252"/>
      <c r="BW3" s="252"/>
      <c r="BX3" s="252"/>
      <c r="BY3" s="252"/>
      <c r="BZ3" s="252"/>
      <c r="CA3" s="252"/>
      <c r="CB3" s="252"/>
      <c r="CC3" s="252"/>
      <c r="CD3" s="252"/>
      <c r="CE3" s="252"/>
      <c r="CF3" s="252"/>
      <c r="CG3" s="252"/>
      <c r="CH3" s="252"/>
      <c r="CI3" s="252"/>
      <c r="CJ3" s="252"/>
      <c r="CK3" s="252"/>
      <c r="CL3" s="252"/>
      <c r="CM3" s="252"/>
      <c r="CN3" s="252"/>
      <c r="CO3" s="252"/>
      <c r="CP3" s="252"/>
      <c r="CQ3" s="252"/>
      <c r="CR3" s="252"/>
      <c r="CS3" s="252"/>
      <c r="CT3" s="252"/>
      <c r="CU3" s="252"/>
      <c r="CV3" s="252"/>
      <c r="CW3" s="252"/>
      <c r="CX3" s="252"/>
      <c r="CY3" s="252"/>
      <c r="CZ3" s="252"/>
      <c r="DA3" s="252"/>
      <c r="DB3" s="252"/>
      <c r="DC3" s="252"/>
      <c r="DD3" s="252"/>
      <c r="DE3" s="252"/>
      <c r="DF3" s="252"/>
      <c r="DH3" s="252"/>
      <c r="DI3" s="252"/>
      <c r="DJ3" s="252"/>
      <c r="DK3" s="252"/>
      <c r="DL3" s="252"/>
      <c r="DM3" s="252"/>
      <c r="DN3" s="252"/>
      <c r="DO3" s="252"/>
      <c r="DP3" s="252"/>
      <c r="DQ3" s="252"/>
      <c r="DR3" s="252"/>
      <c r="DS3" s="252"/>
      <c r="DT3" s="252"/>
      <c r="DU3" s="252"/>
    </row>
    <row r="4" spans="2:125" x14ac:dyDescent="0.15"/>
    <row r="5" spans="2:125" x14ac:dyDescent="0.15"/>
    <row r="6" spans="2:125" x14ac:dyDescent="0.15"/>
    <row r="7" spans="2:125" x14ac:dyDescent="0.15"/>
    <row r="8" spans="2:125" x14ac:dyDescent="0.15"/>
    <row r="9" spans="2:125" x14ac:dyDescent="0.15">
      <c r="DU9" s="25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2"/>
    </row>
    <row r="18" spans="125:125" x14ac:dyDescent="0.15"/>
    <row r="19" spans="125:125" x14ac:dyDescent="0.15"/>
    <row r="20" spans="125:125" x14ac:dyDescent="0.15">
      <c r="DU20" s="252"/>
    </row>
    <row r="21" spans="125:125" x14ac:dyDescent="0.15">
      <c r="DU21" s="25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2"/>
    </row>
    <row r="29" spans="125:125" x14ac:dyDescent="0.15"/>
    <row r="30" spans="125:125" x14ac:dyDescent="0.15"/>
    <row r="31" spans="125:125" x14ac:dyDescent="0.15"/>
    <row r="32" spans="125:125" x14ac:dyDescent="0.15"/>
    <row r="33" spans="2:125" x14ac:dyDescent="0.15">
      <c r="B33" s="252"/>
      <c r="G33" s="252"/>
      <c r="I33" s="252"/>
    </row>
    <row r="34" spans="2:125" x14ac:dyDescent="0.15">
      <c r="C34" s="252"/>
      <c r="P34" s="252"/>
      <c r="DE34" s="252"/>
      <c r="DH34" s="252"/>
    </row>
    <row r="35" spans="2:125" x14ac:dyDescent="0.15">
      <c r="D35" s="252"/>
      <c r="E35" s="252"/>
      <c r="DG35" s="252"/>
      <c r="DJ35" s="252"/>
      <c r="DP35" s="252"/>
      <c r="DQ35" s="252"/>
      <c r="DR35" s="252"/>
      <c r="DS35" s="252"/>
      <c r="DT35" s="252"/>
      <c r="DU35" s="252"/>
    </row>
    <row r="36" spans="2:125" x14ac:dyDescent="0.15">
      <c r="F36" s="252"/>
      <c r="H36" s="252"/>
      <c r="J36" s="252"/>
      <c r="K36" s="252"/>
      <c r="L36" s="252"/>
      <c r="M36" s="252"/>
      <c r="N36" s="252"/>
      <c r="O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c r="BE36" s="252"/>
      <c r="BF36" s="252"/>
      <c r="BG36" s="252"/>
      <c r="BH36" s="252"/>
      <c r="BI36" s="252"/>
      <c r="BJ36" s="252"/>
      <c r="BK36" s="252"/>
      <c r="BL36" s="252"/>
      <c r="BM36" s="252"/>
      <c r="BN36" s="252"/>
      <c r="BO36" s="252"/>
      <c r="BP36" s="252"/>
      <c r="BQ36" s="252"/>
      <c r="BR36" s="252"/>
      <c r="BS36" s="252"/>
      <c r="BT36" s="252"/>
      <c r="BU36" s="252"/>
      <c r="BV36" s="252"/>
      <c r="BW36" s="252"/>
      <c r="BX36" s="252"/>
      <c r="BY36" s="252"/>
      <c r="BZ36" s="252"/>
      <c r="CA36" s="252"/>
      <c r="CB36" s="252"/>
      <c r="CC36" s="252"/>
      <c r="CD36" s="252"/>
      <c r="CE36" s="252"/>
      <c r="CF36" s="252"/>
      <c r="CG36" s="252"/>
      <c r="CH36" s="252"/>
      <c r="CI36" s="252"/>
      <c r="CJ36" s="252"/>
      <c r="CK36" s="252"/>
      <c r="CL36" s="252"/>
      <c r="CM36" s="252"/>
      <c r="CN36" s="252"/>
      <c r="CO36" s="252"/>
      <c r="CP36" s="252"/>
      <c r="CQ36" s="252"/>
      <c r="CR36" s="252"/>
      <c r="CS36" s="252"/>
      <c r="CT36" s="252"/>
      <c r="CU36" s="252"/>
      <c r="CV36" s="252"/>
      <c r="CW36" s="252"/>
      <c r="CX36" s="252"/>
      <c r="CY36" s="252"/>
      <c r="CZ36" s="252"/>
      <c r="DA36" s="252"/>
      <c r="DB36" s="252"/>
      <c r="DC36" s="252"/>
      <c r="DD36" s="252"/>
      <c r="DF36" s="252"/>
      <c r="DI36" s="252"/>
      <c r="DK36" s="252"/>
      <c r="DL36" s="252"/>
      <c r="DM36" s="252"/>
      <c r="DN36" s="252"/>
      <c r="DO36" s="252"/>
      <c r="DP36" s="252"/>
      <c r="DQ36" s="252"/>
      <c r="DR36" s="252"/>
      <c r="DS36" s="252"/>
      <c r="DT36" s="252"/>
      <c r="DU36" s="252"/>
    </row>
    <row r="37" spans="2:125" x14ac:dyDescent="0.15">
      <c r="DU37" s="252"/>
    </row>
    <row r="38" spans="2:125" x14ac:dyDescent="0.15">
      <c r="DT38" s="252"/>
      <c r="DU38" s="252"/>
    </row>
    <row r="39" spans="2:125" x14ac:dyDescent="0.15"/>
    <row r="40" spans="2:125" x14ac:dyDescent="0.15">
      <c r="DH40" s="252"/>
    </row>
    <row r="41" spans="2:125" x14ac:dyDescent="0.15">
      <c r="DE41" s="252"/>
    </row>
    <row r="42" spans="2:125" x14ac:dyDescent="0.15">
      <c r="DG42" s="252"/>
      <c r="DJ42" s="252"/>
    </row>
    <row r="43" spans="2:125" x14ac:dyDescent="0.15">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2"/>
      <c r="BE43" s="252"/>
      <c r="BF43" s="252"/>
      <c r="BG43" s="252"/>
      <c r="BH43" s="252"/>
      <c r="BI43" s="252"/>
      <c r="BJ43" s="252"/>
      <c r="BK43" s="252"/>
      <c r="BL43" s="252"/>
      <c r="BM43" s="252"/>
      <c r="BN43" s="252"/>
      <c r="BO43" s="252"/>
      <c r="BP43" s="252"/>
      <c r="BQ43" s="252"/>
      <c r="BR43" s="252"/>
      <c r="BS43" s="252"/>
      <c r="BT43" s="252"/>
      <c r="BU43" s="252"/>
      <c r="BV43" s="252"/>
      <c r="BW43" s="252"/>
      <c r="BX43" s="252"/>
      <c r="BY43" s="252"/>
      <c r="BZ43" s="252"/>
      <c r="CA43" s="252"/>
      <c r="CB43" s="252"/>
      <c r="CC43" s="252"/>
      <c r="CD43" s="252"/>
      <c r="CE43" s="252"/>
      <c r="CF43" s="252"/>
      <c r="CG43" s="252"/>
      <c r="CH43" s="252"/>
      <c r="CI43" s="252"/>
      <c r="CJ43" s="252"/>
      <c r="CK43" s="252"/>
      <c r="CL43" s="252"/>
      <c r="CM43" s="252"/>
      <c r="CN43" s="252"/>
      <c r="CO43" s="252"/>
      <c r="CP43" s="252"/>
      <c r="CQ43" s="252"/>
      <c r="CR43" s="252"/>
      <c r="CS43" s="252"/>
      <c r="CT43" s="252"/>
      <c r="CU43" s="252"/>
      <c r="CV43" s="252"/>
      <c r="CW43" s="252"/>
      <c r="CX43" s="252"/>
      <c r="CY43" s="252"/>
      <c r="CZ43" s="252"/>
      <c r="DA43" s="252"/>
      <c r="DB43" s="252"/>
      <c r="DC43" s="252"/>
      <c r="DD43" s="252"/>
      <c r="DF43" s="252"/>
      <c r="DI43" s="252"/>
      <c r="DK43" s="252"/>
      <c r="DL43" s="252"/>
      <c r="DM43" s="252"/>
      <c r="DN43" s="252"/>
      <c r="DO43" s="252"/>
      <c r="DP43" s="252"/>
      <c r="DQ43" s="252"/>
      <c r="DR43" s="252"/>
      <c r="DS43" s="252"/>
      <c r="DT43" s="252"/>
      <c r="DU43" s="252"/>
    </row>
    <row r="44" spans="2:125" x14ac:dyDescent="0.15">
      <c r="DU44" s="252"/>
    </row>
    <row r="45" spans="2:125" x14ac:dyDescent="0.15"/>
    <row r="46" spans="2:125" x14ac:dyDescent="0.15"/>
    <row r="47" spans="2:125" x14ac:dyDescent="0.15"/>
    <row r="48" spans="2:125" x14ac:dyDescent="0.15">
      <c r="DT48" s="252"/>
      <c r="DU48" s="252"/>
    </row>
    <row r="49" spans="120:125" x14ac:dyDescent="0.15">
      <c r="DU49" s="252"/>
    </row>
    <row r="50" spans="120:125" x14ac:dyDescent="0.15">
      <c r="DU50" s="252"/>
    </row>
    <row r="51" spans="120:125" x14ac:dyDescent="0.15">
      <c r="DP51" s="252"/>
      <c r="DQ51" s="252"/>
      <c r="DR51" s="252"/>
      <c r="DS51" s="252"/>
      <c r="DT51" s="252"/>
      <c r="DU51" s="252"/>
    </row>
    <row r="52" spans="120:125" x14ac:dyDescent="0.15"/>
    <row r="53" spans="120:125" x14ac:dyDescent="0.15"/>
    <row r="54" spans="120:125" x14ac:dyDescent="0.15">
      <c r="DU54" s="252"/>
    </row>
    <row r="55" spans="120:125" x14ac:dyDescent="0.15"/>
    <row r="56" spans="120:125" x14ac:dyDescent="0.15"/>
    <row r="57" spans="120:125" x14ac:dyDescent="0.15"/>
    <row r="58" spans="120:125" x14ac:dyDescent="0.15">
      <c r="DU58" s="252"/>
    </row>
    <row r="59" spans="120:125" x14ac:dyDescent="0.15"/>
    <row r="60" spans="120:125" x14ac:dyDescent="0.15"/>
    <row r="61" spans="120:125" x14ac:dyDescent="0.15"/>
    <row r="62" spans="120:125" x14ac:dyDescent="0.15"/>
    <row r="63" spans="120:125" x14ac:dyDescent="0.15">
      <c r="DU63" s="252"/>
    </row>
    <row r="64" spans="120:125" x14ac:dyDescent="0.15">
      <c r="DT64" s="252"/>
      <c r="DU64" s="252"/>
    </row>
    <row r="65" spans="123:125" x14ac:dyDescent="0.15"/>
    <row r="66" spans="123:125" x14ac:dyDescent="0.15"/>
    <row r="67" spans="123:125" x14ac:dyDescent="0.15"/>
    <row r="68" spans="123:125" x14ac:dyDescent="0.15"/>
    <row r="69" spans="123:125" x14ac:dyDescent="0.15">
      <c r="DS69" s="252"/>
      <c r="DT69" s="252"/>
      <c r="DU69" s="25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2"/>
    </row>
    <row r="83" spans="116:125" x14ac:dyDescent="0.15">
      <c r="DM83" s="252"/>
      <c r="DN83" s="252"/>
      <c r="DO83" s="252"/>
      <c r="DP83" s="252"/>
      <c r="DQ83" s="252"/>
      <c r="DR83" s="252"/>
      <c r="DS83" s="252"/>
      <c r="DT83" s="252"/>
      <c r="DU83" s="252"/>
    </row>
    <row r="84" spans="116:125" x14ac:dyDescent="0.15"/>
    <row r="85" spans="116:125" x14ac:dyDescent="0.15"/>
    <row r="86" spans="116:125" x14ac:dyDescent="0.15"/>
    <row r="87" spans="116:125" x14ac:dyDescent="0.15"/>
    <row r="88" spans="116:125" x14ac:dyDescent="0.15">
      <c r="DU88" s="25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2"/>
      <c r="DT94" s="252"/>
      <c r="DU94" s="252"/>
    </row>
    <row r="95" spans="116:125" ht="13.5" customHeight="1" x14ac:dyDescent="0.15">
      <c r="DU95" s="25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2"/>
    </row>
    <row r="102" spans="124:125" ht="13.5" customHeight="1" x14ac:dyDescent="0.15"/>
    <row r="103" spans="124:125" ht="13.5" customHeight="1" x14ac:dyDescent="0.15"/>
    <row r="104" spans="124:125" ht="13.5" customHeight="1" x14ac:dyDescent="0.15">
      <c r="DT104" s="252"/>
      <c r="DU104" s="25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2" t="s">
        <v>477</v>
      </c>
    </row>
    <row r="121" spans="125:125" ht="13.5" hidden="1" customHeight="1" x14ac:dyDescent="0.15">
      <c r="DU121" s="252"/>
    </row>
  </sheetData>
  <sheetProtection algorithmName="SHA-512" hashValue="laXHAexeQOYLgeu4HRKPCRvOqGIMhJsr3IGCg0Gk5e7f6DiwLG9ZHNzs0ADtUhjonv0M10VjcigNNIBbhSuQaQ==" saltValue="pbWLu7J/1jpOHWNxhlhv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3" customWidth="1"/>
    <col min="126" max="142" width="0" style="252" hidden="1" customWidth="1"/>
    <col min="143" max="16384" width="9" style="252" hidden="1"/>
  </cols>
  <sheetData>
    <row r="1" spans="1:125" ht="13.5" customHeight="1" x14ac:dyDescent="0.15">
      <c r="A1" s="252"/>
      <c r="B1" s="252"/>
      <c r="C1" s="252"/>
      <c r="D1" s="252"/>
      <c r="E1" s="252"/>
      <c r="F1" s="252"/>
      <c r="G1" s="252"/>
      <c r="H1" s="252"/>
      <c r="I1" s="252"/>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row>
    <row r="2" spans="1:125" x14ac:dyDescent="0.15">
      <c r="B2" s="252"/>
      <c r="T2" s="252"/>
    </row>
    <row r="3" spans="1:125" x14ac:dyDescent="0.15">
      <c r="C3" s="252"/>
      <c r="D3" s="252"/>
      <c r="E3" s="252"/>
      <c r="F3" s="252"/>
      <c r="G3" s="252"/>
      <c r="H3" s="252"/>
      <c r="I3" s="252"/>
      <c r="J3" s="252"/>
      <c r="K3" s="252"/>
      <c r="L3" s="252"/>
      <c r="M3" s="252"/>
      <c r="N3" s="252"/>
      <c r="O3" s="252"/>
      <c r="P3" s="252"/>
      <c r="Q3" s="252"/>
      <c r="R3" s="252"/>
      <c r="S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2"/>
      <c r="BR3" s="252"/>
      <c r="BS3" s="252"/>
      <c r="BT3" s="252"/>
      <c r="BU3" s="252"/>
      <c r="BV3" s="252"/>
      <c r="BW3" s="252"/>
      <c r="BX3" s="252"/>
      <c r="BY3" s="252"/>
      <c r="BZ3" s="252"/>
      <c r="CA3" s="252"/>
      <c r="CB3" s="252"/>
      <c r="CC3" s="252"/>
      <c r="CD3" s="252"/>
      <c r="CE3" s="252"/>
      <c r="CF3" s="252"/>
      <c r="CG3" s="252"/>
      <c r="CH3" s="252"/>
      <c r="CI3" s="252"/>
      <c r="CJ3" s="252"/>
      <c r="CK3" s="252"/>
      <c r="CL3" s="252"/>
      <c r="CM3" s="252"/>
      <c r="CN3" s="252"/>
      <c r="CO3" s="252"/>
      <c r="CP3" s="252"/>
      <c r="CQ3" s="252"/>
      <c r="CR3" s="252"/>
      <c r="CS3" s="252"/>
      <c r="CT3" s="252"/>
      <c r="CU3" s="252"/>
      <c r="CV3" s="252"/>
      <c r="CW3" s="252"/>
      <c r="CX3" s="252"/>
      <c r="CY3" s="252"/>
      <c r="CZ3" s="252"/>
      <c r="DA3" s="252"/>
      <c r="DB3" s="252"/>
      <c r="DC3" s="252"/>
      <c r="DD3" s="252"/>
      <c r="DE3" s="252"/>
      <c r="DF3" s="252"/>
      <c r="DG3" s="252"/>
      <c r="DH3" s="252"/>
      <c r="DI3" s="252"/>
      <c r="DJ3" s="252"/>
      <c r="DK3" s="252"/>
      <c r="DL3" s="252"/>
      <c r="DM3" s="252"/>
      <c r="DN3" s="252"/>
      <c r="DO3" s="252"/>
      <c r="DP3" s="252"/>
      <c r="DQ3" s="252"/>
      <c r="DR3" s="252"/>
      <c r="DS3" s="252"/>
      <c r="DT3" s="252"/>
      <c r="DU3" s="25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2"/>
      <c r="G33" s="252"/>
      <c r="I33" s="252"/>
    </row>
    <row r="34" spans="2:125" x14ac:dyDescent="0.15">
      <c r="C34" s="252"/>
      <c r="P34" s="252"/>
      <c r="R34" s="252"/>
      <c r="U34" s="252"/>
    </row>
    <row r="35" spans="2:125" x14ac:dyDescent="0.15">
      <c r="D35" s="252"/>
      <c r="E35" s="252"/>
      <c r="T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c r="BE35" s="252"/>
      <c r="BF35" s="252"/>
      <c r="BG35" s="252"/>
      <c r="BH35" s="252"/>
      <c r="BI35" s="252"/>
      <c r="BJ35" s="252"/>
      <c r="BK35" s="252"/>
      <c r="BL35" s="252"/>
      <c r="BM35" s="252"/>
      <c r="BN35" s="252"/>
      <c r="BO35" s="252"/>
      <c r="BP35" s="252"/>
      <c r="BQ35" s="252"/>
      <c r="BR35" s="252"/>
      <c r="BS35" s="252"/>
      <c r="BT35" s="252"/>
      <c r="BU35" s="252"/>
      <c r="BV35" s="252"/>
      <c r="BW35" s="252"/>
      <c r="BX35" s="252"/>
      <c r="BY35" s="252"/>
      <c r="BZ35" s="252"/>
      <c r="CA35" s="252"/>
      <c r="CB35" s="252"/>
      <c r="CC35" s="252"/>
      <c r="CD35" s="252"/>
      <c r="CE35" s="252"/>
      <c r="CF35" s="252"/>
      <c r="CG35" s="252"/>
      <c r="CH35" s="252"/>
      <c r="CI35" s="252"/>
      <c r="CJ35" s="252"/>
      <c r="CK35" s="252"/>
      <c r="CL35" s="252"/>
      <c r="CM35" s="252"/>
      <c r="CN35" s="252"/>
      <c r="CO35" s="252"/>
      <c r="CP35" s="252"/>
      <c r="CQ35" s="252"/>
      <c r="CR35" s="252"/>
      <c r="CS35" s="252"/>
      <c r="CT35" s="252"/>
      <c r="CU35" s="252"/>
      <c r="CV35" s="252"/>
      <c r="CW35" s="252"/>
      <c r="CX35" s="252"/>
      <c r="CY35" s="252"/>
      <c r="CZ35" s="252"/>
      <c r="DA35" s="252"/>
      <c r="DB35" s="252"/>
      <c r="DC35" s="252"/>
      <c r="DD35" s="252"/>
      <c r="DE35" s="252"/>
      <c r="DF35" s="252"/>
      <c r="DG35" s="252"/>
      <c r="DH35" s="252"/>
      <c r="DI35" s="252"/>
      <c r="DJ35" s="252"/>
      <c r="DK35" s="252"/>
      <c r="DL35" s="252"/>
      <c r="DM35" s="252"/>
      <c r="DN35" s="252"/>
      <c r="DO35" s="252"/>
      <c r="DP35" s="252"/>
      <c r="DQ35" s="252"/>
      <c r="DR35" s="252"/>
      <c r="DS35" s="252"/>
      <c r="DT35" s="252"/>
      <c r="DU35" s="252"/>
    </row>
    <row r="36" spans="2:125" x14ac:dyDescent="0.15">
      <c r="F36" s="252"/>
      <c r="H36" s="252"/>
      <c r="J36" s="252"/>
      <c r="K36" s="252"/>
      <c r="L36" s="252"/>
      <c r="M36" s="252"/>
      <c r="N36" s="252"/>
      <c r="O36" s="252"/>
      <c r="Q36" s="252"/>
      <c r="S36" s="252"/>
      <c r="V36" s="252"/>
    </row>
    <row r="37" spans="2:125" x14ac:dyDescent="0.15"/>
    <row r="38" spans="2:125" x14ac:dyDescent="0.15"/>
    <row r="39" spans="2:125" x14ac:dyDescent="0.15"/>
    <row r="40" spans="2:125" x14ac:dyDescent="0.15">
      <c r="U40" s="252"/>
    </row>
    <row r="41" spans="2:125" x14ac:dyDescent="0.15">
      <c r="R41" s="252"/>
    </row>
    <row r="42" spans="2:125" x14ac:dyDescent="0.15">
      <c r="T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R42" s="252"/>
      <c r="AS42" s="252"/>
      <c r="AT42" s="252"/>
      <c r="AU42" s="252"/>
      <c r="AV42" s="252"/>
      <c r="AW42" s="252"/>
      <c r="AX42" s="252"/>
      <c r="AY42" s="252"/>
      <c r="AZ42" s="252"/>
      <c r="BA42" s="252"/>
      <c r="BB42" s="252"/>
      <c r="BC42" s="252"/>
      <c r="BD42" s="252"/>
      <c r="BE42" s="252"/>
      <c r="BF42" s="252"/>
      <c r="BG42" s="252"/>
      <c r="BH42" s="252"/>
      <c r="BI42" s="252"/>
      <c r="BJ42" s="252"/>
      <c r="BK42" s="252"/>
      <c r="BL42" s="252"/>
      <c r="BM42" s="252"/>
      <c r="BN42" s="252"/>
      <c r="BO42" s="252"/>
      <c r="BP42" s="252"/>
      <c r="BQ42" s="252"/>
      <c r="BR42" s="252"/>
      <c r="BS42" s="252"/>
      <c r="BT42" s="252"/>
      <c r="BU42" s="252"/>
      <c r="BV42" s="252"/>
      <c r="BW42" s="252"/>
      <c r="BX42" s="252"/>
      <c r="BY42" s="252"/>
      <c r="BZ42" s="252"/>
      <c r="CA42" s="252"/>
      <c r="CB42" s="252"/>
      <c r="CC42" s="252"/>
      <c r="CD42" s="252"/>
      <c r="CE42" s="252"/>
      <c r="CF42" s="252"/>
      <c r="CG42" s="252"/>
      <c r="CH42" s="252"/>
      <c r="CI42" s="252"/>
      <c r="CJ42" s="252"/>
      <c r="CK42" s="252"/>
      <c r="CL42" s="252"/>
      <c r="CM42" s="252"/>
      <c r="CN42" s="252"/>
      <c r="CO42" s="252"/>
      <c r="CP42" s="252"/>
      <c r="CQ42" s="252"/>
      <c r="CR42" s="252"/>
      <c r="CS42" s="252"/>
      <c r="CT42" s="252"/>
      <c r="CU42" s="252"/>
      <c r="CV42" s="252"/>
      <c r="CW42" s="252"/>
      <c r="CX42" s="252"/>
      <c r="CY42" s="252"/>
      <c r="CZ42" s="252"/>
      <c r="DA42" s="252"/>
      <c r="DB42" s="252"/>
      <c r="DC42" s="252"/>
      <c r="DD42" s="252"/>
      <c r="DE42" s="252"/>
      <c r="DF42" s="252"/>
      <c r="DG42" s="252"/>
      <c r="DH42" s="252"/>
      <c r="DI42" s="252"/>
      <c r="DJ42" s="252"/>
      <c r="DK42" s="252"/>
      <c r="DL42" s="252"/>
      <c r="DM42" s="252"/>
      <c r="DN42" s="252"/>
      <c r="DO42" s="252"/>
      <c r="DP42" s="252"/>
      <c r="DQ42" s="252"/>
      <c r="DR42" s="252"/>
      <c r="DS42" s="252"/>
      <c r="DT42" s="252"/>
      <c r="DU42" s="252"/>
    </row>
    <row r="43" spans="2:125" x14ac:dyDescent="0.15">
      <c r="Q43" s="252"/>
      <c r="S43" s="252"/>
      <c r="V43" s="25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477</v>
      </c>
    </row>
  </sheetData>
  <sheetProtection algorithmName="SHA-512" hashValue="/wEy1aSGNtmif0ju+7vtxtsQReoon7vnXVbPXrEAt1ewNQhVJDBiStBVDTobM9gaDlQczRP7S7ZuSBxSrmJ7dQ==" saltValue="0bQ5muyccxKOASoB4Bg96w==" spinCount="100000" sheet="1" objects="1" scenarios="1"/>
  <dataConsolidate link="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26" t="s">
        <v>3</v>
      </c>
      <c r="D47" s="1126"/>
      <c r="E47" s="1127"/>
      <c r="F47" s="11">
        <v>23.75</v>
      </c>
      <c r="G47" s="12">
        <v>26.61</v>
      </c>
      <c r="H47" s="12">
        <v>37.200000000000003</v>
      </c>
      <c r="I47" s="12">
        <v>34.18</v>
      </c>
      <c r="J47" s="13">
        <v>39.51</v>
      </c>
    </row>
    <row r="48" spans="2:10" ht="57.75" customHeight="1" x14ac:dyDescent="0.15">
      <c r="B48" s="14"/>
      <c r="C48" s="1128" t="s">
        <v>4</v>
      </c>
      <c r="D48" s="1128"/>
      <c r="E48" s="1129"/>
      <c r="F48" s="15">
        <v>6.09</v>
      </c>
      <c r="G48" s="16">
        <v>7.2</v>
      </c>
      <c r="H48" s="16">
        <v>14.09</v>
      </c>
      <c r="I48" s="16">
        <v>10.35</v>
      </c>
      <c r="J48" s="17">
        <v>8.0299999999999994</v>
      </c>
    </row>
    <row r="49" spans="2:10" ht="57.75" customHeight="1" thickBot="1" x14ac:dyDescent="0.2">
      <c r="B49" s="18"/>
      <c r="C49" s="1130" t="s">
        <v>5</v>
      </c>
      <c r="D49" s="1130"/>
      <c r="E49" s="1131"/>
      <c r="F49" s="19" t="s">
        <v>532</v>
      </c>
      <c r="G49" s="20">
        <v>4.37</v>
      </c>
      <c r="H49" s="20">
        <v>19.03</v>
      </c>
      <c r="I49" s="20" t="s">
        <v>533</v>
      </c>
      <c r="J49" s="21">
        <v>3.83</v>
      </c>
    </row>
    <row r="50" spans="2:10" x14ac:dyDescent="0.15"/>
  </sheetData>
  <sheetProtection algorithmName="SHA-512" hashValue="0/HnKrqUQFRGX1ZSyqGi+o8NrVkYyL/wk3nhYgkUC8U55nfEjzOMaTOzrX6fXT/JGyKNHiJo8rYRzxeQofQ6xg==" saltValue="TB5S3NIq7nyLK8Qnb2ou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36" t="s">
        <v>534</v>
      </c>
      <c r="D34" s="1136"/>
      <c r="E34" s="1137"/>
      <c r="F34" s="32">
        <v>13.17</v>
      </c>
      <c r="G34" s="33">
        <v>12.27</v>
      </c>
      <c r="H34" s="33">
        <v>13.08</v>
      </c>
      <c r="I34" s="33">
        <v>14.37</v>
      </c>
      <c r="J34" s="34">
        <v>15.44</v>
      </c>
      <c r="K34" s="22"/>
      <c r="L34" s="22"/>
      <c r="M34" s="22"/>
      <c r="N34" s="22"/>
      <c r="O34" s="22"/>
      <c r="P34" s="22"/>
    </row>
    <row r="35" spans="1:16" ht="39" customHeight="1" x14ac:dyDescent="0.15">
      <c r="A35" s="22"/>
      <c r="B35" s="35"/>
      <c r="C35" s="1132" t="s">
        <v>535</v>
      </c>
      <c r="D35" s="1132"/>
      <c r="E35" s="1133"/>
      <c r="F35" s="36">
        <v>6.09</v>
      </c>
      <c r="G35" s="37">
        <v>7.19</v>
      </c>
      <c r="H35" s="37">
        <v>14.08</v>
      </c>
      <c r="I35" s="37">
        <v>10.34</v>
      </c>
      <c r="J35" s="38">
        <v>7.97</v>
      </c>
      <c r="K35" s="22"/>
      <c r="L35" s="22"/>
      <c r="M35" s="22"/>
      <c r="N35" s="22"/>
      <c r="O35" s="22"/>
      <c r="P35" s="22"/>
    </row>
    <row r="36" spans="1:16" ht="39" customHeight="1" x14ac:dyDescent="0.15">
      <c r="A36" s="22"/>
      <c r="B36" s="35"/>
      <c r="C36" s="1132" t="s">
        <v>536</v>
      </c>
      <c r="D36" s="1132"/>
      <c r="E36" s="1133"/>
      <c r="F36" s="36" t="s">
        <v>489</v>
      </c>
      <c r="G36" s="37">
        <v>2.81</v>
      </c>
      <c r="H36" s="37">
        <v>3.73</v>
      </c>
      <c r="I36" s="37">
        <v>4.49</v>
      </c>
      <c r="J36" s="38">
        <v>6.26</v>
      </c>
      <c r="K36" s="22"/>
      <c r="L36" s="22"/>
      <c r="M36" s="22"/>
      <c r="N36" s="22"/>
      <c r="O36" s="22"/>
      <c r="P36" s="22"/>
    </row>
    <row r="37" spans="1:16" ht="39" customHeight="1" x14ac:dyDescent="0.15">
      <c r="A37" s="22"/>
      <c r="B37" s="35"/>
      <c r="C37" s="1132" t="s">
        <v>537</v>
      </c>
      <c r="D37" s="1132"/>
      <c r="E37" s="1133"/>
      <c r="F37" s="36">
        <v>0.81</v>
      </c>
      <c r="G37" s="37">
        <v>1.46</v>
      </c>
      <c r="H37" s="37">
        <v>1.23</v>
      </c>
      <c r="I37" s="37">
        <v>1.59</v>
      </c>
      <c r="J37" s="38">
        <v>1.39</v>
      </c>
      <c r="K37" s="22"/>
      <c r="L37" s="22"/>
      <c r="M37" s="22"/>
      <c r="N37" s="22"/>
      <c r="O37" s="22"/>
      <c r="P37" s="22"/>
    </row>
    <row r="38" spans="1:16" ht="39" customHeight="1" x14ac:dyDescent="0.15">
      <c r="A38" s="22"/>
      <c r="B38" s="35"/>
      <c r="C38" s="1132" t="s">
        <v>538</v>
      </c>
      <c r="D38" s="1132"/>
      <c r="E38" s="1133"/>
      <c r="F38" s="36">
        <v>1.04</v>
      </c>
      <c r="G38" s="37">
        <v>1.4</v>
      </c>
      <c r="H38" s="37">
        <v>1.22</v>
      </c>
      <c r="I38" s="37">
        <v>1.2</v>
      </c>
      <c r="J38" s="38">
        <v>0.68</v>
      </c>
      <c r="K38" s="22"/>
      <c r="L38" s="22"/>
      <c r="M38" s="22"/>
      <c r="N38" s="22"/>
      <c r="O38" s="22"/>
      <c r="P38" s="22"/>
    </row>
    <row r="39" spans="1:16" ht="39" customHeight="1" x14ac:dyDescent="0.15">
      <c r="A39" s="22"/>
      <c r="B39" s="35"/>
      <c r="C39" s="1132" t="s">
        <v>539</v>
      </c>
      <c r="D39" s="1132"/>
      <c r="E39" s="1133"/>
      <c r="F39" s="36">
        <v>0.12</v>
      </c>
      <c r="G39" s="37">
        <v>0.13</v>
      </c>
      <c r="H39" s="37">
        <v>0.26</v>
      </c>
      <c r="I39" s="37">
        <v>0.24</v>
      </c>
      <c r="J39" s="38">
        <v>0.14000000000000001</v>
      </c>
      <c r="K39" s="22"/>
      <c r="L39" s="22"/>
      <c r="M39" s="22"/>
      <c r="N39" s="22"/>
      <c r="O39" s="22"/>
      <c r="P39" s="22"/>
    </row>
    <row r="40" spans="1:16" ht="39" customHeight="1" x14ac:dyDescent="0.15">
      <c r="A40" s="22"/>
      <c r="B40" s="35"/>
      <c r="C40" s="1132" t="s">
        <v>540</v>
      </c>
      <c r="D40" s="1132"/>
      <c r="E40" s="1133"/>
      <c r="F40" s="36">
        <v>0.21</v>
      </c>
      <c r="G40" s="37">
        <v>0.14000000000000001</v>
      </c>
      <c r="H40" s="37">
        <v>0.25</v>
      </c>
      <c r="I40" s="37">
        <v>0.21</v>
      </c>
      <c r="J40" s="38">
        <v>0.13</v>
      </c>
      <c r="K40" s="22"/>
      <c r="L40" s="22"/>
      <c r="M40" s="22"/>
      <c r="N40" s="22"/>
      <c r="O40" s="22"/>
      <c r="P40" s="22"/>
    </row>
    <row r="41" spans="1:16" ht="39" customHeight="1" x14ac:dyDescent="0.15">
      <c r="A41" s="22"/>
      <c r="B41" s="35"/>
      <c r="C41" s="1132" t="s">
        <v>541</v>
      </c>
      <c r="D41" s="1132"/>
      <c r="E41" s="1133"/>
      <c r="F41" s="36" t="s">
        <v>489</v>
      </c>
      <c r="G41" s="37" t="s">
        <v>489</v>
      </c>
      <c r="H41" s="37" t="s">
        <v>489</v>
      </c>
      <c r="I41" s="37" t="s">
        <v>489</v>
      </c>
      <c r="J41" s="38">
        <v>0.05</v>
      </c>
      <c r="K41" s="22"/>
      <c r="L41" s="22"/>
      <c r="M41" s="22"/>
      <c r="N41" s="22"/>
      <c r="O41" s="22"/>
      <c r="P41" s="22"/>
    </row>
    <row r="42" spans="1:16" ht="39" customHeight="1" x14ac:dyDescent="0.15">
      <c r="A42" s="22"/>
      <c r="B42" s="39"/>
      <c r="C42" s="1132" t="s">
        <v>542</v>
      </c>
      <c r="D42" s="1132"/>
      <c r="E42" s="1133"/>
      <c r="F42" s="36" t="s">
        <v>489</v>
      </c>
      <c r="G42" s="37" t="s">
        <v>489</v>
      </c>
      <c r="H42" s="37" t="s">
        <v>489</v>
      </c>
      <c r="I42" s="37" t="s">
        <v>489</v>
      </c>
      <c r="J42" s="38" t="s">
        <v>489</v>
      </c>
      <c r="K42" s="22"/>
      <c r="L42" s="22"/>
      <c r="M42" s="22"/>
      <c r="N42" s="22"/>
      <c r="O42" s="22"/>
      <c r="P42" s="22"/>
    </row>
    <row r="43" spans="1:16" ht="39" customHeight="1" thickBot="1" x14ac:dyDescent="0.2">
      <c r="A43" s="22"/>
      <c r="B43" s="40"/>
      <c r="C43" s="1134" t="s">
        <v>543</v>
      </c>
      <c r="D43" s="1134"/>
      <c r="E43" s="1135"/>
      <c r="F43" s="41">
        <v>0.97</v>
      </c>
      <c r="G43" s="42" t="s">
        <v>489</v>
      </c>
      <c r="H43" s="42" t="s">
        <v>489</v>
      </c>
      <c r="I43" s="42" t="s">
        <v>489</v>
      </c>
      <c r="J43" s="43" t="s">
        <v>489</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9Ug96LzfGx+8XVi8VbUynLACkSAuxjm352cHtgLYsSB3KPxwbexNlix3V3ZHBCRxmOp0v6yIXCzvBEIrfTxXZw==" saltValue="dMm5ybBKKEYGRRa4WOHx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2125</v>
      </c>
      <c r="L45" s="58">
        <v>2075</v>
      </c>
      <c r="M45" s="58">
        <v>1961</v>
      </c>
      <c r="N45" s="58">
        <v>1909</v>
      </c>
      <c r="O45" s="59">
        <v>1829</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489</v>
      </c>
      <c r="L46" s="62" t="s">
        <v>489</v>
      </c>
      <c r="M46" s="62" t="s">
        <v>489</v>
      </c>
      <c r="N46" s="62" t="s">
        <v>489</v>
      </c>
      <c r="O46" s="63" t="s">
        <v>489</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489</v>
      </c>
      <c r="L47" s="62" t="s">
        <v>489</v>
      </c>
      <c r="M47" s="62" t="s">
        <v>489</v>
      </c>
      <c r="N47" s="62" t="s">
        <v>489</v>
      </c>
      <c r="O47" s="63" t="s">
        <v>489</v>
      </c>
      <c r="P47" s="46"/>
      <c r="Q47" s="46"/>
      <c r="R47" s="46"/>
      <c r="S47" s="46"/>
      <c r="T47" s="46"/>
      <c r="U47" s="46"/>
    </row>
    <row r="48" spans="1:21" ht="30.75" customHeight="1" x14ac:dyDescent="0.15">
      <c r="A48" s="46"/>
      <c r="B48" s="1163"/>
      <c r="C48" s="1164"/>
      <c r="D48" s="60"/>
      <c r="E48" s="1140" t="s">
        <v>13</v>
      </c>
      <c r="F48" s="1140"/>
      <c r="G48" s="1140"/>
      <c r="H48" s="1140"/>
      <c r="I48" s="1140"/>
      <c r="J48" s="1141"/>
      <c r="K48" s="61">
        <v>437</v>
      </c>
      <c r="L48" s="62">
        <v>399</v>
      </c>
      <c r="M48" s="62">
        <v>372</v>
      </c>
      <c r="N48" s="62">
        <v>348</v>
      </c>
      <c r="O48" s="63">
        <v>321</v>
      </c>
      <c r="P48" s="46"/>
      <c r="Q48" s="46"/>
      <c r="R48" s="46"/>
      <c r="S48" s="46"/>
      <c r="T48" s="46"/>
      <c r="U48" s="46"/>
    </row>
    <row r="49" spans="1:21" ht="30.75" customHeight="1" x14ac:dyDescent="0.15">
      <c r="A49" s="46"/>
      <c r="B49" s="1163"/>
      <c r="C49" s="1164"/>
      <c r="D49" s="60"/>
      <c r="E49" s="1140" t="s">
        <v>14</v>
      </c>
      <c r="F49" s="1140"/>
      <c r="G49" s="1140"/>
      <c r="H49" s="1140"/>
      <c r="I49" s="1140"/>
      <c r="J49" s="1141"/>
      <c r="K49" s="61">
        <v>34</v>
      </c>
      <c r="L49" s="62">
        <v>14</v>
      </c>
      <c r="M49" s="62">
        <v>1</v>
      </c>
      <c r="N49" s="62">
        <v>1</v>
      </c>
      <c r="O49" s="63">
        <v>1</v>
      </c>
      <c r="P49" s="46"/>
      <c r="Q49" s="46"/>
      <c r="R49" s="46"/>
      <c r="S49" s="46"/>
      <c r="T49" s="46"/>
      <c r="U49" s="46"/>
    </row>
    <row r="50" spans="1:21" ht="30.75" customHeight="1" x14ac:dyDescent="0.15">
      <c r="A50" s="46"/>
      <c r="B50" s="1163"/>
      <c r="C50" s="1164"/>
      <c r="D50" s="60"/>
      <c r="E50" s="1140" t="s">
        <v>15</v>
      </c>
      <c r="F50" s="1140"/>
      <c r="G50" s="1140"/>
      <c r="H50" s="1140"/>
      <c r="I50" s="1140"/>
      <c r="J50" s="1141"/>
      <c r="K50" s="61">
        <v>8</v>
      </c>
      <c r="L50" s="62">
        <v>8</v>
      </c>
      <c r="M50" s="62">
        <v>8</v>
      </c>
      <c r="N50" s="62" t="s">
        <v>489</v>
      </c>
      <c r="O50" s="63" t="s">
        <v>489</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489</v>
      </c>
      <c r="L51" s="62" t="s">
        <v>489</v>
      </c>
      <c r="M51" s="62" t="s">
        <v>489</v>
      </c>
      <c r="N51" s="62" t="s">
        <v>489</v>
      </c>
      <c r="O51" s="63" t="s">
        <v>489</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2485</v>
      </c>
      <c r="L52" s="62">
        <v>2391</v>
      </c>
      <c r="M52" s="62">
        <v>2320</v>
      </c>
      <c r="N52" s="62">
        <v>2187</v>
      </c>
      <c r="O52" s="63">
        <v>2052</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119</v>
      </c>
      <c r="L53" s="67">
        <v>105</v>
      </c>
      <c r="M53" s="67">
        <v>22</v>
      </c>
      <c r="N53" s="67">
        <v>71</v>
      </c>
      <c r="O53" s="68">
        <v>99</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94h9g3MkHme4PL49uqp4x/Vr98VFurmW0wDHK/Lc7iwKmnEIeHhIaj3jX1EYR5+E99kZoyERY9qlU0sfIuIJqw==" saltValue="4IdnJEOTv1EaqASTQ5/vg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527</v>
      </c>
      <c r="J40" s="101" t="s">
        <v>528</v>
      </c>
      <c r="K40" s="101" t="s">
        <v>529</v>
      </c>
      <c r="L40" s="101" t="s">
        <v>530</v>
      </c>
      <c r="M40" s="102" t="s">
        <v>531</v>
      </c>
    </row>
    <row r="41" spans="2:13" ht="27.75" customHeight="1" x14ac:dyDescent="0.15">
      <c r="B41" s="1181" t="s">
        <v>30</v>
      </c>
      <c r="C41" s="1182"/>
      <c r="D41" s="103"/>
      <c r="E41" s="1183" t="s">
        <v>31</v>
      </c>
      <c r="F41" s="1183"/>
      <c r="G41" s="1183"/>
      <c r="H41" s="1184"/>
      <c r="I41" s="341">
        <v>19601</v>
      </c>
      <c r="J41" s="342">
        <v>18551</v>
      </c>
      <c r="K41" s="342">
        <v>18031</v>
      </c>
      <c r="L41" s="342">
        <v>16227</v>
      </c>
      <c r="M41" s="343">
        <v>16468</v>
      </c>
    </row>
    <row r="42" spans="2:13" ht="27.75" customHeight="1" x14ac:dyDescent="0.15">
      <c r="B42" s="1171"/>
      <c r="C42" s="1172"/>
      <c r="D42" s="104"/>
      <c r="E42" s="1175" t="s">
        <v>32</v>
      </c>
      <c r="F42" s="1175"/>
      <c r="G42" s="1175"/>
      <c r="H42" s="1176"/>
      <c r="I42" s="344">
        <v>16</v>
      </c>
      <c r="J42" s="345">
        <v>8</v>
      </c>
      <c r="K42" s="345" t="s">
        <v>489</v>
      </c>
      <c r="L42" s="345">
        <v>129</v>
      </c>
      <c r="M42" s="346" t="s">
        <v>489</v>
      </c>
    </row>
    <row r="43" spans="2:13" ht="27.75" customHeight="1" x14ac:dyDescent="0.15">
      <c r="B43" s="1171"/>
      <c r="C43" s="1172"/>
      <c r="D43" s="104"/>
      <c r="E43" s="1175" t="s">
        <v>33</v>
      </c>
      <c r="F43" s="1175"/>
      <c r="G43" s="1175"/>
      <c r="H43" s="1176"/>
      <c r="I43" s="344">
        <v>3117</v>
      </c>
      <c r="J43" s="345">
        <v>2877</v>
      </c>
      <c r="K43" s="345">
        <v>2639</v>
      </c>
      <c r="L43" s="345">
        <v>1914</v>
      </c>
      <c r="M43" s="346">
        <v>1873</v>
      </c>
    </row>
    <row r="44" spans="2:13" ht="27.75" customHeight="1" x14ac:dyDescent="0.15">
      <c r="B44" s="1171"/>
      <c r="C44" s="1172"/>
      <c r="D44" s="104"/>
      <c r="E44" s="1175" t="s">
        <v>34</v>
      </c>
      <c r="F44" s="1175"/>
      <c r="G44" s="1175"/>
      <c r="H44" s="1176"/>
      <c r="I44" s="344">
        <v>22</v>
      </c>
      <c r="J44" s="345">
        <v>7</v>
      </c>
      <c r="K44" s="345">
        <v>6</v>
      </c>
      <c r="L44" s="345">
        <v>5</v>
      </c>
      <c r="M44" s="346">
        <v>4</v>
      </c>
    </row>
    <row r="45" spans="2:13" ht="27.75" customHeight="1" x14ac:dyDescent="0.15">
      <c r="B45" s="1171"/>
      <c r="C45" s="1172"/>
      <c r="D45" s="104"/>
      <c r="E45" s="1175" t="s">
        <v>35</v>
      </c>
      <c r="F45" s="1175"/>
      <c r="G45" s="1175"/>
      <c r="H45" s="1176"/>
      <c r="I45" s="344">
        <v>5312</v>
      </c>
      <c r="J45" s="345">
        <v>5067</v>
      </c>
      <c r="K45" s="345">
        <v>4983</v>
      </c>
      <c r="L45" s="345">
        <v>4881</v>
      </c>
      <c r="M45" s="346">
        <v>4927</v>
      </c>
    </row>
    <row r="46" spans="2:13" ht="27.75" customHeight="1" x14ac:dyDescent="0.15">
      <c r="B46" s="1171"/>
      <c r="C46" s="1172"/>
      <c r="D46" s="105"/>
      <c r="E46" s="1175" t="s">
        <v>36</v>
      </c>
      <c r="F46" s="1175"/>
      <c r="G46" s="1175"/>
      <c r="H46" s="1176"/>
      <c r="I46" s="344" t="s">
        <v>489</v>
      </c>
      <c r="J46" s="345" t="s">
        <v>489</v>
      </c>
      <c r="K46" s="345" t="s">
        <v>489</v>
      </c>
      <c r="L46" s="345" t="s">
        <v>489</v>
      </c>
      <c r="M46" s="346" t="s">
        <v>489</v>
      </c>
    </row>
    <row r="47" spans="2:13" ht="27.75" customHeight="1" x14ac:dyDescent="0.15">
      <c r="B47" s="1171"/>
      <c r="C47" s="1172"/>
      <c r="D47" s="106"/>
      <c r="E47" s="1185" t="s">
        <v>37</v>
      </c>
      <c r="F47" s="1186"/>
      <c r="G47" s="1186"/>
      <c r="H47" s="1187"/>
      <c r="I47" s="344" t="s">
        <v>489</v>
      </c>
      <c r="J47" s="345" t="s">
        <v>489</v>
      </c>
      <c r="K47" s="345" t="s">
        <v>489</v>
      </c>
      <c r="L47" s="345" t="s">
        <v>489</v>
      </c>
      <c r="M47" s="346" t="s">
        <v>489</v>
      </c>
    </row>
    <row r="48" spans="2:13" ht="27.75" customHeight="1" x14ac:dyDescent="0.15">
      <c r="B48" s="1171"/>
      <c r="C48" s="1172"/>
      <c r="D48" s="104"/>
      <c r="E48" s="1175" t="s">
        <v>38</v>
      </c>
      <c r="F48" s="1175"/>
      <c r="G48" s="1175"/>
      <c r="H48" s="1176"/>
      <c r="I48" s="344" t="s">
        <v>489</v>
      </c>
      <c r="J48" s="345" t="s">
        <v>489</v>
      </c>
      <c r="K48" s="345" t="s">
        <v>489</v>
      </c>
      <c r="L48" s="345" t="s">
        <v>489</v>
      </c>
      <c r="M48" s="346" t="s">
        <v>489</v>
      </c>
    </row>
    <row r="49" spans="2:13" ht="27.75" customHeight="1" x14ac:dyDescent="0.15">
      <c r="B49" s="1173"/>
      <c r="C49" s="1174"/>
      <c r="D49" s="104"/>
      <c r="E49" s="1175" t="s">
        <v>39</v>
      </c>
      <c r="F49" s="1175"/>
      <c r="G49" s="1175"/>
      <c r="H49" s="1176"/>
      <c r="I49" s="344" t="s">
        <v>489</v>
      </c>
      <c r="J49" s="345" t="s">
        <v>489</v>
      </c>
      <c r="K49" s="345" t="s">
        <v>489</v>
      </c>
      <c r="L49" s="345" t="s">
        <v>489</v>
      </c>
      <c r="M49" s="346" t="s">
        <v>489</v>
      </c>
    </row>
    <row r="50" spans="2:13" ht="27.75" customHeight="1" x14ac:dyDescent="0.15">
      <c r="B50" s="1169" t="s">
        <v>40</v>
      </c>
      <c r="C50" s="1170"/>
      <c r="D50" s="107"/>
      <c r="E50" s="1175" t="s">
        <v>41</v>
      </c>
      <c r="F50" s="1175"/>
      <c r="G50" s="1175"/>
      <c r="H50" s="1176"/>
      <c r="I50" s="344">
        <v>12820</v>
      </c>
      <c r="J50" s="345">
        <v>13523</v>
      </c>
      <c r="K50" s="345">
        <v>16576</v>
      </c>
      <c r="L50" s="345">
        <v>17047</v>
      </c>
      <c r="M50" s="346">
        <v>19762</v>
      </c>
    </row>
    <row r="51" spans="2:13" ht="27.75" customHeight="1" x14ac:dyDescent="0.15">
      <c r="B51" s="1171"/>
      <c r="C51" s="1172"/>
      <c r="D51" s="104"/>
      <c r="E51" s="1175" t="s">
        <v>42</v>
      </c>
      <c r="F51" s="1175"/>
      <c r="G51" s="1175"/>
      <c r="H51" s="1176"/>
      <c r="I51" s="344">
        <v>6044</v>
      </c>
      <c r="J51" s="345">
        <v>5990</v>
      </c>
      <c r="K51" s="345">
        <v>5788</v>
      </c>
      <c r="L51" s="345">
        <v>4309</v>
      </c>
      <c r="M51" s="346">
        <v>3823</v>
      </c>
    </row>
    <row r="52" spans="2:13" ht="27.75" customHeight="1" x14ac:dyDescent="0.15">
      <c r="B52" s="1173"/>
      <c r="C52" s="1174"/>
      <c r="D52" s="104"/>
      <c r="E52" s="1175" t="s">
        <v>43</v>
      </c>
      <c r="F52" s="1175"/>
      <c r="G52" s="1175"/>
      <c r="H52" s="1176"/>
      <c r="I52" s="344">
        <v>15399</v>
      </c>
      <c r="J52" s="345">
        <v>14539</v>
      </c>
      <c r="K52" s="345">
        <v>14059</v>
      </c>
      <c r="L52" s="345">
        <v>12744</v>
      </c>
      <c r="M52" s="346">
        <v>11450</v>
      </c>
    </row>
    <row r="53" spans="2:13" ht="27.75" customHeight="1" thickBot="1" x14ac:dyDescent="0.2">
      <c r="B53" s="1177" t="s">
        <v>19</v>
      </c>
      <c r="C53" s="1178"/>
      <c r="D53" s="108"/>
      <c r="E53" s="1179" t="s">
        <v>44</v>
      </c>
      <c r="F53" s="1179"/>
      <c r="G53" s="1179"/>
      <c r="H53" s="1180"/>
      <c r="I53" s="347">
        <v>-6195</v>
      </c>
      <c r="J53" s="348">
        <v>-7542</v>
      </c>
      <c r="K53" s="348">
        <v>-10763</v>
      </c>
      <c r="L53" s="348">
        <v>-10943</v>
      </c>
      <c r="M53" s="349">
        <v>-11763</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Rosrbi6Ie7o9U4nuWM07Q7zZlLZdlMwfeigbgV2TEtj/7klIsmF8Z9vDFRWkYqJGhfzrS+I1KSZUgRHHHY8kuA==" saltValue="3DdQXLWdQmaxEsNsiKCA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529</v>
      </c>
      <c r="G54" s="117" t="s">
        <v>530</v>
      </c>
      <c r="H54" s="118" t="s">
        <v>531</v>
      </c>
    </row>
    <row r="55" spans="2:8" ht="52.5" customHeight="1" x14ac:dyDescent="0.15">
      <c r="B55" s="119"/>
      <c r="C55" s="1196" t="s">
        <v>46</v>
      </c>
      <c r="D55" s="1196"/>
      <c r="E55" s="1197"/>
      <c r="F55" s="120">
        <v>8555</v>
      </c>
      <c r="G55" s="120">
        <v>7855</v>
      </c>
      <c r="H55" s="121">
        <v>9249</v>
      </c>
    </row>
    <row r="56" spans="2:8" ht="52.5" customHeight="1" x14ac:dyDescent="0.15">
      <c r="B56" s="122"/>
      <c r="C56" s="1198" t="s">
        <v>47</v>
      </c>
      <c r="D56" s="1198"/>
      <c r="E56" s="1199"/>
      <c r="F56" s="123" t="s">
        <v>489</v>
      </c>
      <c r="G56" s="123" t="s">
        <v>489</v>
      </c>
      <c r="H56" s="124" t="s">
        <v>489</v>
      </c>
    </row>
    <row r="57" spans="2:8" ht="53.25" customHeight="1" x14ac:dyDescent="0.15">
      <c r="B57" s="122"/>
      <c r="C57" s="1200" t="s">
        <v>48</v>
      </c>
      <c r="D57" s="1200"/>
      <c r="E57" s="1201"/>
      <c r="F57" s="125">
        <v>7638</v>
      </c>
      <c r="G57" s="125">
        <v>9064</v>
      </c>
      <c r="H57" s="126">
        <v>10199</v>
      </c>
    </row>
    <row r="58" spans="2:8" ht="45.75" customHeight="1" x14ac:dyDescent="0.15">
      <c r="B58" s="127"/>
      <c r="C58" s="1188" t="s">
        <v>562</v>
      </c>
      <c r="D58" s="1189"/>
      <c r="E58" s="1190"/>
      <c r="F58" s="128">
        <v>7412</v>
      </c>
      <c r="G58" s="128">
        <v>7412</v>
      </c>
      <c r="H58" s="129">
        <v>8447</v>
      </c>
    </row>
    <row r="59" spans="2:8" ht="45.75" customHeight="1" x14ac:dyDescent="0.15">
      <c r="B59" s="127"/>
      <c r="C59" s="1188" t="s">
        <v>563</v>
      </c>
      <c r="D59" s="1189"/>
      <c r="E59" s="1190"/>
      <c r="F59" s="128">
        <v>1042</v>
      </c>
      <c r="G59" s="128">
        <v>1043</v>
      </c>
      <c r="H59" s="129">
        <v>825</v>
      </c>
    </row>
    <row r="60" spans="2:8" ht="45.75" customHeight="1" x14ac:dyDescent="0.15">
      <c r="B60" s="127"/>
      <c r="C60" s="1188" t="s">
        <v>564</v>
      </c>
      <c r="D60" s="1189"/>
      <c r="E60" s="1190"/>
      <c r="F60" s="128">
        <v>323</v>
      </c>
      <c r="G60" s="128">
        <v>323</v>
      </c>
      <c r="H60" s="129">
        <v>533</v>
      </c>
    </row>
    <row r="61" spans="2:8" ht="45.75" customHeight="1" x14ac:dyDescent="0.15">
      <c r="B61" s="127"/>
      <c r="C61" s="1188" t="s">
        <v>565</v>
      </c>
      <c r="D61" s="1189"/>
      <c r="E61" s="1190"/>
      <c r="F61" s="128">
        <v>232</v>
      </c>
      <c r="G61" s="128">
        <v>211</v>
      </c>
      <c r="H61" s="129">
        <v>184</v>
      </c>
    </row>
    <row r="62" spans="2:8" ht="45.75" customHeight="1" thickBot="1" x14ac:dyDescent="0.2">
      <c r="B62" s="130"/>
      <c r="C62" s="1191" t="s">
        <v>566</v>
      </c>
      <c r="D62" s="1192"/>
      <c r="E62" s="1193"/>
      <c r="F62" s="350" t="s">
        <v>489</v>
      </c>
      <c r="G62" s="350" t="s">
        <v>489</v>
      </c>
      <c r="H62" s="131">
        <v>129</v>
      </c>
    </row>
    <row r="63" spans="2:8" ht="52.5" customHeight="1" thickBot="1" x14ac:dyDescent="0.2">
      <c r="B63" s="132"/>
      <c r="C63" s="1194" t="s">
        <v>49</v>
      </c>
      <c r="D63" s="1194"/>
      <c r="E63" s="1195"/>
      <c r="F63" s="133">
        <v>16193</v>
      </c>
      <c r="G63" s="133">
        <v>16919</v>
      </c>
      <c r="H63" s="134">
        <v>19449</v>
      </c>
    </row>
    <row r="64" spans="2:8" x14ac:dyDescent="0.15"/>
  </sheetData>
  <sheetProtection algorithmName="SHA-512" hashValue="YVBc7m/C/qnV1o/dt/hhHS7NG2xy7UiPsy2a1qg0BVq7FXj978MZP8ETkXKjhlnm7Nj90h8uDtgSi99YsGiRKw==" saltValue="faLyTDA1CgShX1/v659c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50</v>
      </c>
      <c r="E2" s="146"/>
      <c r="F2" s="147" t="s">
        <v>526</v>
      </c>
      <c r="G2" s="148"/>
      <c r="H2" s="149"/>
    </row>
    <row r="3" spans="1:8" x14ac:dyDescent="0.15">
      <c r="A3" s="145" t="s">
        <v>519</v>
      </c>
      <c r="B3" s="150"/>
      <c r="C3" s="151"/>
      <c r="D3" s="152">
        <v>48391</v>
      </c>
      <c r="E3" s="153"/>
      <c r="F3" s="154">
        <v>42836</v>
      </c>
      <c r="G3" s="155"/>
      <c r="H3" s="156"/>
    </row>
    <row r="4" spans="1:8" x14ac:dyDescent="0.15">
      <c r="A4" s="157"/>
      <c r="B4" s="158"/>
      <c r="C4" s="159"/>
      <c r="D4" s="160">
        <v>26167</v>
      </c>
      <c r="E4" s="161"/>
      <c r="F4" s="162">
        <v>22936</v>
      </c>
      <c r="G4" s="163"/>
      <c r="H4" s="164"/>
    </row>
    <row r="5" spans="1:8" x14ac:dyDescent="0.15">
      <c r="A5" s="145" t="s">
        <v>521</v>
      </c>
      <c r="B5" s="150"/>
      <c r="C5" s="151"/>
      <c r="D5" s="152">
        <v>20287</v>
      </c>
      <c r="E5" s="153"/>
      <c r="F5" s="154">
        <v>44161</v>
      </c>
      <c r="G5" s="155"/>
      <c r="H5" s="156"/>
    </row>
    <row r="6" spans="1:8" x14ac:dyDescent="0.15">
      <c r="A6" s="157"/>
      <c r="B6" s="158"/>
      <c r="C6" s="159"/>
      <c r="D6" s="160">
        <v>13734</v>
      </c>
      <c r="E6" s="161"/>
      <c r="F6" s="162">
        <v>23644</v>
      </c>
      <c r="G6" s="163"/>
      <c r="H6" s="164"/>
    </row>
    <row r="7" spans="1:8" x14ac:dyDescent="0.15">
      <c r="A7" s="145" t="s">
        <v>522</v>
      </c>
      <c r="B7" s="150"/>
      <c r="C7" s="151"/>
      <c r="D7" s="152">
        <v>22876</v>
      </c>
      <c r="E7" s="153"/>
      <c r="F7" s="154">
        <v>43955</v>
      </c>
      <c r="G7" s="155"/>
      <c r="H7" s="156"/>
    </row>
    <row r="8" spans="1:8" x14ac:dyDescent="0.15">
      <c r="A8" s="157"/>
      <c r="B8" s="158"/>
      <c r="C8" s="159"/>
      <c r="D8" s="160">
        <v>14617</v>
      </c>
      <c r="E8" s="161"/>
      <c r="F8" s="162">
        <v>21318</v>
      </c>
      <c r="G8" s="163"/>
      <c r="H8" s="164"/>
    </row>
    <row r="9" spans="1:8" x14ac:dyDescent="0.15">
      <c r="A9" s="145" t="s">
        <v>523</v>
      </c>
      <c r="B9" s="150"/>
      <c r="C9" s="151"/>
      <c r="D9" s="152">
        <v>26480</v>
      </c>
      <c r="E9" s="153"/>
      <c r="F9" s="154">
        <v>41921</v>
      </c>
      <c r="G9" s="155"/>
      <c r="H9" s="156"/>
    </row>
    <row r="10" spans="1:8" x14ac:dyDescent="0.15">
      <c r="A10" s="157"/>
      <c r="B10" s="158"/>
      <c r="C10" s="159"/>
      <c r="D10" s="160">
        <v>15966</v>
      </c>
      <c r="E10" s="161"/>
      <c r="F10" s="162">
        <v>21655</v>
      </c>
      <c r="G10" s="163"/>
      <c r="H10" s="164"/>
    </row>
    <row r="11" spans="1:8" x14ac:dyDescent="0.15">
      <c r="A11" s="145" t="s">
        <v>524</v>
      </c>
      <c r="B11" s="150"/>
      <c r="C11" s="151"/>
      <c r="D11" s="152">
        <v>49241</v>
      </c>
      <c r="E11" s="153"/>
      <c r="F11" s="154">
        <v>44585</v>
      </c>
      <c r="G11" s="155"/>
      <c r="H11" s="156"/>
    </row>
    <row r="12" spans="1:8" x14ac:dyDescent="0.15">
      <c r="A12" s="157"/>
      <c r="B12" s="158"/>
      <c r="C12" s="165"/>
      <c r="D12" s="160">
        <v>38800</v>
      </c>
      <c r="E12" s="161"/>
      <c r="F12" s="162">
        <v>23077</v>
      </c>
      <c r="G12" s="163"/>
      <c r="H12" s="164"/>
    </row>
    <row r="13" spans="1:8" x14ac:dyDescent="0.15">
      <c r="A13" s="145"/>
      <c r="B13" s="150"/>
      <c r="C13" s="151"/>
      <c r="D13" s="152">
        <v>33455</v>
      </c>
      <c r="E13" s="153"/>
      <c r="F13" s="154">
        <v>43492</v>
      </c>
      <c r="G13" s="166"/>
      <c r="H13" s="156"/>
    </row>
    <row r="14" spans="1:8" x14ac:dyDescent="0.15">
      <c r="A14" s="157"/>
      <c r="B14" s="158"/>
      <c r="C14" s="159"/>
      <c r="D14" s="160">
        <v>21857</v>
      </c>
      <c r="E14" s="161"/>
      <c r="F14" s="162">
        <v>22526</v>
      </c>
      <c r="G14" s="163"/>
      <c r="H14" s="164"/>
    </row>
    <row r="17" spans="1:11" x14ac:dyDescent="0.15">
      <c r="A17" s="141" t="s">
        <v>51</v>
      </c>
    </row>
    <row r="18" spans="1:11" x14ac:dyDescent="0.15">
      <c r="A18" s="167"/>
      <c r="B18" s="167" t="str">
        <f>実質収支比率等に係る経年分析!F$46</f>
        <v>R01</v>
      </c>
      <c r="C18" s="167" t="str">
        <f>実質収支比率等に係る経年分析!G$46</f>
        <v>R02</v>
      </c>
      <c r="D18" s="167" t="str">
        <f>実質収支比率等に係る経年分析!H$46</f>
        <v>R03</v>
      </c>
      <c r="E18" s="167" t="str">
        <f>実質収支比率等に係る経年分析!I$46</f>
        <v>R04</v>
      </c>
      <c r="F18" s="167" t="str">
        <f>実質収支比率等に係る経年分析!J$46</f>
        <v>R05</v>
      </c>
    </row>
    <row r="19" spans="1:11" x14ac:dyDescent="0.15">
      <c r="A19" s="167" t="s">
        <v>52</v>
      </c>
      <c r="B19" s="167">
        <f>ROUND(VALUE(SUBSTITUTE(実質収支比率等に係る経年分析!F$48,"▲","-")),2)</f>
        <v>6.09</v>
      </c>
      <c r="C19" s="167">
        <f>ROUND(VALUE(SUBSTITUTE(実質収支比率等に係る経年分析!G$48,"▲","-")),2)</f>
        <v>7.2</v>
      </c>
      <c r="D19" s="167">
        <f>ROUND(VALUE(SUBSTITUTE(実質収支比率等に係る経年分析!H$48,"▲","-")),2)</f>
        <v>14.09</v>
      </c>
      <c r="E19" s="167">
        <f>ROUND(VALUE(SUBSTITUTE(実質収支比率等に係る経年分析!I$48,"▲","-")),2)</f>
        <v>10.35</v>
      </c>
      <c r="F19" s="167">
        <f>ROUND(VALUE(SUBSTITUTE(実質収支比率等に係る経年分析!J$48,"▲","-")),2)</f>
        <v>8.0299999999999994</v>
      </c>
    </row>
    <row r="20" spans="1:11" x14ac:dyDescent="0.15">
      <c r="A20" s="167" t="s">
        <v>53</v>
      </c>
      <c r="B20" s="167">
        <f>ROUND(VALUE(SUBSTITUTE(実質収支比率等に係る経年分析!F$47,"▲","-")),2)</f>
        <v>23.75</v>
      </c>
      <c r="C20" s="167">
        <f>ROUND(VALUE(SUBSTITUTE(実質収支比率等に係る経年分析!G$47,"▲","-")),2)</f>
        <v>26.61</v>
      </c>
      <c r="D20" s="167">
        <f>ROUND(VALUE(SUBSTITUTE(実質収支比率等に係る経年分析!H$47,"▲","-")),2)</f>
        <v>37.200000000000003</v>
      </c>
      <c r="E20" s="167">
        <f>ROUND(VALUE(SUBSTITUTE(実質収支比率等に係る経年分析!I$47,"▲","-")),2)</f>
        <v>34.18</v>
      </c>
      <c r="F20" s="167">
        <f>ROUND(VALUE(SUBSTITUTE(実質収支比率等に係る経年分析!J$47,"▲","-")),2)</f>
        <v>39.51</v>
      </c>
    </row>
    <row r="21" spans="1:11" x14ac:dyDescent="0.15">
      <c r="A21" s="167" t="s">
        <v>54</v>
      </c>
      <c r="B21" s="167">
        <f>IF(ISNUMBER(VALUE(SUBSTITUTE(実質収支比率等に係る経年分析!F$49,"▲","-"))),ROUND(VALUE(SUBSTITUTE(実質収支比率等に係る経年分析!F$49,"▲","-")),2),NA())</f>
        <v>-0.5</v>
      </c>
      <c r="C21" s="167">
        <f>IF(ISNUMBER(VALUE(SUBSTITUTE(実質収支比率等に係る経年分析!G$49,"▲","-"))),ROUND(VALUE(SUBSTITUTE(実質収支比率等に係る経年分析!G$49,"▲","-")),2),NA())</f>
        <v>4.37</v>
      </c>
      <c r="D21" s="167">
        <f>IF(ISNUMBER(VALUE(SUBSTITUTE(実質収支比率等に係る経年分析!H$49,"▲","-"))),ROUND(VALUE(SUBSTITUTE(実質収支比率等に係る経年分析!H$49,"▲","-")),2),NA())</f>
        <v>19.03</v>
      </c>
      <c r="E21" s="167">
        <f>IF(ISNUMBER(VALUE(SUBSTITUTE(実質収支比率等に係る経年分析!I$49,"▲","-"))),ROUND(VALUE(SUBSTITUTE(実質収支比率等に係る経年分析!I$49,"▲","-")),2),NA())</f>
        <v>-6.79</v>
      </c>
      <c r="F21" s="167">
        <f>IF(ISNUMBER(VALUE(SUBSTITUTE(実質収支比率等に係る経年分析!J$49,"▲","-"))),ROUND(VALUE(SUBSTITUTE(実質収支比率等に係る経年分析!J$49,"▲","-")),2),NA())</f>
        <v>3.83</v>
      </c>
    </row>
    <row r="24" spans="1:11" x14ac:dyDescent="0.15">
      <c r="A24" s="141" t="s">
        <v>55</v>
      </c>
    </row>
    <row r="25" spans="1:11" x14ac:dyDescent="0.15">
      <c r="A25" s="168"/>
      <c r="B25" s="168" t="str">
        <f>連結実質赤字比率に係る赤字・黒字の構成分析!F$33</f>
        <v>R01</v>
      </c>
      <c r="C25" s="168"/>
      <c r="D25" s="168" t="str">
        <f>連結実質赤字比率に係る赤字・黒字の構成分析!G$33</f>
        <v>R02</v>
      </c>
      <c r="E25" s="168"/>
      <c r="F25" s="168" t="str">
        <f>連結実質赤字比率に係る赤字・黒字の構成分析!H$33</f>
        <v>R03</v>
      </c>
      <c r="G25" s="168"/>
      <c r="H25" s="168" t="str">
        <f>連結実質赤字比率に係る赤字・黒字の構成分析!I$33</f>
        <v>R04</v>
      </c>
      <c r="I25" s="168"/>
      <c r="J25" s="168" t="str">
        <f>連結実質赤字比率に係る赤字・黒字の構成分析!J$33</f>
        <v>R05</v>
      </c>
      <c r="K25" s="168"/>
    </row>
    <row r="26" spans="1:11" x14ac:dyDescent="0.15">
      <c r="A26" s="168"/>
      <c r="B26" s="168" t="s">
        <v>56</v>
      </c>
      <c r="C26" s="168" t="s">
        <v>57</v>
      </c>
      <c r="D26" s="168" t="s">
        <v>56</v>
      </c>
      <c r="E26" s="168" t="s">
        <v>57</v>
      </c>
      <c r="F26" s="168" t="s">
        <v>56</v>
      </c>
      <c r="G26" s="168" t="s">
        <v>57</v>
      </c>
      <c r="H26" s="168" t="s">
        <v>56</v>
      </c>
      <c r="I26" s="168" t="s">
        <v>57</v>
      </c>
      <c r="J26" s="168" t="s">
        <v>56</v>
      </c>
      <c r="K26" s="168" t="s">
        <v>57</v>
      </c>
    </row>
    <row r="27" spans="1:11" x14ac:dyDescent="0.15">
      <c r="A27" s="168" t="str">
        <f>IF(連結実質赤字比率に係る赤字・黒字の構成分析!C$43="",NA(),連結実質赤字比率に係る赤字・黒字の構成分析!C$43)</f>
        <v>その他会計（黒字）</v>
      </c>
      <c r="B27" s="168" t="e">
        <f>IF(ROUND(VALUE(SUBSTITUTE(連結実質赤字比率に係る赤字・黒字の構成分析!F$43,"▲", "-")), 2) &lt; 0, ABS(ROUND(VALUE(SUBSTITUTE(連結実質赤字比率に係る赤字・黒字の構成分析!F$43,"▲", "-")), 2)), NA())</f>
        <v>#N/A</v>
      </c>
      <c r="C27" s="168">
        <f>IF(ROUND(VALUE(SUBSTITUTE(連結実質赤字比率に係る赤字・黒字の構成分析!F$43,"▲", "-")), 2) &gt;= 0, ABS(ROUND(VALUE(SUBSTITUTE(連結実質赤字比率に係る赤字・黒字の構成分析!F$43,"▲", "-")), 2)), NA())</f>
        <v>0.97</v>
      </c>
      <c r="D27" s="168" t="e">
        <f>IF(ROUND(VALUE(SUBSTITUTE(連結実質赤字比率に係る赤字・黒字の構成分析!G$43,"▲", "-")), 2) &lt; 0, ABS(ROUND(VALUE(SUBSTITUTE(連結実質赤字比率に係る赤字・黒字の構成分析!G$43,"▲", "-")), 2)), NA())</f>
        <v>#VALUE!</v>
      </c>
      <c r="E27" s="168" t="e">
        <f>IF(ROUND(VALUE(SUBSTITUTE(連結実質赤字比率に係る赤字・黒字の構成分析!G$43,"▲", "-")), 2) &gt;= 0, ABS(ROUND(VALUE(SUBSTITUTE(連結実質赤字比率に係る赤字・黒字の構成分析!G$43,"▲", "-")), 2)), NA())</f>
        <v>#VALUE!</v>
      </c>
      <c r="F27" s="168" t="e">
        <f>IF(ROUND(VALUE(SUBSTITUTE(連結実質赤字比率に係る赤字・黒字の構成分析!H$43,"▲", "-")), 2) &lt; 0, ABS(ROUND(VALUE(SUBSTITUTE(連結実質赤字比率に係る赤字・黒字の構成分析!H$43,"▲", "-")), 2)), NA())</f>
        <v>#VALUE!</v>
      </c>
      <c r="G27" s="168" t="e">
        <f>IF(ROUND(VALUE(SUBSTITUTE(連結実質赤字比率に係る赤字・黒字の構成分析!H$43,"▲", "-")), 2) &gt;= 0, ABS(ROUND(VALUE(SUBSTITUTE(連結実質赤字比率に係る赤字・黒字の構成分析!H$43,"▲", "-")), 2)), NA())</f>
        <v>#VALUE!</v>
      </c>
      <c r="H27" s="168" t="e">
        <f>IF(ROUND(VALUE(SUBSTITUTE(連結実質赤字比率に係る赤字・黒字の構成分析!I$43,"▲", "-")), 2) &lt; 0, ABS(ROUND(VALUE(SUBSTITUTE(連結実質赤字比率に係る赤字・黒字の構成分析!I$43,"▲", "-")), 2)), NA())</f>
        <v>#VALUE!</v>
      </c>
      <c r="I27" s="168" t="e">
        <f>IF(ROUND(VALUE(SUBSTITUTE(連結実質赤字比率に係る赤字・黒字の構成分析!I$43,"▲", "-")), 2) &gt;= 0, ABS(ROUND(VALUE(SUBSTITUTE(連結実質赤字比率に係る赤字・黒字の構成分析!I$43,"▲", "-")), 2)), NA())</f>
        <v>#VALUE!</v>
      </c>
      <c r="J27" s="168" t="e">
        <f>IF(ROUND(VALUE(SUBSTITUTE(連結実質赤字比率に係る赤字・黒字の構成分析!J$43,"▲", "-")), 2) &lt; 0, ABS(ROUND(VALUE(SUBSTITUTE(連結実質赤字比率に係る赤字・黒字の構成分析!J$43,"▲", "-")), 2)), NA())</f>
        <v>#VALUE!</v>
      </c>
      <c r="K27" s="168" t="e">
        <f>IF(ROUND(VALUE(SUBSTITUTE(連結実質赤字比率に係る赤字・黒字の構成分析!J$43,"▲", "-")), 2) &gt;= 0, ABS(ROUND(VALUE(SUBSTITUTE(連結実質赤字比率に係る赤字・黒字の構成分析!J$43,"▲", "-")), 2)), NA())</f>
        <v>#VALUE!</v>
      </c>
    </row>
    <row r="28" spans="1:11" x14ac:dyDescent="0.15">
      <c r="A28" s="168" t="str">
        <f>IF(連結実質赤字比率に係る赤字・黒字の構成分析!C$42="",NA(),連結実質赤字比率に係る赤字・黒字の構成分析!C$42)</f>
        <v>その他会計（赤字）</v>
      </c>
      <c r="B28" s="168" t="e">
        <f>IF(ROUND(VALUE(SUBSTITUTE(連結実質赤字比率に係る赤字・黒字の構成分析!F$42,"▲", "-")), 2) &lt; 0, ABS(ROUND(VALUE(SUBSTITUTE(連結実質赤字比率に係る赤字・黒字の構成分析!F$42,"▲", "-")), 2)), NA())</f>
        <v>#VALUE!</v>
      </c>
      <c r="C28" s="168" t="e">
        <f>IF(ROUND(VALUE(SUBSTITUTE(連結実質赤字比率に係る赤字・黒字の構成分析!F$42,"▲", "-")), 2) &gt;= 0, ABS(ROUND(VALUE(SUBSTITUTE(連結実質赤字比率に係る赤字・黒字の構成分析!F$42,"▲", "-")), 2)), NA())</f>
        <v>#VALUE!</v>
      </c>
      <c r="D28" s="168" t="e">
        <f>IF(ROUND(VALUE(SUBSTITUTE(連結実質赤字比率に係る赤字・黒字の構成分析!G$42,"▲", "-")), 2) &lt; 0, ABS(ROUND(VALUE(SUBSTITUTE(連結実質赤字比率に係る赤字・黒字の構成分析!G$42,"▲", "-")), 2)), NA())</f>
        <v>#VALUE!</v>
      </c>
      <c r="E28" s="168" t="e">
        <f>IF(ROUND(VALUE(SUBSTITUTE(連結実質赤字比率に係る赤字・黒字の構成分析!G$42,"▲", "-")), 2) &gt;= 0, ABS(ROUND(VALUE(SUBSTITUTE(連結実質赤字比率に係る赤字・黒字の構成分析!G$42,"▲", "-")), 2)), NA())</f>
        <v>#VALUE!</v>
      </c>
      <c r="F28" s="168" t="e">
        <f>IF(ROUND(VALUE(SUBSTITUTE(連結実質赤字比率に係る赤字・黒字の構成分析!H$42,"▲", "-")), 2) &lt; 0, ABS(ROUND(VALUE(SUBSTITUTE(連結実質赤字比率に係る赤字・黒字の構成分析!H$42,"▲", "-")), 2)), NA())</f>
        <v>#VALUE!</v>
      </c>
      <c r="G28" s="168" t="e">
        <f>IF(ROUND(VALUE(SUBSTITUTE(連結実質赤字比率に係る赤字・黒字の構成分析!H$42,"▲", "-")), 2) &gt;= 0, ABS(ROUND(VALUE(SUBSTITUTE(連結実質赤字比率に係る赤字・黒字の構成分析!H$42,"▲", "-")), 2)), NA())</f>
        <v>#VALUE!</v>
      </c>
      <c r="H28" s="168" t="e">
        <f>IF(ROUND(VALUE(SUBSTITUTE(連結実質赤字比率に係る赤字・黒字の構成分析!I$42,"▲", "-")), 2) &lt; 0, ABS(ROUND(VALUE(SUBSTITUTE(連結実質赤字比率に係る赤字・黒字の構成分析!I$42,"▲", "-")), 2)), NA())</f>
        <v>#VALUE!</v>
      </c>
      <c r="I28" s="168" t="e">
        <f>IF(ROUND(VALUE(SUBSTITUTE(連結実質赤字比率に係る赤字・黒字の構成分析!I$42,"▲", "-")), 2) &gt;= 0, ABS(ROUND(VALUE(SUBSTITUTE(連結実質赤字比率に係る赤字・黒字の構成分析!I$42,"▲", "-")), 2)), NA())</f>
        <v>#VALUE!</v>
      </c>
      <c r="J28" s="168" t="e">
        <f>IF(ROUND(VALUE(SUBSTITUTE(連結実質赤字比率に係る赤字・黒字の構成分析!J$42,"▲", "-")), 2) &lt; 0, ABS(ROUND(VALUE(SUBSTITUTE(連結実質赤字比率に係る赤字・黒字の構成分析!J$42,"▲", "-")), 2)), NA())</f>
        <v>#VALUE!</v>
      </c>
      <c r="K28" s="168" t="e">
        <f>IF(ROUND(VALUE(SUBSTITUTE(連結実質赤字比率に係る赤字・黒字の構成分析!J$42,"▲", "-")), 2) &gt;= 0, ABS(ROUND(VALUE(SUBSTITUTE(連結実質赤字比率に係る赤字・黒字の構成分析!J$42,"▲", "-")), 2)), NA())</f>
        <v>#VALUE!</v>
      </c>
    </row>
    <row r="29" spans="1:11" x14ac:dyDescent="0.15">
      <c r="A29" s="168" t="str">
        <f>IF(連結実質赤字比率に係る赤字・黒字の構成分析!C$41="",NA(),連結実質赤字比率に係る赤字・黒字の構成分析!C$41)</f>
        <v>中神駅北側地域整備事業特別会計</v>
      </c>
      <c r="B29" s="168" t="e">
        <f>IF(ROUND(VALUE(SUBSTITUTE(連結実質赤字比率に係る赤字・黒字の構成分析!F$41,"▲", "-")), 2) &lt; 0, ABS(ROUND(VALUE(SUBSTITUTE(連結実質赤字比率に係る赤字・黒字の構成分析!F$41,"▲", "-")), 2)), NA())</f>
        <v>#VALUE!</v>
      </c>
      <c r="C29" s="168" t="e">
        <f>IF(ROUND(VALUE(SUBSTITUTE(連結実質赤字比率に係る赤字・黒字の構成分析!F$41,"▲", "-")), 2) &gt;= 0, ABS(ROUND(VALUE(SUBSTITUTE(連結実質赤字比率に係る赤字・黒字の構成分析!F$41,"▲", "-")), 2)), NA())</f>
        <v>#VALUE!</v>
      </c>
      <c r="D29" s="168" t="e">
        <f>IF(ROUND(VALUE(SUBSTITUTE(連結実質赤字比率に係る赤字・黒字の構成分析!G$41,"▲", "-")), 2) &lt; 0, ABS(ROUND(VALUE(SUBSTITUTE(連結実質赤字比率に係る赤字・黒字の構成分析!G$41,"▲", "-")), 2)), NA())</f>
        <v>#VALUE!</v>
      </c>
      <c r="E29" s="168" t="e">
        <f>IF(ROUND(VALUE(SUBSTITUTE(連結実質赤字比率に係る赤字・黒字の構成分析!G$41,"▲", "-")), 2) &gt;= 0, ABS(ROUND(VALUE(SUBSTITUTE(連結実質赤字比率に係る赤字・黒字の構成分析!G$41,"▲", "-")), 2)), NA())</f>
        <v>#VALUE!</v>
      </c>
      <c r="F29" s="168" t="e">
        <f>IF(ROUND(VALUE(SUBSTITUTE(連結実質赤字比率に係る赤字・黒字の構成分析!H$41,"▲", "-")), 2) &lt; 0, ABS(ROUND(VALUE(SUBSTITUTE(連結実質赤字比率に係る赤字・黒字の構成分析!H$41,"▲", "-")), 2)), NA())</f>
        <v>#VALUE!</v>
      </c>
      <c r="G29" s="168" t="e">
        <f>IF(ROUND(VALUE(SUBSTITUTE(連結実質赤字比率に係る赤字・黒字の構成分析!H$41,"▲", "-")), 2) &gt;= 0, ABS(ROUND(VALUE(SUBSTITUTE(連結実質赤字比率に係る赤字・黒字の構成分析!H$41,"▲", "-")), 2)), NA())</f>
        <v>#VALUE!</v>
      </c>
      <c r="H29" s="168" t="e">
        <f>IF(ROUND(VALUE(SUBSTITUTE(連結実質赤字比率に係る赤字・黒字の構成分析!I$41,"▲", "-")), 2) &lt; 0, ABS(ROUND(VALUE(SUBSTITUTE(連結実質赤字比率に係る赤字・黒字の構成分析!I$41,"▲", "-")), 2)), NA())</f>
        <v>#VALUE!</v>
      </c>
      <c r="I29" s="168" t="e">
        <f>IF(ROUND(VALUE(SUBSTITUTE(連結実質赤字比率に係る赤字・黒字の構成分析!I$41,"▲", "-")), 2) &gt;= 0, ABS(ROUND(VALUE(SUBSTITUTE(連結実質赤字比率に係る赤字・黒字の構成分析!I$41,"▲", "-")), 2)), NA())</f>
        <v>#VALUE!</v>
      </c>
      <c r="J29" s="168" t="e">
        <f>IF(ROUND(VALUE(SUBSTITUTE(連結実質赤字比率に係る赤字・黒字の構成分析!J$41,"▲", "-")), 2) &lt; 0, ABS(ROUND(VALUE(SUBSTITUTE(連結実質赤字比率に係る赤字・黒字の構成分析!J$41,"▲", "-")), 2)), NA())</f>
        <v>#N/A</v>
      </c>
      <c r="K29" s="168">
        <f>IF(ROUND(VALUE(SUBSTITUTE(連結実質赤字比率に係る赤字・黒字の構成分析!J$41,"▲", "-")), 2) &gt;= 0, ABS(ROUND(VALUE(SUBSTITUTE(連結実質赤字比率に係る赤字・黒字の構成分析!J$41,"▲", "-")), 2)), NA())</f>
        <v>0.05</v>
      </c>
    </row>
    <row r="30" spans="1:11" x14ac:dyDescent="0.15">
      <c r="A30" s="168" t="str">
        <f>IF(連結実質赤字比率に係る赤字・黒字の構成分析!C$40="",NA(),連結実質赤字比率に係る赤字・黒字の構成分析!C$40)</f>
        <v>中神土地区画整理事業特別会計</v>
      </c>
      <c r="B30" s="168" t="e">
        <f>IF(ROUND(VALUE(SUBSTITUTE(連結実質赤字比率に係る赤字・黒字の構成分析!F$40,"▲", "-")), 2) &lt; 0, ABS(ROUND(VALUE(SUBSTITUTE(連結実質赤字比率に係る赤字・黒字の構成分析!F$40,"▲", "-")), 2)), NA())</f>
        <v>#N/A</v>
      </c>
      <c r="C30" s="168">
        <f>IF(ROUND(VALUE(SUBSTITUTE(連結実質赤字比率に係る赤字・黒字の構成分析!F$40,"▲", "-")), 2) &gt;= 0, ABS(ROUND(VALUE(SUBSTITUTE(連結実質赤字比率に係る赤字・黒字の構成分析!F$40,"▲", "-")), 2)), NA())</f>
        <v>0.21</v>
      </c>
      <c r="D30" s="168" t="e">
        <f>IF(ROUND(VALUE(SUBSTITUTE(連結実質赤字比率に係る赤字・黒字の構成分析!G$40,"▲", "-")), 2) &lt; 0, ABS(ROUND(VALUE(SUBSTITUTE(連結実質赤字比率に係る赤字・黒字の構成分析!G$40,"▲", "-")), 2)), NA())</f>
        <v>#N/A</v>
      </c>
      <c r="E30" s="168">
        <f>IF(ROUND(VALUE(SUBSTITUTE(連結実質赤字比率に係る赤字・黒字の構成分析!G$40,"▲", "-")), 2) &gt;= 0, ABS(ROUND(VALUE(SUBSTITUTE(連結実質赤字比率に係る赤字・黒字の構成分析!G$40,"▲", "-")), 2)), NA())</f>
        <v>0.14000000000000001</v>
      </c>
      <c r="F30" s="168" t="e">
        <f>IF(ROUND(VALUE(SUBSTITUTE(連結実質赤字比率に係る赤字・黒字の構成分析!H$40,"▲", "-")), 2) &lt; 0, ABS(ROUND(VALUE(SUBSTITUTE(連結実質赤字比率に係る赤字・黒字の構成分析!H$40,"▲", "-")), 2)), NA())</f>
        <v>#N/A</v>
      </c>
      <c r="G30" s="168">
        <f>IF(ROUND(VALUE(SUBSTITUTE(連結実質赤字比率に係る赤字・黒字の構成分析!H$40,"▲", "-")), 2) &gt;= 0, ABS(ROUND(VALUE(SUBSTITUTE(連結実質赤字比率に係る赤字・黒字の構成分析!H$40,"▲", "-")), 2)), NA())</f>
        <v>0.25</v>
      </c>
      <c r="H30" s="168" t="e">
        <f>IF(ROUND(VALUE(SUBSTITUTE(連結実質赤字比率に係る赤字・黒字の構成分析!I$40,"▲", "-")), 2) &lt; 0, ABS(ROUND(VALUE(SUBSTITUTE(連結実質赤字比率に係る赤字・黒字の構成分析!I$40,"▲", "-")), 2)), NA())</f>
        <v>#N/A</v>
      </c>
      <c r="I30" s="168">
        <f>IF(ROUND(VALUE(SUBSTITUTE(連結実質赤字比率に係る赤字・黒字の構成分析!I$40,"▲", "-")), 2) &gt;= 0, ABS(ROUND(VALUE(SUBSTITUTE(連結実質赤字比率に係る赤字・黒字の構成分析!I$40,"▲", "-")), 2)), NA())</f>
        <v>0.21</v>
      </c>
      <c r="J30" s="168" t="e">
        <f>IF(ROUND(VALUE(SUBSTITUTE(連結実質赤字比率に係る赤字・黒字の構成分析!J$40,"▲", "-")), 2) &lt; 0, ABS(ROUND(VALUE(SUBSTITUTE(連結実質赤字比率に係る赤字・黒字の構成分析!J$40,"▲", "-")), 2)), NA())</f>
        <v>#N/A</v>
      </c>
      <c r="K30" s="168">
        <f>IF(ROUND(VALUE(SUBSTITUTE(連結実質赤字比率に係る赤字・黒字の構成分析!J$40,"▲", "-")), 2) &gt;= 0, ABS(ROUND(VALUE(SUBSTITUTE(連結実質赤字比率に係る赤字・黒字の構成分析!J$40,"▲", "-")), 2)), NA())</f>
        <v>0.13</v>
      </c>
    </row>
    <row r="31" spans="1:11" x14ac:dyDescent="0.15">
      <c r="A31" s="168" t="str">
        <f>IF(連結実質赤字比率に係る赤字・黒字の構成分析!C$39="",NA(),連結実質赤字比率に係る赤字・黒字の構成分析!C$39)</f>
        <v>後期高齢者医療特別会計</v>
      </c>
      <c r="B31" s="168" t="e">
        <f>IF(ROUND(VALUE(SUBSTITUTE(連結実質赤字比率に係る赤字・黒字の構成分析!F$39,"▲", "-")), 2) &lt; 0, ABS(ROUND(VALUE(SUBSTITUTE(連結実質赤字比率に係る赤字・黒字の構成分析!F$39,"▲", "-")), 2)), NA())</f>
        <v>#N/A</v>
      </c>
      <c r="C31" s="168">
        <f>IF(ROUND(VALUE(SUBSTITUTE(連結実質赤字比率に係る赤字・黒字の構成分析!F$39,"▲", "-")), 2) &gt;= 0, ABS(ROUND(VALUE(SUBSTITUTE(連結実質赤字比率に係る赤字・黒字の構成分析!F$39,"▲", "-")), 2)), NA())</f>
        <v>0.12</v>
      </c>
      <c r="D31" s="168" t="e">
        <f>IF(ROUND(VALUE(SUBSTITUTE(連結実質赤字比率に係る赤字・黒字の構成分析!G$39,"▲", "-")), 2) &lt; 0, ABS(ROUND(VALUE(SUBSTITUTE(連結実質赤字比率に係る赤字・黒字の構成分析!G$39,"▲", "-")), 2)), NA())</f>
        <v>#N/A</v>
      </c>
      <c r="E31" s="168">
        <f>IF(ROUND(VALUE(SUBSTITUTE(連結実質赤字比率に係る赤字・黒字の構成分析!G$39,"▲", "-")), 2) &gt;= 0, ABS(ROUND(VALUE(SUBSTITUTE(連結実質赤字比率に係る赤字・黒字の構成分析!G$39,"▲", "-")), 2)), NA())</f>
        <v>0.13</v>
      </c>
      <c r="F31" s="168" t="e">
        <f>IF(ROUND(VALUE(SUBSTITUTE(連結実質赤字比率に係る赤字・黒字の構成分析!H$39,"▲", "-")), 2) &lt; 0, ABS(ROUND(VALUE(SUBSTITUTE(連結実質赤字比率に係る赤字・黒字の構成分析!H$39,"▲", "-")), 2)), NA())</f>
        <v>#N/A</v>
      </c>
      <c r="G31" s="168">
        <f>IF(ROUND(VALUE(SUBSTITUTE(連結実質赤字比率に係る赤字・黒字の構成分析!H$39,"▲", "-")), 2) &gt;= 0, ABS(ROUND(VALUE(SUBSTITUTE(連結実質赤字比率に係る赤字・黒字の構成分析!H$39,"▲", "-")), 2)), NA())</f>
        <v>0.26</v>
      </c>
      <c r="H31" s="168" t="e">
        <f>IF(ROUND(VALUE(SUBSTITUTE(連結実質赤字比率に係る赤字・黒字の構成分析!I$39,"▲", "-")), 2) &lt; 0, ABS(ROUND(VALUE(SUBSTITUTE(連結実質赤字比率に係る赤字・黒字の構成分析!I$39,"▲", "-")), 2)), NA())</f>
        <v>#N/A</v>
      </c>
      <c r="I31" s="168">
        <f>IF(ROUND(VALUE(SUBSTITUTE(連結実質赤字比率に係る赤字・黒字の構成分析!I$39,"▲", "-")), 2) &gt;= 0, ABS(ROUND(VALUE(SUBSTITUTE(連結実質赤字比率に係る赤字・黒字の構成分析!I$39,"▲", "-")), 2)), NA())</f>
        <v>0.24</v>
      </c>
      <c r="J31" s="168" t="e">
        <f>IF(ROUND(VALUE(SUBSTITUTE(連結実質赤字比率に係る赤字・黒字の構成分析!J$39,"▲", "-")), 2) &lt; 0, ABS(ROUND(VALUE(SUBSTITUTE(連結実質赤字比率に係る赤字・黒字の構成分析!J$39,"▲", "-")), 2)), NA())</f>
        <v>#N/A</v>
      </c>
      <c r="K31" s="168">
        <f>IF(ROUND(VALUE(SUBSTITUTE(連結実質赤字比率に係る赤字・黒字の構成分析!J$39,"▲", "-")), 2) &gt;= 0, ABS(ROUND(VALUE(SUBSTITUTE(連結実質赤字比率に係る赤字・黒字の構成分析!J$39,"▲", "-")), 2)), NA())</f>
        <v>0.14000000000000001</v>
      </c>
    </row>
    <row r="32" spans="1:11" x14ac:dyDescent="0.15">
      <c r="A32" s="168" t="str">
        <f>IF(連結実質赤字比率に係る赤字・黒字の構成分析!C$38="",NA(),連結実質赤字比率に係る赤字・黒字の構成分析!C$38)</f>
        <v>国民健康保険特別会計</v>
      </c>
      <c r="B32" s="168" t="e">
        <f>IF(ROUND(VALUE(SUBSTITUTE(連結実質赤字比率に係る赤字・黒字の構成分析!F$38,"▲", "-")), 2) &lt; 0, ABS(ROUND(VALUE(SUBSTITUTE(連結実質赤字比率に係る赤字・黒字の構成分析!F$38,"▲", "-")), 2)), NA())</f>
        <v>#N/A</v>
      </c>
      <c r="C32" s="168">
        <f>IF(ROUND(VALUE(SUBSTITUTE(連結実質赤字比率に係る赤字・黒字の構成分析!F$38,"▲", "-")), 2) &gt;= 0, ABS(ROUND(VALUE(SUBSTITUTE(連結実質赤字比率に係る赤字・黒字の構成分析!F$38,"▲", "-")), 2)), NA())</f>
        <v>1.04</v>
      </c>
      <c r="D32" s="168" t="e">
        <f>IF(ROUND(VALUE(SUBSTITUTE(連結実質赤字比率に係る赤字・黒字の構成分析!G$38,"▲", "-")), 2) &lt; 0, ABS(ROUND(VALUE(SUBSTITUTE(連結実質赤字比率に係る赤字・黒字の構成分析!G$38,"▲", "-")), 2)), NA())</f>
        <v>#N/A</v>
      </c>
      <c r="E32" s="168">
        <f>IF(ROUND(VALUE(SUBSTITUTE(連結実質赤字比率に係る赤字・黒字の構成分析!G$38,"▲", "-")), 2) &gt;= 0, ABS(ROUND(VALUE(SUBSTITUTE(連結実質赤字比率に係る赤字・黒字の構成分析!G$38,"▲", "-")), 2)), NA())</f>
        <v>1.4</v>
      </c>
      <c r="F32" s="168" t="e">
        <f>IF(ROUND(VALUE(SUBSTITUTE(連結実質赤字比率に係る赤字・黒字の構成分析!H$38,"▲", "-")), 2) &lt; 0, ABS(ROUND(VALUE(SUBSTITUTE(連結実質赤字比率に係る赤字・黒字の構成分析!H$38,"▲", "-")), 2)), NA())</f>
        <v>#N/A</v>
      </c>
      <c r="G32" s="168">
        <f>IF(ROUND(VALUE(SUBSTITUTE(連結実質赤字比率に係る赤字・黒字の構成分析!H$38,"▲", "-")), 2) &gt;= 0, ABS(ROUND(VALUE(SUBSTITUTE(連結実質赤字比率に係る赤字・黒字の構成分析!H$38,"▲", "-")), 2)), NA())</f>
        <v>1.22</v>
      </c>
      <c r="H32" s="168" t="e">
        <f>IF(ROUND(VALUE(SUBSTITUTE(連結実質赤字比率に係る赤字・黒字の構成分析!I$38,"▲", "-")), 2) &lt; 0, ABS(ROUND(VALUE(SUBSTITUTE(連結実質赤字比率に係る赤字・黒字の構成分析!I$38,"▲", "-")), 2)), NA())</f>
        <v>#N/A</v>
      </c>
      <c r="I32" s="168">
        <f>IF(ROUND(VALUE(SUBSTITUTE(連結実質赤字比率に係る赤字・黒字の構成分析!I$38,"▲", "-")), 2) &gt;= 0, ABS(ROUND(VALUE(SUBSTITUTE(連結実質赤字比率に係る赤字・黒字の構成分析!I$38,"▲", "-")), 2)), NA())</f>
        <v>1.2</v>
      </c>
      <c r="J32" s="168" t="e">
        <f>IF(ROUND(VALUE(SUBSTITUTE(連結実質赤字比率に係る赤字・黒字の構成分析!J$38,"▲", "-")), 2) &lt; 0, ABS(ROUND(VALUE(SUBSTITUTE(連結実質赤字比率に係る赤字・黒字の構成分析!J$38,"▲", "-")), 2)), NA())</f>
        <v>#N/A</v>
      </c>
      <c r="K32" s="168">
        <f>IF(ROUND(VALUE(SUBSTITUTE(連結実質赤字比率に係る赤字・黒字の構成分析!J$38,"▲", "-")), 2) &gt;= 0, ABS(ROUND(VALUE(SUBSTITUTE(連結実質赤字比率に係る赤字・黒字の構成分析!J$38,"▲", "-")), 2)), NA())</f>
        <v>0.68</v>
      </c>
    </row>
    <row r="33" spans="1:16" x14ac:dyDescent="0.15">
      <c r="A33" s="168" t="str">
        <f>IF(連結実質赤字比率に係る赤字・黒字の構成分析!C$37="",NA(),連結実質赤字比率に係る赤字・黒字の構成分析!C$37)</f>
        <v>介護保険特別会計</v>
      </c>
      <c r="B33" s="168" t="e">
        <f>IF(ROUND(VALUE(SUBSTITUTE(連結実質赤字比率に係る赤字・黒字の構成分析!F$37,"▲", "-")), 2) &lt; 0, ABS(ROUND(VALUE(SUBSTITUTE(連結実質赤字比率に係る赤字・黒字の構成分析!F$37,"▲", "-")), 2)), NA())</f>
        <v>#N/A</v>
      </c>
      <c r="C33" s="168">
        <f>IF(ROUND(VALUE(SUBSTITUTE(連結実質赤字比率に係る赤字・黒字の構成分析!F$37,"▲", "-")), 2) &gt;= 0, ABS(ROUND(VALUE(SUBSTITUTE(連結実質赤字比率に係る赤字・黒字の構成分析!F$37,"▲", "-")), 2)), NA())</f>
        <v>0.81</v>
      </c>
      <c r="D33" s="168" t="e">
        <f>IF(ROUND(VALUE(SUBSTITUTE(連結実質赤字比率に係る赤字・黒字の構成分析!G$37,"▲", "-")), 2) &lt; 0, ABS(ROUND(VALUE(SUBSTITUTE(連結実質赤字比率に係る赤字・黒字の構成分析!G$37,"▲", "-")), 2)), NA())</f>
        <v>#N/A</v>
      </c>
      <c r="E33" s="168">
        <f>IF(ROUND(VALUE(SUBSTITUTE(連結実質赤字比率に係る赤字・黒字の構成分析!G$37,"▲", "-")), 2) &gt;= 0, ABS(ROUND(VALUE(SUBSTITUTE(連結実質赤字比率に係る赤字・黒字の構成分析!G$37,"▲", "-")), 2)), NA())</f>
        <v>1.46</v>
      </c>
      <c r="F33" s="168" t="e">
        <f>IF(ROUND(VALUE(SUBSTITUTE(連結実質赤字比率に係る赤字・黒字の構成分析!H$37,"▲", "-")), 2) &lt; 0, ABS(ROUND(VALUE(SUBSTITUTE(連結実質赤字比率に係る赤字・黒字の構成分析!H$37,"▲", "-")), 2)), NA())</f>
        <v>#N/A</v>
      </c>
      <c r="G33" s="168">
        <f>IF(ROUND(VALUE(SUBSTITUTE(連結実質赤字比率に係る赤字・黒字の構成分析!H$37,"▲", "-")), 2) &gt;= 0, ABS(ROUND(VALUE(SUBSTITUTE(連結実質赤字比率に係る赤字・黒字の構成分析!H$37,"▲", "-")), 2)), NA())</f>
        <v>1.23</v>
      </c>
      <c r="H33" s="168" t="e">
        <f>IF(ROUND(VALUE(SUBSTITUTE(連結実質赤字比率に係る赤字・黒字の構成分析!I$37,"▲", "-")), 2) &lt; 0, ABS(ROUND(VALUE(SUBSTITUTE(連結実質赤字比率に係る赤字・黒字の構成分析!I$37,"▲", "-")), 2)), NA())</f>
        <v>#N/A</v>
      </c>
      <c r="I33" s="168">
        <f>IF(ROUND(VALUE(SUBSTITUTE(連結実質赤字比率に係る赤字・黒字の構成分析!I$37,"▲", "-")), 2) &gt;= 0, ABS(ROUND(VALUE(SUBSTITUTE(連結実質赤字比率に係る赤字・黒字の構成分析!I$37,"▲", "-")), 2)), NA())</f>
        <v>1.59</v>
      </c>
      <c r="J33" s="168" t="e">
        <f>IF(ROUND(VALUE(SUBSTITUTE(連結実質赤字比率に係る赤字・黒字の構成分析!J$37,"▲", "-")), 2) &lt; 0, ABS(ROUND(VALUE(SUBSTITUTE(連結実質赤字比率に係る赤字・黒字の構成分析!J$37,"▲", "-")), 2)), NA())</f>
        <v>#N/A</v>
      </c>
      <c r="K33" s="168">
        <f>IF(ROUND(VALUE(SUBSTITUTE(連結実質赤字比率に係る赤字・黒字の構成分析!J$37,"▲", "-")), 2) &gt;= 0, ABS(ROUND(VALUE(SUBSTITUTE(連結実質赤字比率に係る赤字・黒字の構成分析!J$37,"▲", "-")), 2)), NA())</f>
        <v>1.39</v>
      </c>
    </row>
    <row r="34" spans="1:16" x14ac:dyDescent="0.15">
      <c r="A34" s="168" t="str">
        <f>IF(連結実質赤字比率に係る赤字・黒字の構成分析!C$36="",NA(),連結実質赤字比率に係る赤字・黒字の構成分析!C$36)</f>
        <v>下水道事業会計</v>
      </c>
      <c r="B34" s="168" t="e">
        <f>IF(ROUND(VALUE(SUBSTITUTE(連結実質赤字比率に係る赤字・黒字の構成分析!F$36,"▲", "-")), 2) &lt; 0, ABS(ROUND(VALUE(SUBSTITUTE(連結実質赤字比率に係る赤字・黒字の構成分析!F$36,"▲", "-")), 2)), NA())</f>
        <v>#VALUE!</v>
      </c>
      <c r="C34" s="168" t="e">
        <f>IF(ROUND(VALUE(SUBSTITUTE(連結実質赤字比率に係る赤字・黒字の構成分析!F$36,"▲", "-")), 2) &gt;= 0, ABS(ROUND(VALUE(SUBSTITUTE(連結実質赤字比率に係る赤字・黒字の構成分析!F$36,"▲", "-")), 2)), NA())</f>
        <v>#VALUE!</v>
      </c>
      <c r="D34" s="168" t="e">
        <f>IF(ROUND(VALUE(SUBSTITUTE(連結実質赤字比率に係る赤字・黒字の構成分析!G$36,"▲", "-")), 2) &lt; 0, ABS(ROUND(VALUE(SUBSTITUTE(連結実質赤字比率に係る赤字・黒字の構成分析!G$36,"▲", "-")), 2)), NA())</f>
        <v>#N/A</v>
      </c>
      <c r="E34" s="168">
        <f>IF(ROUND(VALUE(SUBSTITUTE(連結実質赤字比率に係る赤字・黒字の構成分析!G$36,"▲", "-")), 2) &gt;= 0, ABS(ROUND(VALUE(SUBSTITUTE(連結実質赤字比率に係る赤字・黒字の構成分析!G$36,"▲", "-")), 2)), NA())</f>
        <v>2.81</v>
      </c>
      <c r="F34" s="168" t="e">
        <f>IF(ROUND(VALUE(SUBSTITUTE(連結実質赤字比率に係る赤字・黒字の構成分析!H$36,"▲", "-")), 2) &lt; 0, ABS(ROUND(VALUE(SUBSTITUTE(連結実質赤字比率に係る赤字・黒字の構成分析!H$36,"▲", "-")), 2)), NA())</f>
        <v>#N/A</v>
      </c>
      <c r="G34" s="168">
        <f>IF(ROUND(VALUE(SUBSTITUTE(連結実質赤字比率に係る赤字・黒字の構成分析!H$36,"▲", "-")), 2) &gt;= 0, ABS(ROUND(VALUE(SUBSTITUTE(連結実質赤字比率に係る赤字・黒字の構成分析!H$36,"▲", "-")), 2)), NA())</f>
        <v>3.73</v>
      </c>
      <c r="H34" s="168" t="e">
        <f>IF(ROUND(VALUE(SUBSTITUTE(連結実質赤字比率に係る赤字・黒字の構成分析!I$36,"▲", "-")), 2) &lt; 0, ABS(ROUND(VALUE(SUBSTITUTE(連結実質赤字比率に係る赤字・黒字の構成分析!I$36,"▲", "-")), 2)), NA())</f>
        <v>#N/A</v>
      </c>
      <c r="I34" s="168">
        <f>IF(ROUND(VALUE(SUBSTITUTE(連結実質赤字比率に係る赤字・黒字の構成分析!I$36,"▲", "-")), 2) &gt;= 0, ABS(ROUND(VALUE(SUBSTITUTE(連結実質赤字比率に係る赤字・黒字の構成分析!I$36,"▲", "-")), 2)), NA())</f>
        <v>4.49</v>
      </c>
      <c r="J34" s="168" t="e">
        <f>IF(ROUND(VALUE(SUBSTITUTE(連結実質赤字比率に係る赤字・黒字の構成分析!J$36,"▲", "-")), 2) &lt; 0, ABS(ROUND(VALUE(SUBSTITUTE(連結実質赤字比率に係る赤字・黒字の構成分析!J$36,"▲", "-")), 2)), NA())</f>
        <v>#N/A</v>
      </c>
      <c r="K34" s="168">
        <f>IF(ROUND(VALUE(SUBSTITUTE(連結実質赤字比率に係る赤字・黒字の構成分析!J$36,"▲", "-")), 2) &gt;= 0, ABS(ROUND(VALUE(SUBSTITUTE(連結実質赤字比率に係る赤字・黒字の構成分析!J$36,"▲", "-")), 2)), NA())</f>
        <v>6.26</v>
      </c>
    </row>
    <row r="35" spans="1:16" x14ac:dyDescent="0.15">
      <c r="A35" s="168" t="str">
        <f>IF(連結実質赤字比率に係る赤字・黒字の構成分析!C$35="",NA(),連結実質赤字比率に係る赤字・黒字の構成分析!C$35)</f>
        <v>一般会計</v>
      </c>
      <c r="B35" s="168" t="e">
        <f>IF(ROUND(VALUE(SUBSTITUTE(連結実質赤字比率に係る赤字・黒字の構成分析!F$35,"▲", "-")), 2) &lt; 0, ABS(ROUND(VALUE(SUBSTITUTE(連結実質赤字比率に係る赤字・黒字の構成分析!F$35,"▲", "-")), 2)), NA())</f>
        <v>#N/A</v>
      </c>
      <c r="C35" s="168">
        <f>IF(ROUND(VALUE(SUBSTITUTE(連結実質赤字比率に係る赤字・黒字の構成分析!F$35,"▲", "-")), 2) &gt;= 0, ABS(ROUND(VALUE(SUBSTITUTE(連結実質赤字比率に係る赤字・黒字の構成分析!F$35,"▲", "-")), 2)), NA())</f>
        <v>6.09</v>
      </c>
      <c r="D35" s="168" t="e">
        <f>IF(ROUND(VALUE(SUBSTITUTE(連結実質赤字比率に係る赤字・黒字の構成分析!G$35,"▲", "-")), 2) &lt; 0, ABS(ROUND(VALUE(SUBSTITUTE(連結実質赤字比率に係る赤字・黒字の構成分析!G$35,"▲", "-")), 2)), NA())</f>
        <v>#N/A</v>
      </c>
      <c r="E35" s="168">
        <f>IF(ROUND(VALUE(SUBSTITUTE(連結実質赤字比率に係る赤字・黒字の構成分析!G$35,"▲", "-")), 2) &gt;= 0, ABS(ROUND(VALUE(SUBSTITUTE(連結実質赤字比率に係る赤字・黒字の構成分析!G$35,"▲", "-")), 2)), NA())</f>
        <v>7.19</v>
      </c>
      <c r="F35" s="168" t="e">
        <f>IF(ROUND(VALUE(SUBSTITUTE(連結実質赤字比率に係る赤字・黒字の構成分析!H$35,"▲", "-")), 2) &lt; 0, ABS(ROUND(VALUE(SUBSTITUTE(連結実質赤字比率に係る赤字・黒字の構成分析!H$35,"▲", "-")), 2)), NA())</f>
        <v>#N/A</v>
      </c>
      <c r="G35" s="168">
        <f>IF(ROUND(VALUE(SUBSTITUTE(連結実質赤字比率に係る赤字・黒字の構成分析!H$35,"▲", "-")), 2) &gt;= 0, ABS(ROUND(VALUE(SUBSTITUTE(連結実質赤字比率に係る赤字・黒字の構成分析!H$35,"▲", "-")), 2)), NA())</f>
        <v>14.08</v>
      </c>
      <c r="H35" s="168" t="e">
        <f>IF(ROUND(VALUE(SUBSTITUTE(連結実質赤字比率に係る赤字・黒字の構成分析!I$35,"▲", "-")), 2) &lt; 0, ABS(ROUND(VALUE(SUBSTITUTE(連結実質赤字比率に係る赤字・黒字の構成分析!I$35,"▲", "-")), 2)), NA())</f>
        <v>#N/A</v>
      </c>
      <c r="I35" s="168">
        <f>IF(ROUND(VALUE(SUBSTITUTE(連結実質赤字比率に係る赤字・黒字の構成分析!I$35,"▲", "-")), 2) &gt;= 0, ABS(ROUND(VALUE(SUBSTITUTE(連結実質赤字比率に係る赤字・黒字の構成分析!I$35,"▲", "-")), 2)), NA())</f>
        <v>10.34</v>
      </c>
      <c r="J35" s="168" t="e">
        <f>IF(ROUND(VALUE(SUBSTITUTE(連結実質赤字比率に係る赤字・黒字の構成分析!J$35,"▲", "-")), 2) &lt; 0, ABS(ROUND(VALUE(SUBSTITUTE(連結実質赤字比率に係る赤字・黒字の構成分析!J$35,"▲", "-")), 2)), NA())</f>
        <v>#N/A</v>
      </c>
      <c r="K35" s="168">
        <f>IF(ROUND(VALUE(SUBSTITUTE(連結実質赤字比率に係る赤字・黒字の構成分析!J$35,"▲", "-")), 2) &gt;= 0, ABS(ROUND(VALUE(SUBSTITUTE(連結実質赤字比率に係る赤字・黒字の構成分析!J$35,"▲", "-")), 2)), NA())</f>
        <v>7.97</v>
      </c>
    </row>
    <row r="36" spans="1:16" x14ac:dyDescent="0.15">
      <c r="A36" s="168" t="str">
        <f>IF(連結実質赤字比率に係る赤字・黒字の構成分析!C$34="",NA(),連結実質赤字比率に係る赤字・黒字の構成分析!C$34)</f>
        <v>水道事業会計</v>
      </c>
      <c r="B36" s="168" t="e">
        <f>IF(ROUND(VALUE(SUBSTITUTE(連結実質赤字比率に係る赤字・黒字の構成分析!F$34,"▲", "-")), 2) &lt; 0, ABS(ROUND(VALUE(SUBSTITUTE(連結実質赤字比率に係る赤字・黒字の構成分析!F$34,"▲", "-")), 2)), NA())</f>
        <v>#N/A</v>
      </c>
      <c r="C36" s="168">
        <f>IF(ROUND(VALUE(SUBSTITUTE(連結実質赤字比率に係る赤字・黒字の構成分析!F$34,"▲", "-")), 2) &gt;= 0, ABS(ROUND(VALUE(SUBSTITUTE(連結実質赤字比率に係る赤字・黒字の構成分析!F$34,"▲", "-")), 2)), NA())</f>
        <v>13.17</v>
      </c>
      <c r="D36" s="168" t="e">
        <f>IF(ROUND(VALUE(SUBSTITUTE(連結実質赤字比率に係る赤字・黒字の構成分析!G$34,"▲", "-")), 2) &lt; 0, ABS(ROUND(VALUE(SUBSTITUTE(連結実質赤字比率に係る赤字・黒字の構成分析!G$34,"▲", "-")), 2)), NA())</f>
        <v>#N/A</v>
      </c>
      <c r="E36" s="168">
        <f>IF(ROUND(VALUE(SUBSTITUTE(連結実質赤字比率に係る赤字・黒字の構成分析!G$34,"▲", "-")), 2) &gt;= 0, ABS(ROUND(VALUE(SUBSTITUTE(連結実質赤字比率に係る赤字・黒字の構成分析!G$34,"▲", "-")), 2)), NA())</f>
        <v>12.27</v>
      </c>
      <c r="F36" s="168" t="e">
        <f>IF(ROUND(VALUE(SUBSTITUTE(連結実質赤字比率に係る赤字・黒字の構成分析!H$34,"▲", "-")), 2) &lt; 0, ABS(ROUND(VALUE(SUBSTITUTE(連結実質赤字比率に係る赤字・黒字の構成分析!H$34,"▲", "-")), 2)), NA())</f>
        <v>#N/A</v>
      </c>
      <c r="G36" s="168">
        <f>IF(ROUND(VALUE(SUBSTITUTE(連結実質赤字比率に係る赤字・黒字の構成分析!H$34,"▲", "-")), 2) &gt;= 0, ABS(ROUND(VALUE(SUBSTITUTE(連結実質赤字比率に係る赤字・黒字の構成分析!H$34,"▲", "-")), 2)), NA())</f>
        <v>13.08</v>
      </c>
      <c r="H36" s="168" t="e">
        <f>IF(ROUND(VALUE(SUBSTITUTE(連結実質赤字比率に係る赤字・黒字の構成分析!I$34,"▲", "-")), 2) &lt; 0, ABS(ROUND(VALUE(SUBSTITUTE(連結実質赤字比率に係る赤字・黒字の構成分析!I$34,"▲", "-")), 2)), NA())</f>
        <v>#N/A</v>
      </c>
      <c r="I36" s="168">
        <f>IF(ROUND(VALUE(SUBSTITUTE(連結実質赤字比率に係る赤字・黒字の構成分析!I$34,"▲", "-")), 2) &gt;= 0, ABS(ROUND(VALUE(SUBSTITUTE(連結実質赤字比率に係る赤字・黒字の構成分析!I$34,"▲", "-")), 2)), NA())</f>
        <v>14.37</v>
      </c>
      <c r="J36" s="168" t="e">
        <f>IF(ROUND(VALUE(SUBSTITUTE(連結実質赤字比率に係る赤字・黒字の構成分析!J$34,"▲", "-")), 2) &lt; 0, ABS(ROUND(VALUE(SUBSTITUTE(連結実質赤字比率に係る赤字・黒字の構成分析!J$34,"▲", "-")), 2)), NA())</f>
        <v>#N/A</v>
      </c>
      <c r="K36" s="168">
        <f>IF(ROUND(VALUE(SUBSTITUTE(連結実質赤字比率に係る赤字・黒字の構成分析!J$34,"▲", "-")), 2) &gt;= 0, ABS(ROUND(VALUE(SUBSTITUTE(連結実質赤字比率に係る赤字・黒字の構成分析!J$34,"▲", "-")), 2)), NA())</f>
        <v>15.44</v>
      </c>
    </row>
    <row r="39" spans="1:16" x14ac:dyDescent="0.15">
      <c r="A39" s="141" t="s">
        <v>58</v>
      </c>
    </row>
    <row r="40" spans="1:16" x14ac:dyDescent="0.15">
      <c r="A40" s="169"/>
      <c r="B40" s="169" t="str">
        <f>'実質公債費比率（分子）の構造'!K$44</f>
        <v>R01</v>
      </c>
      <c r="C40" s="169"/>
      <c r="D40" s="169"/>
      <c r="E40" s="169" t="str">
        <f>'実質公債費比率（分子）の構造'!L$44</f>
        <v>R02</v>
      </c>
      <c r="F40" s="169"/>
      <c r="G40" s="169"/>
      <c r="H40" s="169" t="str">
        <f>'実質公債費比率（分子）の構造'!M$44</f>
        <v>R03</v>
      </c>
      <c r="I40" s="169"/>
      <c r="J40" s="169"/>
      <c r="K40" s="169" t="str">
        <f>'実質公債費比率（分子）の構造'!N$44</f>
        <v>R04</v>
      </c>
      <c r="L40" s="169"/>
      <c r="M40" s="169"/>
      <c r="N40" s="169" t="str">
        <f>'実質公債費比率（分子）の構造'!O$44</f>
        <v>R05</v>
      </c>
      <c r="O40" s="169"/>
      <c r="P40" s="169"/>
    </row>
    <row r="41" spans="1:16" x14ac:dyDescent="0.15">
      <c r="A41" s="169"/>
      <c r="B41" s="169" t="s">
        <v>59</v>
      </c>
      <c r="C41" s="169"/>
      <c r="D41" s="169" t="s">
        <v>60</v>
      </c>
      <c r="E41" s="169" t="s">
        <v>59</v>
      </c>
      <c r="F41" s="169"/>
      <c r="G41" s="169" t="s">
        <v>60</v>
      </c>
      <c r="H41" s="169" t="s">
        <v>59</v>
      </c>
      <c r="I41" s="169"/>
      <c r="J41" s="169" t="s">
        <v>60</v>
      </c>
      <c r="K41" s="169" t="s">
        <v>59</v>
      </c>
      <c r="L41" s="169"/>
      <c r="M41" s="169" t="s">
        <v>60</v>
      </c>
      <c r="N41" s="169" t="s">
        <v>59</v>
      </c>
      <c r="O41" s="169"/>
      <c r="P41" s="169" t="s">
        <v>60</v>
      </c>
    </row>
    <row r="42" spans="1:16" x14ac:dyDescent="0.15">
      <c r="A42" s="169" t="s">
        <v>61</v>
      </c>
      <c r="B42" s="169"/>
      <c r="C42" s="169"/>
      <c r="D42" s="169">
        <f>'実質公債費比率（分子）の構造'!K$52</f>
        <v>2485</v>
      </c>
      <c r="E42" s="169"/>
      <c r="F42" s="169"/>
      <c r="G42" s="169">
        <f>'実質公債費比率（分子）の構造'!L$52</f>
        <v>2391</v>
      </c>
      <c r="H42" s="169"/>
      <c r="I42" s="169"/>
      <c r="J42" s="169">
        <f>'実質公債費比率（分子）の構造'!M$52</f>
        <v>2320</v>
      </c>
      <c r="K42" s="169"/>
      <c r="L42" s="169"/>
      <c r="M42" s="169">
        <f>'実質公債費比率（分子）の構造'!N$52</f>
        <v>2187</v>
      </c>
      <c r="N42" s="169"/>
      <c r="O42" s="169"/>
      <c r="P42" s="169">
        <f>'実質公債費比率（分子）の構造'!O$52</f>
        <v>2052</v>
      </c>
    </row>
    <row r="43" spans="1:16" x14ac:dyDescent="0.15">
      <c r="A43" s="169" t="s">
        <v>16</v>
      </c>
      <c r="B43" s="169" t="str">
        <f>'実質公債費比率（分子）の構造'!K$51</f>
        <v>-</v>
      </c>
      <c r="C43" s="169"/>
      <c r="D43" s="169"/>
      <c r="E43" s="169" t="str">
        <f>'実質公債費比率（分子）の構造'!L$51</f>
        <v>-</v>
      </c>
      <c r="F43" s="169"/>
      <c r="G43" s="169"/>
      <c r="H43" s="169" t="str">
        <f>'実質公債費比率（分子）の構造'!M$51</f>
        <v>-</v>
      </c>
      <c r="I43" s="169"/>
      <c r="J43" s="169"/>
      <c r="K43" s="169" t="str">
        <f>'実質公債費比率（分子）の構造'!N$51</f>
        <v>-</v>
      </c>
      <c r="L43" s="169"/>
      <c r="M43" s="169"/>
      <c r="N43" s="169" t="str">
        <f>'実質公債費比率（分子）の構造'!O$51</f>
        <v>-</v>
      </c>
      <c r="O43" s="169"/>
      <c r="P43" s="169"/>
    </row>
    <row r="44" spans="1:16" x14ac:dyDescent="0.15">
      <c r="A44" s="169" t="s">
        <v>62</v>
      </c>
      <c r="B44" s="169">
        <f>'実質公債費比率（分子）の構造'!K$50</f>
        <v>8</v>
      </c>
      <c r="C44" s="169"/>
      <c r="D44" s="169"/>
      <c r="E44" s="169">
        <f>'実質公債費比率（分子）の構造'!L$50</f>
        <v>8</v>
      </c>
      <c r="F44" s="169"/>
      <c r="G44" s="169"/>
      <c r="H44" s="169">
        <f>'実質公債費比率（分子）の構造'!M$50</f>
        <v>8</v>
      </c>
      <c r="I44" s="169"/>
      <c r="J44" s="169"/>
      <c r="K44" s="169" t="str">
        <f>'実質公債費比率（分子）の構造'!N$50</f>
        <v>-</v>
      </c>
      <c r="L44" s="169"/>
      <c r="M44" s="169"/>
      <c r="N44" s="169" t="str">
        <f>'実質公債費比率（分子）の構造'!O$50</f>
        <v>-</v>
      </c>
      <c r="O44" s="169"/>
      <c r="P44" s="169"/>
    </row>
    <row r="45" spans="1:16" x14ac:dyDescent="0.15">
      <c r="A45" s="169" t="s">
        <v>63</v>
      </c>
      <c r="B45" s="169">
        <f>'実質公債費比率（分子）の構造'!K$49</f>
        <v>34</v>
      </c>
      <c r="C45" s="169"/>
      <c r="D45" s="169"/>
      <c r="E45" s="169">
        <f>'実質公債費比率（分子）の構造'!L$49</f>
        <v>14</v>
      </c>
      <c r="F45" s="169"/>
      <c r="G45" s="169"/>
      <c r="H45" s="169">
        <f>'実質公債費比率（分子）の構造'!M$49</f>
        <v>1</v>
      </c>
      <c r="I45" s="169"/>
      <c r="J45" s="169"/>
      <c r="K45" s="169">
        <f>'実質公債費比率（分子）の構造'!N$49</f>
        <v>1</v>
      </c>
      <c r="L45" s="169"/>
      <c r="M45" s="169"/>
      <c r="N45" s="169">
        <f>'実質公債費比率（分子）の構造'!O$49</f>
        <v>1</v>
      </c>
      <c r="O45" s="169"/>
      <c r="P45" s="169"/>
    </row>
    <row r="46" spans="1:16" x14ac:dyDescent="0.15">
      <c r="A46" s="169" t="s">
        <v>64</v>
      </c>
      <c r="B46" s="169">
        <f>'実質公債費比率（分子）の構造'!K$48</f>
        <v>437</v>
      </c>
      <c r="C46" s="169"/>
      <c r="D46" s="169"/>
      <c r="E46" s="169">
        <f>'実質公債費比率（分子）の構造'!L$48</f>
        <v>399</v>
      </c>
      <c r="F46" s="169"/>
      <c r="G46" s="169"/>
      <c r="H46" s="169">
        <f>'実質公債費比率（分子）の構造'!M$48</f>
        <v>372</v>
      </c>
      <c r="I46" s="169"/>
      <c r="J46" s="169"/>
      <c r="K46" s="169">
        <f>'実質公債費比率（分子）の構造'!N$48</f>
        <v>348</v>
      </c>
      <c r="L46" s="169"/>
      <c r="M46" s="169"/>
      <c r="N46" s="169">
        <f>'実質公債費比率（分子）の構造'!O$48</f>
        <v>321</v>
      </c>
      <c r="O46" s="169"/>
      <c r="P46" s="169"/>
    </row>
    <row r="47" spans="1:16" x14ac:dyDescent="0.15">
      <c r="A47" s="169" t="s">
        <v>12</v>
      </c>
      <c r="B47" s="169" t="str">
        <f>'実質公債費比率（分子）の構造'!K$47</f>
        <v>-</v>
      </c>
      <c r="C47" s="169"/>
      <c r="D47" s="169"/>
      <c r="E47" s="169" t="str">
        <f>'実質公債費比率（分子）の構造'!L$47</f>
        <v>-</v>
      </c>
      <c r="F47" s="169"/>
      <c r="G47" s="169"/>
      <c r="H47" s="169" t="str">
        <f>'実質公債費比率（分子）の構造'!M$47</f>
        <v>-</v>
      </c>
      <c r="I47" s="169"/>
      <c r="J47" s="169"/>
      <c r="K47" s="169" t="str">
        <f>'実質公債費比率（分子）の構造'!N$47</f>
        <v>-</v>
      </c>
      <c r="L47" s="169"/>
      <c r="M47" s="169"/>
      <c r="N47" s="169" t="str">
        <f>'実質公債費比率（分子）の構造'!O$47</f>
        <v>-</v>
      </c>
      <c r="O47" s="169"/>
      <c r="P47" s="169"/>
    </row>
    <row r="48" spans="1:16" x14ac:dyDescent="0.15">
      <c r="A48" s="169" t="s">
        <v>65</v>
      </c>
      <c r="B48" s="169" t="str">
        <f>'実質公債費比率（分子）の構造'!K$46</f>
        <v>-</v>
      </c>
      <c r="C48" s="169"/>
      <c r="D48" s="169"/>
      <c r="E48" s="169" t="str">
        <f>'実質公債費比率（分子）の構造'!L$46</f>
        <v>-</v>
      </c>
      <c r="F48" s="169"/>
      <c r="G48" s="169"/>
      <c r="H48" s="169" t="str">
        <f>'実質公債費比率（分子）の構造'!M$46</f>
        <v>-</v>
      </c>
      <c r="I48" s="169"/>
      <c r="J48" s="169"/>
      <c r="K48" s="169" t="str">
        <f>'実質公債費比率（分子）の構造'!N$46</f>
        <v>-</v>
      </c>
      <c r="L48" s="169"/>
      <c r="M48" s="169"/>
      <c r="N48" s="169" t="str">
        <f>'実質公債費比率（分子）の構造'!O$46</f>
        <v>-</v>
      </c>
      <c r="O48" s="169"/>
      <c r="P48" s="169"/>
    </row>
    <row r="49" spans="1:16" x14ac:dyDescent="0.15">
      <c r="A49" s="169" t="s">
        <v>66</v>
      </c>
      <c r="B49" s="169">
        <f>'実質公債費比率（分子）の構造'!K$45</f>
        <v>2125</v>
      </c>
      <c r="C49" s="169"/>
      <c r="D49" s="169"/>
      <c r="E49" s="169">
        <f>'実質公債費比率（分子）の構造'!L$45</f>
        <v>2075</v>
      </c>
      <c r="F49" s="169"/>
      <c r="G49" s="169"/>
      <c r="H49" s="169">
        <f>'実質公債費比率（分子）の構造'!M$45</f>
        <v>1961</v>
      </c>
      <c r="I49" s="169"/>
      <c r="J49" s="169"/>
      <c r="K49" s="169">
        <f>'実質公債費比率（分子）の構造'!N$45</f>
        <v>1909</v>
      </c>
      <c r="L49" s="169"/>
      <c r="M49" s="169"/>
      <c r="N49" s="169">
        <f>'実質公債費比率（分子）の構造'!O$45</f>
        <v>1829</v>
      </c>
      <c r="O49" s="169"/>
      <c r="P49" s="169"/>
    </row>
    <row r="50" spans="1:16" x14ac:dyDescent="0.15">
      <c r="A50" s="169" t="s">
        <v>67</v>
      </c>
      <c r="B50" s="169" t="e">
        <f>NA()</f>
        <v>#N/A</v>
      </c>
      <c r="C50" s="169">
        <f>IF(ISNUMBER('実質公債費比率（分子）の構造'!K$53),'実質公債費比率（分子）の構造'!K$53,NA())</f>
        <v>119</v>
      </c>
      <c r="D50" s="169" t="e">
        <f>NA()</f>
        <v>#N/A</v>
      </c>
      <c r="E50" s="169" t="e">
        <f>NA()</f>
        <v>#N/A</v>
      </c>
      <c r="F50" s="169">
        <f>IF(ISNUMBER('実質公債費比率（分子）の構造'!L$53),'実質公債費比率（分子）の構造'!L$53,NA())</f>
        <v>105</v>
      </c>
      <c r="G50" s="169" t="e">
        <f>NA()</f>
        <v>#N/A</v>
      </c>
      <c r="H50" s="169" t="e">
        <f>NA()</f>
        <v>#N/A</v>
      </c>
      <c r="I50" s="169">
        <f>IF(ISNUMBER('実質公債費比率（分子）の構造'!M$53),'実質公債費比率（分子）の構造'!M$53,NA())</f>
        <v>22</v>
      </c>
      <c r="J50" s="169" t="e">
        <f>NA()</f>
        <v>#N/A</v>
      </c>
      <c r="K50" s="169" t="e">
        <f>NA()</f>
        <v>#N/A</v>
      </c>
      <c r="L50" s="169">
        <f>IF(ISNUMBER('実質公債費比率（分子）の構造'!N$53),'実質公債費比率（分子）の構造'!N$53,NA())</f>
        <v>71</v>
      </c>
      <c r="M50" s="169" t="e">
        <f>NA()</f>
        <v>#N/A</v>
      </c>
      <c r="N50" s="169" t="e">
        <f>NA()</f>
        <v>#N/A</v>
      </c>
      <c r="O50" s="169">
        <f>IF(ISNUMBER('実質公債費比率（分子）の構造'!O$53),'実質公債費比率（分子）の構造'!O$53,NA())</f>
        <v>99</v>
      </c>
      <c r="P50" s="169" t="e">
        <f>NA()</f>
        <v>#N/A</v>
      </c>
    </row>
    <row r="53" spans="1:16" x14ac:dyDescent="0.15">
      <c r="A53" s="141" t="s">
        <v>68</v>
      </c>
    </row>
    <row r="54" spans="1:16" x14ac:dyDescent="0.15">
      <c r="A54" s="168"/>
      <c r="B54" s="168" t="str">
        <f>'将来負担比率（分子）の構造'!I$40</f>
        <v>R01</v>
      </c>
      <c r="C54" s="168"/>
      <c r="D54" s="168"/>
      <c r="E54" s="168" t="str">
        <f>'将来負担比率（分子）の構造'!J$40</f>
        <v>R02</v>
      </c>
      <c r="F54" s="168"/>
      <c r="G54" s="168"/>
      <c r="H54" s="168" t="str">
        <f>'将来負担比率（分子）の構造'!K$40</f>
        <v>R03</v>
      </c>
      <c r="I54" s="168"/>
      <c r="J54" s="168"/>
      <c r="K54" s="168" t="str">
        <f>'将来負担比率（分子）の構造'!L$40</f>
        <v>R04</v>
      </c>
      <c r="L54" s="168"/>
      <c r="M54" s="168"/>
      <c r="N54" s="168" t="str">
        <f>'将来負担比率（分子）の構造'!M$40</f>
        <v>R05</v>
      </c>
      <c r="O54" s="168"/>
      <c r="P54" s="168"/>
    </row>
    <row r="55" spans="1:16" x14ac:dyDescent="0.15">
      <c r="A55" s="168"/>
      <c r="B55" s="168" t="s">
        <v>69</v>
      </c>
      <c r="C55" s="168"/>
      <c r="D55" s="168" t="s">
        <v>70</v>
      </c>
      <c r="E55" s="168" t="s">
        <v>69</v>
      </c>
      <c r="F55" s="168"/>
      <c r="G55" s="168" t="s">
        <v>70</v>
      </c>
      <c r="H55" s="168" t="s">
        <v>69</v>
      </c>
      <c r="I55" s="168"/>
      <c r="J55" s="168" t="s">
        <v>70</v>
      </c>
      <c r="K55" s="168" t="s">
        <v>69</v>
      </c>
      <c r="L55" s="168"/>
      <c r="M55" s="168" t="s">
        <v>70</v>
      </c>
      <c r="N55" s="168" t="s">
        <v>69</v>
      </c>
      <c r="O55" s="168"/>
      <c r="P55" s="168" t="s">
        <v>70</v>
      </c>
    </row>
    <row r="56" spans="1:16" x14ac:dyDescent="0.15">
      <c r="A56" s="168" t="s">
        <v>43</v>
      </c>
      <c r="B56" s="168"/>
      <c r="C56" s="168"/>
      <c r="D56" s="168">
        <f>'将来負担比率（分子）の構造'!I$52</f>
        <v>15399</v>
      </c>
      <c r="E56" s="168"/>
      <c r="F56" s="168"/>
      <c r="G56" s="168">
        <f>'将来負担比率（分子）の構造'!J$52</f>
        <v>14539</v>
      </c>
      <c r="H56" s="168"/>
      <c r="I56" s="168"/>
      <c r="J56" s="168">
        <f>'将来負担比率（分子）の構造'!K$52</f>
        <v>14059</v>
      </c>
      <c r="K56" s="168"/>
      <c r="L56" s="168"/>
      <c r="M56" s="168">
        <f>'将来負担比率（分子）の構造'!L$52</f>
        <v>12744</v>
      </c>
      <c r="N56" s="168"/>
      <c r="O56" s="168"/>
      <c r="P56" s="168">
        <f>'将来負担比率（分子）の構造'!M$52</f>
        <v>11450</v>
      </c>
    </row>
    <row r="57" spans="1:16" x14ac:dyDescent="0.15">
      <c r="A57" s="168" t="s">
        <v>42</v>
      </c>
      <c r="B57" s="168"/>
      <c r="C57" s="168"/>
      <c r="D57" s="168">
        <f>'将来負担比率（分子）の構造'!I$51</f>
        <v>6044</v>
      </c>
      <c r="E57" s="168"/>
      <c r="F57" s="168"/>
      <c r="G57" s="168">
        <f>'将来負担比率（分子）の構造'!J$51</f>
        <v>5990</v>
      </c>
      <c r="H57" s="168"/>
      <c r="I57" s="168"/>
      <c r="J57" s="168">
        <f>'将来負担比率（分子）の構造'!K$51</f>
        <v>5788</v>
      </c>
      <c r="K57" s="168"/>
      <c r="L57" s="168"/>
      <c r="M57" s="168">
        <f>'将来負担比率（分子）の構造'!L$51</f>
        <v>4309</v>
      </c>
      <c r="N57" s="168"/>
      <c r="O57" s="168"/>
      <c r="P57" s="168">
        <f>'将来負担比率（分子）の構造'!M$51</f>
        <v>3823</v>
      </c>
    </row>
    <row r="58" spans="1:16" x14ac:dyDescent="0.15">
      <c r="A58" s="168" t="s">
        <v>41</v>
      </c>
      <c r="B58" s="168"/>
      <c r="C58" s="168"/>
      <c r="D58" s="168">
        <f>'将来負担比率（分子）の構造'!I$50</f>
        <v>12820</v>
      </c>
      <c r="E58" s="168"/>
      <c r="F58" s="168"/>
      <c r="G58" s="168">
        <f>'将来負担比率（分子）の構造'!J$50</f>
        <v>13523</v>
      </c>
      <c r="H58" s="168"/>
      <c r="I58" s="168"/>
      <c r="J58" s="168">
        <f>'将来負担比率（分子）の構造'!K$50</f>
        <v>16576</v>
      </c>
      <c r="K58" s="168"/>
      <c r="L58" s="168"/>
      <c r="M58" s="168">
        <f>'将来負担比率（分子）の構造'!L$50</f>
        <v>17047</v>
      </c>
      <c r="N58" s="168"/>
      <c r="O58" s="168"/>
      <c r="P58" s="168">
        <f>'将来負担比率（分子）の構造'!M$50</f>
        <v>19762</v>
      </c>
    </row>
    <row r="59" spans="1:16" x14ac:dyDescent="0.15">
      <c r="A59" s="168" t="s">
        <v>39</v>
      </c>
      <c r="B59" s="168" t="str">
        <f>'将来負担比率（分子）の構造'!I$49</f>
        <v>-</v>
      </c>
      <c r="C59" s="168"/>
      <c r="D59" s="168"/>
      <c r="E59" s="168" t="str">
        <f>'将来負担比率（分子）の構造'!J$49</f>
        <v>-</v>
      </c>
      <c r="F59" s="168"/>
      <c r="G59" s="168"/>
      <c r="H59" s="168" t="str">
        <f>'将来負担比率（分子）の構造'!K$49</f>
        <v>-</v>
      </c>
      <c r="I59" s="168"/>
      <c r="J59" s="168"/>
      <c r="K59" s="168" t="str">
        <f>'将来負担比率（分子）の構造'!L$49</f>
        <v>-</v>
      </c>
      <c r="L59" s="168"/>
      <c r="M59" s="168"/>
      <c r="N59" s="168" t="str">
        <f>'将来負担比率（分子）の構造'!M$49</f>
        <v>-</v>
      </c>
      <c r="O59" s="168"/>
      <c r="P59" s="168"/>
    </row>
    <row r="60" spans="1:16" x14ac:dyDescent="0.15">
      <c r="A60" s="168" t="s">
        <v>38</v>
      </c>
      <c r="B60" s="168" t="str">
        <f>'将来負担比率（分子）の構造'!I$48</f>
        <v>-</v>
      </c>
      <c r="C60" s="168"/>
      <c r="D60" s="168"/>
      <c r="E60" s="168" t="str">
        <f>'将来負担比率（分子）の構造'!J$48</f>
        <v>-</v>
      </c>
      <c r="F60" s="168"/>
      <c r="G60" s="168"/>
      <c r="H60" s="168" t="str">
        <f>'将来負担比率（分子）の構造'!K$48</f>
        <v>-</v>
      </c>
      <c r="I60" s="168"/>
      <c r="J60" s="168"/>
      <c r="K60" s="168" t="str">
        <f>'将来負担比率（分子）の構造'!L$48</f>
        <v>-</v>
      </c>
      <c r="L60" s="168"/>
      <c r="M60" s="168"/>
      <c r="N60" s="168" t="str">
        <f>'将来負担比率（分子）の構造'!M$48</f>
        <v>-</v>
      </c>
      <c r="O60" s="168"/>
      <c r="P60" s="168"/>
    </row>
    <row r="61" spans="1:16" x14ac:dyDescent="0.15">
      <c r="A61" s="168" t="s">
        <v>36</v>
      </c>
      <c r="B61" s="168" t="str">
        <f>'将来負担比率（分子）の構造'!I$46</f>
        <v>-</v>
      </c>
      <c r="C61" s="168"/>
      <c r="D61" s="168"/>
      <c r="E61" s="168" t="str">
        <f>'将来負担比率（分子）の構造'!J$46</f>
        <v>-</v>
      </c>
      <c r="F61" s="168"/>
      <c r="G61" s="168"/>
      <c r="H61" s="168" t="str">
        <f>'将来負担比率（分子）の構造'!K$46</f>
        <v>-</v>
      </c>
      <c r="I61" s="168"/>
      <c r="J61" s="168"/>
      <c r="K61" s="168" t="str">
        <f>'将来負担比率（分子）の構造'!L$46</f>
        <v>-</v>
      </c>
      <c r="L61" s="168"/>
      <c r="M61" s="168"/>
      <c r="N61" s="168" t="str">
        <f>'将来負担比率（分子）の構造'!M$46</f>
        <v>-</v>
      </c>
      <c r="O61" s="168"/>
      <c r="P61" s="168"/>
    </row>
    <row r="62" spans="1:16" x14ac:dyDescent="0.15">
      <c r="A62" s="168" t="s">
        <v>35</v>
      </c>
      <c r="B62" s="168">
        <f>'将来負担比率（分子）の構造'!I$45</f>
        <v>5312</v>
      </c>
      <c r="C62" s="168"/>
      <c r="D62" s="168"/>
      <c r="E62" s="168">
        <f>'将来負担比率（分子）の構造'!J$45</f>
        <v>5067</v>
      </c>
      <c r="F62" s="168"/>
      <c r="G62" s="168"/>
      <c r="H62" s="168">
        <f>'将来負担比率（分子）の構造'!K$45</f>
        <v>4983</v>
      </c>
      <c r="I62" s="168"/>
      <c r="J62" s="168"/>
      <c r="K62" s="168">
        <f>'将来負担比率（分子）の構造'!L$45</f>
        <v>4881</v>
      </c>
      <c r="L62" s="168"/>
      <c r="M62" s="168"/>
      <c r="N62" s="168">
        <f>'将来負担比率（分子）の構造'!M$45</f>
        <v>4927</v>
      </c>
      <c r="O62" s="168"/>
      <c r="P62" s="168"/>
    </row>
    <row r="63" spans="1:16" x14ac:dyDescent="0.15">
      <c r="A63" s="168" t="s">
        <v>34</v>
      </c>
      <c r="B63" s="168">
        <f>'将来負担比率（分子）の構造'!I$44</f>
        <v>22</v>
      </c>
      <c r="C63" s="168"/>
      <c r="D63" s="168"/>
      <c r="E63" s="168">
        <f>'将来負担比率（分子）の構造'!J$44</f>
        <v>7</v>
      </c>
      <c r="F63" s="168"/>
      <c r="G63" s="168"/>
      <c r="H63" s="168">
        <f>'将来負担比率（分子）の構造'!K$44</f>
        <v>6</v>
      </c>
      <c r="I63" s="168"/>
      <c r="J63" s="168"/>
      <c r="K63" s="168">
        <f>'将来負担比率（分子）の構造'!L$44</f>
        <v>5</v>
      </c>
      <c r="L63" s="168"/>
      <c r="M63" s="168"/>
      <c r="N63" s="168">
        <f>'将来負担比率（分子）の構造'!M$44</f>
        <v>4</v>
      </c>
      <c r="O63" s="168"/>
      <c r="P63" s="168"/>
    </row>
    <row r="64" spans="1:16" x14ac:dyDescent="0.15">
      <c r="A64" s="168" t="s">
        <v>33</v>
      </c>
      <c r="B64" s="168">
        <f>'将来負担比率（分子）の構造'!I$43</f>
        <v>3117</v>
      </c>
      <c r="C64" s="168"/>
      <c r="D64" s="168"/>
      <c r="E64" s="168">
        <f>'将来負担比率（分子）の構造'!J$43</f>
        <v>2877</v>
      </c>
      <c r="F64" s="168"/>
      <c r="G64" s="168"/>
      <c r="H64" s="168">
        <f>'将来負担比率（分子）の構造'!K$43</f>
        <v>2639</v>
      </c>
      <c r="I64" s="168"/>
      <c r="J64" s="168"/>
      <c r="K64" s="168">
        <f>'将来負担比率（分子）の構造'!L$43</f>
        <v>1914</v>
      </c>
      <c r="L64" s="168"/>
      <c r="M64" s="168"/>
      <c r="N64" s="168">
        <f>'将来負担比率（分子）の構造'!M$43</f>
        <v>1873</v>
      </c>
      <c r="O64" s="168"/>
      <c r="P64" s="168"/>
    </row>
    <row r="65" spans="1:16" x14ac:dyDescent="0.15">
      <c r="A65" s="168" t="s">
        <v>32</v>
      </c>
      <c r="B65" s="168">
        <f>'将来負担比率（分子）の構造'!I$42</f>
        <v>16</v>
      </c>
      <c r="C65" s="168"/>
      <c r="D65" s="168"/>
      <c r="E65" s="168">
        <f>'将来負担比率（分子）の構造'!J$42</f>
        <v>8</v>
      </c>
      <c r="F65" s="168"/>
      <c r="G65" s="168"/>
      <c r="H65" s="168" t="str">
        <f>'将来負担比率（分子）の構造'!K$42</f>
        <v>-</v>
      </c>
      <c r="I65" s="168"/>
      <c r="J65" s="168"/>
      <c r="K65" s="168">
        <f>'将来負担比率（分子）の構造'!L$42</f>
        <v>129</v>
      </c>
      <c r="L65" s="168"/>
      <c r="M65" s="168"/>
      <c r="N65" s="168" t="str">
        <f>'将来負担比率（分子）の構造'!M$42</f>
        <v>-</v>
      </c>
      <c r="O65" s="168"/>
      <c r="P65" s="168"/>
    </row>
    <row r="66" spans="1:16" x14ac:dyDescent="0.15">
      <c r="A66" s="168" t="s">
        <v>31</v>
      </c>
      <c r="B66" s="168">
        <f>'将来負担比率（分子）の構造'!I$41</f>
        <v>19601</v>
      </c>
      <c r="C66" s="168"/>
      <c r="D66" s="168"/>
      <c r="E66" s="168">
        <f>'将来負担比率（分子）の構造'!J$41</f>
        <v>18551</v>
      </c>
      <c r="F66" s="168"/>
      <c r="G66" s="168"/>
      <c r="H66" s="168">
        <f>'将来負担比率（分子）の構造'!K$41</f>
        <v>18031</v>
      </c>
      <c r="I66" s="168"/>
      <c r="J66" s="168"/>
      <c r="K66" s="168">
        <f>'将来負担比率（分子）の構造'!L$41</f>
        <v>16227</v>
      </c>
      <c r="L66" s="168"/>
      <c r="M66" s="168"/>
      <c r="N66" s="168">
        <f>'将来負担比率（分子）の構造'!M$41</f>
        <v>16468</v>
      </c>
      <c r="O66" s="168"/>
      <c r="P66" s="168"/>
    </row>
    <row r="67" spans="1:16" x14ac:dyDescent="0.15">
      <c r="A67" s="168" t="s">
        <v>71</v>
      </c>
      <c r="B67" s="168" t="e">
        <f>NA()</f>
        <v>#N/A</v>
      </c>
      <c r="C67" s="168">
        <f>IF(ISNUMBER('将来負担比率（分子）の構造'!I$53), IF('将来負担比率（分子）の構造'!I$53 &lt; 0, 0, '将来負担比率（分子）の構造'!I$53), NA())</f>
        <v>0</v>
      </c>
      <c r="D67" s="168" t="e">
        <f>NA()</f>
        <v>#N/A</v>
      </c>
      <c r="E67" s="168" t="e">
        <f>NA()</f>
        <v>#N/A</v>
      </c>
      <c r="F67" s="168">
        <f>IF(ISNUMBER('将来負担比率（分子）の構造'!J$53), IF('将来負担比率（分子）の構造'!J$53 &lt; 0, 0, '将来負担比率（分子）の構造'!J$53), NA())</f>
        <v>0</v>
      </c>
      <c r="G67" s="168" t="e">
        <f>NA()</f>
        <v>#N/A</v>
      </c>
      <c r="H67" s="168" t="e">
        <f>NA()</f>
        <v>#N/A</v>
      </c>
      <c r="I67" s="168">
        <f>IF(ISNUMBER('将来負担比率（分子）の構造'!K$53), IF('将来負担比率（分子）の構造'!K$53 &lt; 0, 0, '将来負担比率（分子）の構造'!K$53), NA())</f>
        <v>0</v>
      </c>
      <c r="J67" s="168" t="e">
        <f>NA()</f>
        <v>#N/A</v>
      </c>
      <c r="K67" s="168" t="e">
        <f>NA()</f>
        <v>#N/A</v>
      </c>
      <c r="L67" s="168">
        <f>IF(ISNUMBER('将来負担比率（分子）の構造'!L$53), IF('将来負担比率（分子）の構造'!L$53 &lt; 0, 0, '将来負担比率（分子）の構造'!L$53), NA())</f>
        <v>0</v>
      </c>
      <c r="M67" s="168" t="e">
        <f>NA()</f>
        <v>#N/A</v>
      </c>
      <c r="N67" s="168" t="e">
        <f>NA()</f>
        <v>#N/A</v>
      </c>
      <c r="O67" s="168">
        <f>IF(ISNUMBER('将来負担比率（分子）の構造'!M$53), IF('将来負担比率（分子）の構造'!M$53 &lt; 0, 0, '将来負担比率（分子）の構造'!M$53), NA())</f>
        <v>0</v>
      </c>
      <c r="P67" s="168" t="e">
        <f>NA()</f>
        <v>#N/A</v>
      </c>
    </row>
    <row r="70" spans="1:16" x14ac:dyDescent="0.15">
      <c r="A70" s="170" t="s">
        <v>72</v>
      </c>
      <c r="B70" s="170"/>
      <c r="C70" s="170"/>
      <c r="D70" s="170"/>
      <c r="E70" s="170"/>
      <c r="F70" s="170"/>
    </row>
    <row r="71" spans="1:16" x14ac:dyDescent="0.15">
      <c r="A71" s="171"/>
      <c r="B71" s="171" t="str">
        <f>基金残高に係る経年分析!F54</f>
        <v>R03</v>
      </c>
      <c r="C71" s="171" t="str">
        <f>基金残高に係る経年分析!G54</f>
        <v>R04</v>
      </c>
      <c r="D71" s="171" t="str">
        <f>基金残高に係る経年分析!H54</f>
        <v>R05</v>
      </c>
    </row>
    <row r="72" spans="1:16" x14ac:dyDescent="0.15">
      <c r="A72" s="171" t="s">
        <v>73</v>
      </c>
      <c r="B72" s="172">
        <f>基金残高に係る経年分析!F55</f>
        <v>8555</v>
      </c>
      <c r="C72" s="172">
        <f>基金残高に係る経年分析!G55</f>
        <v>7855</v>
      </c>
      <c r="D72" s="172">
        <f>基金残高に係る経年分析!H55</f>
        <v>9249</v>
      </c>
    </row>
    <row r="73" spans="1:16" x14ac:dyDescent="0.15">
      <c r="A73" s="171" t="s">
        <v>74</v>
      </c>
      <c r="B73" s="172" t="str">
        <f>基金残高に係る経年分析!F56</f>
        <v>-</v>
      </c>
      <c r="C73" s="172" t="str">
        <f>基金残高に係る経年分析!G56</f>
        <v>-</v>
      </c>
      <c r="D73" s="172" t="str">
        <f>基金残高に係る経年分析!H56</f>
        <v>-</v>
      </c>
    </row>
    <row r="74" spans="1:16" x14ac:dyDescent="0.15">
      <c r="A74" s="171" t="s">
        <v>75</v>
      </c>
      <c r="B74" s="172">
        <f>基金残高に係る経年分析!F57</f>
        <v>7638</v>
      </c>
      <c r="C74" s="172">
        <f>基金残高に係る経年分析!G57</f>
        <v>9064</v>
      </c>
      <c r="D74" s="172">
        <f>基金残高に係る経年分析!H57</f>
        <v>10199</v>
      </c>
    </row>
  </sheetData>
  <sheetProtection algorithmName="SHA-512" hashValue="atzQ4TJAyCk8frDMVPiF4SLvGnTlbkY89x52E6NJPgu8ImPWbc36ifPmDqRDr2VlU7KYhhd7+kzPM+MPNNQK/A==" saltValue="/nxbbOLZooDz8is8aH+G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北原　吏紗</cp:lastModifiedBy>
  <cp:lastPrinted>2025-03-11T00:10:38Z</cp:lastPrinted>
  <dcterms:created xsi:type="dcterms:W3CDTF">2025-02-19T01:51:39Z</dcterms:created>
  <dcterms:modified xsi:type="dcterms:W3CDTF">2025-03-21T06:52:33Z</dcterms:modified>
  <cp:category/>
</cp:coreProperties>
</file>