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FFAA0262-8DB5-4EE5-9CB6-9194C3F04EE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23" i="12"/>
  <c r="V23" i="12"/>
  <c r="Q23" i="12"/>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O36" i="10"/>
  <c r="W36" i="10"/>
  <c r="E36" i="10"/>
  <c r="C36" i="10" s="1"/>
  <c r="DG35" i="10"/>
  <c r="CQ35" i="10"/>
  <c r="CO35" i="10"/>
  <c r="BY35" i="10"/>
  <c r="BE35" i="10"/>
  <c r="AO35" i="10"/>
  <c r="W35" i="10"/>
  <c r="E35" i="10"/>
  <c r="C35" i="10" s="1"/>
  <c r="DG34" i="10"/>
  <c r="CQ34" i="10"/>
  <c r="CO34" i="10"/>
  <c r="BY34" i="10"/>
  <c r="BE34" i="10"/>
  <c r="AO34" i="10"/>
  <c r="W34" i="10"/>
  <c r="E34" i="10"/>
  <c r="C34" i="10" s="1"/>
  <c r="U34" i="10" l="1"/>
  <c r="BW34" i="10" l="1"/>
  <c r="BW35" i="10" s="1"/>
  <c r="BW36" i="10" s="1"/>
  <c r="BW37" i="10" s="1"/>
  <c r="BW38" i="10" s="1"/>
  <c r="BW39" i="10" s="1"/>
  <c r="BW40" i="10" s="1"/>
  <c r="BW41" i="10" s="1"/>
  <c r="U35" i="10"/>
  <c r="U36" i="10" s="1"/>
  <c r="AM34" i="10"/>
  <c r="AM35" i="10" s="1"/>
  <c r="AM36" i="10" s="1"/>
</calcChain>
</file>

<file path=xl/sharedStrings.xml><?xml version="1.0" encoding="utf-8"?>
<sst xmlns="http://schemas.openxmlformats.org/spreadsheetml/2006/main" count="1101" uniqueCount="533">
  <si>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</si>
  <si>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</si>
  <si>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</si>
  <si>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</si>
  <si>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</si>
  <si>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</si>
  <si>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</si>
  <si>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</si>
  <si>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</si>
  <si>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</si>
  <si>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</si>
  <si>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</si>
  <si>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</si>
  <si>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</si>
  <si>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</si>
  <si>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</si>
  <si>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</si>
  <si>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</si>
  <si>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</si>
  <si>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</si>
  <si>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</si>
  <si>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</si>
  <si>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</si>
  <si>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</si>
  <si>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</si>
  <si>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</si>
  <si>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</si>
  <si>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</si>
  <si>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</si>
  <si>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</si>
  <si>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</si>
  <si>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</si>
  <si>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青梅、羽村地区工業用水企業団</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</si>
  <si>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</si>
  <si>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</si>
  <si>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</si>
  <si>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</si>
  <si>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</si>
  <si>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</si>
  <si>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</si>
  <si>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</si>
  <si>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</si>
  <si>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</si>
  <si>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</si>
  <si>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</si>
  <si>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</si>
  <si>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</si>
  <si>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</si>
  <si>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</si>
  <si>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</si>
  <si>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</si>
  <si>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</si>
  <si>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</si>
  <si>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</si>
  <si>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</si>
  <si>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</si>
  <si>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</si>
  <si>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</si>
  <si>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</si>
  <si>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</si>
  <si>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</si>
  <si>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</si>
  <si>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</si>
  <si>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</si>
  <si>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</si>
  <si>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</si>
  <si>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</si>
  <si>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</si>
  <si>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</si>
  <si>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</si>
  <si>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</si>
  <si>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</si>
  <si>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</si>
  <si>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</si>
  <si>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</si>
  <si>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</si>
  <si>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</si>
  <si>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</si>
  <si>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</si>
  <si>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</si>
  <si>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</si>
  <si>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</si>
  <si>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</si>
  <si>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</si>
  <si>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</si>
  <si>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</si>
  <si>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</si>
  <si>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</si>
  <si>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</si>
  <si>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</si>
  <si>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</si>
  <si>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</si>
  <si>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</si>
  <si>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</si>
  <si>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</si>
  <si>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</si>
  <si>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</si>
  <si>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</si>
  <si>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</si>
  <si>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</si>
  <si>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</si>
  <si>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</si>
  <si>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</si>
  <si>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</si>
  <si>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</si>
  <si>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</si>
  <si>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</si>
  <si>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</si>
  <si>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</si>
  <si>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</si>
  <si>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</si>
  <si>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</si>
  <si>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</si>
  <si>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</si>
  <si>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介護保険事業</t>
  </si>
  <si>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</si>
  <si>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</si>
  <si>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</si>
  <si>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</si>
  <si>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</si>
  <si>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</si>
  <si>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</si>
  <si>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</si>
  <si>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</si>
  <si>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</si>
  <si>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</si>
  <si>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</si>
  <si>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</si>
  <si>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</si>
  <si>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</si>
  <si>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</si>
  <si>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</si>
  <si>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</si>
  <si>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</si>
  <si>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</si>
  <si>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</si>
  <si>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</si>
  <si>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</si>
  <si>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東京都</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</si>
  <si>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</si>
  <si>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</si>
  <si>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</si>
  <si>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</si>
  <si>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</si>
  <si>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</si>
  <si>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</si>
  <si>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</si>
  <si>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</si>
  <si>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</si>
  <si>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</si>
  <si>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</si>
  <si>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</si>
  <si>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</si>
  <si>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</si>
  <si>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</si>
  <si>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</si>
  <si>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</si>
  <si>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</si>
  <si>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</si>
  <si>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対比（％）</t>
    <rPh sb="0" eb="2">
      <t>タイヒ</t>
    </rPh>
    <phoneticPr fontId="33"/>
  </si>
  <si>
    <t>青梅市</t>
  </si>
  <si>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</si>
  <si>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</si>
  <si>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</si>
  <si>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</si>
  <si>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</si>
  <si>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</si>
  <si>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</si>
  <si>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</si>
  <si>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</si>
  <si>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</si>
  <si>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</si>
  <si>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</si>
  <si>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</si>
  <si>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</si>
  <si>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</si>
  <si>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</si>
  <si>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</si>
  <si>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</si>
  <si>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</si>
  <si>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</si>
  <si>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</si>
  <si>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</si>
  <si>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</si>
  <si>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</si>
  <si>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</si>
  <si>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</si>
  <si>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</si>
  <si>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</si>
  <si>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t>こどもまんなか応援基金</t>
    <rPh sb="7" eb="11">
      <t>オウエン</t>
    </rPh>
    <phoneticPr fontId="5"/>
  </si>
  <si>
    <r>
      <t xml:space="preserve">増減率 </t>
    </r>
    <r>
      <rPr>
        <sz val="9"/>
        <color indexed="8"/>
        <rFont val="ＭＳ ゴシック"/>
        <family val="3"/>
        <charset val="128"/>
      </rPr>
      <t xml:space="preserve"> (％)</t>
    </r>
    <rPh sb="0" eb="2">
      <t>ゾウゲン</t>
    </rPh>
    <rPh sb="2" eb="3">
      <t>リツ</t>
    </rPh>
    <phoneticPr fontId="33"/>
  </si>
  <si>
    <t>-2.8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</si>
  <si>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</si>
  <si>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</si>
  <si>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</si>
  <si>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</si>
  <si>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</si>
  <si>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</si>
  <si>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</si>
  <si>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</si>
  <si>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</si>
  <si>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</si>
  <si>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</si>
  <si>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</si>
  <si>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</si>
  <si>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</si>
  <si>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</si>
  <si>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</si>
  <si>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</si>
  <si>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</si>
  <si>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</si>
  <si>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</si>
  <si>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みどりと水のふれあい基金</t>
  </si>
  <si>
    <t>　　軽自動車税</t>
  </si>
  <si>
    <t>実質単年度収支</t>
  </si>
  <si>
    <t>国民健康保険事業</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</si>
  <si>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</si>
  <si>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</si>
  <si>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</si>
  <si>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</si>
  <si>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</si>
  <si>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</si>
  <si>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</si>
  <si>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基準財政収入額</t>
  </si>
  <si>
    <t>労働費</t>
  </si>
  <si>
    <t>増減率  (％)</t>
    <rPh sb="0" eb="2">
      <t>ゾウゲン</t>
    </rPh>
    <rPh sb="2" eb="3">
      <t>リツ</t>
    </rPh>
    <phoneticPr fontId="33"/>
  </si>
  <si>
    <t>構成比</t>
    <rPh sb="0" eb="3">
      <t>コウセイヒ</t>
    </rPh>
    <phoneticPr fontId="33"/>
  </si>
  <si>
    <t>使用料</t>
  </si>
  <si>
    <t>-0.9</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</si>
  <si>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</si>
  <si>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</si>
  <si>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</si>
  <si>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</si>
  <si>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</si>
  <si>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</si>
  <si>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</si>
  <si>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</si>
  <si>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</si>
  <si>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</si>
  <si>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</si>
  <si>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</si>
  <si>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</si>
  <si>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</si>
  <si>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</si>
  <si>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</si>
  <si>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</si>
  <si>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</si>
  <si>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</si>
  <si>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</si>
  <si>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</si>
  <si>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</si>
  <si>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</si>
  <si>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</si>
  <si>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</si>
  <si>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</si>
  <si>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</si>
  <si>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</si>
  <si>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</si>
  <si>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</si>
  <si>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</si>
  <si>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</si>
  <si>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</si>
  <si>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</si>
  <si>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</si>
  <si>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</si>
  <si>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</si>
  <si>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</si>
  <si>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</si>
  <si>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</si>
  <si>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</si>
  <si>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</si>
  <si>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</si>
  <si>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</si>
  <si>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</si>
  <si>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</si>
  <si>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</si>
  <si>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</si>
  <si>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</si>
  <si>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</si>
  <si>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</si>
  <si>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</si>
  <si>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</si>
  <si>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</si>
  <si>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</si>
  <si>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</si>
  <si>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</si>
  <si>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</si>
  <si>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</si>
  <si>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</si>
  <si>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</si>
  <si>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</si>
  <si>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</si>
  <si>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</si>
  <si>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</si>
  <si>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 0.95</t>
  </si>
  <si>
    <t>※8：職員の状況については、調査対象年度の地方公務員給与実態調査に基づいている。</t>
  </si>
  <si>
    <t>令和5年度</t>
  </si>
  <si>
    <t>左のうち
一般会計等
繰入見込額</t>
  </si>
  <si>
    <t>東京都青梅市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</si>
  <si>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</si>
  <si>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</si>
  <si>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</si>
  <si>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</si>
  <si>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</si>
  <si>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</si>
  <si>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</si>
  <si>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</si>
  <si>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</si>
  <si>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</si>
  <si>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後期高齢者医療事業</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</si>
  <si>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</si>
  <si>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</si>
  <si>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</si>
  <si>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</si>
  <si>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</si>
  <si>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</si>
  <si>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</si>
  <si>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</si>
  <si>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</si>
  <si>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</si>
  <si>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</si>
  <si>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</si>
  <si>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</si>
  <si>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</si>
  <si>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</si>
  <si>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</si>
  <si>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</si>
  <si>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</si>
  <si>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</si>
  <si>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</si>
  <si>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</si>
  <si>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</si>
  <si>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</si>
  <si>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</si>
  <si>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</si>
  <si>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</si>
  <si>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</si>
  <si>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</si>
  <si>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</si>
  <si>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</si>
  <si>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</si>
  <si>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</si>
  <si>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</si>
  <si>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</si>
  <si>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</si>
  <si>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</si>
  <si>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</si>
  <si>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</si>
  <si>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</si>
  <si>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</si>
  <si>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</si>
  <si>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</si>
  <si>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</si>
  <si>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</si>
  <si>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</si>
  <si>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</si>
  <si>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</si>
  <si>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</si>
  <si>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</si>
  <si>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</si>
  <si>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</si>
  <si>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</si>
  <si>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</si>
  <si>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</si>
  <si>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</si>
  <si>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</si>
  <si>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</si>
  <si>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</si>
  <si>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</si>
  <si>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</si>
  <si>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</si>
  <si>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</si>
  <si>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</si>
  <si>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</si>
  <si>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</si>
  <si>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</si>
  <si>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</si>
  <si>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</si>
  <si>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</si>
  <si>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</si>
  <si>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</si>
  <si>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</si>
  <si>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</si>
  <si>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</si>
  <si>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</si>
  <si>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</si>
  <si>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</si>
  <si>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</si>
  <si>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</si>
  <si>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</si>
  <si>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</si>
  <si>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</si>
  <si>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</si>
  <si>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</si>
  <si>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</si>
  <si>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</si>
  <si>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</si>
  <si>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</si>
  <si>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</si>
  <si>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</si>
  <si>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</si>
  <si>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</si>
  <si>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</si>
  <si>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</si>
  <si>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</si>
  <si>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</si>
  <si>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</si>
  <si>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</si>
  <si>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</si>
  <si>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</si>
  <si>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</si>
  <si>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</si>
  <si>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</si>
  <si>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</si>
  <si>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</si>
  <si>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</si>
  <si>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</si>
  <si>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</si>
  <si>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</si>
  <si>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</si>
  <si>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</si>
  <si>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</si>
  <si>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</si>
  <si>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</si>
  <si>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</si>
  <si>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</si>
  <si>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東京都後期高齢者医療広域連合（後期高齢者医療特別会計）</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</si>
  <si>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</si>
  <si>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</si>
  <si>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</si>
  <si>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</si>
  <si>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</si>
  <si>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</si>
  <si>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</si>
  <si>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</si>
  <si>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</si>
  <si>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</si>
  <si>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</si>
  <si>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</si>
  <si>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</si>
  <si>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</si>
  <si>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</si>
  <si>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</si>
  <si>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</si>
  <si>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</si>
  <si>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</si>
  <si>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</si>
  <si>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</si>
  <si>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</si>
  <si>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</si>
  <si>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</si>
  <si>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</si>
  <si>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</si>
  <si>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</si>
  <si>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</si>
  <si>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</si>
  <si>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</si>
  <si>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</si>
  <si>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資金不足
比率</t>
    <rPh sb="0" eb="2">
      <t>シキン</t>
    </rPh>
    <rPh sb="2" eb="4">
      <t>フソク</t>
    </rPh>
    <rPh sb="5" eb="7">
      <t>ヒリツ</t>
    </rPh>
    <phoneticPr fontId="33"/>
  </si>
  <si>
    <t>病院事業会計</t>
  </si>
  <si>
    <t>法適用企業</t>
  </si>
  <si>
    <t>モーターボート競走事業会計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</si>
  <si>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</si>
  <si>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</si>
  <si>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</si>
  <si>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</si>
  <si>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</si>
  <si>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</si>
  <si>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</si>
  <si>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</si>
  <si>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</si>
  <si>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</si>
  <si>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</si>
  <si>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</si>
  <si>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</si>
  <si>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</si>
  <si>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</si>
  <si>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</si>
  <si>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</si>
  <si>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</si>
  <si>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</si>
  <si>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</si>
  <si>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</si>
  <si>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</si>
  <si>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</si>
  <si>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</si>
  <si>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</si>
  <si>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</si>
  <si>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</si>
  <si>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</si>
  <si>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</si>
  <si>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</si>
  <si>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</si>
  <si>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</si>
  <si>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</si>
  <si>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</si>
  <si>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</si>
  <si>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</si>
  <si>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</si>
  <si>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</si>
  <si>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</si>
  <si>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</si>
  <si>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</si>
  <si>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</si>
  <si>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</si>
  <si>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</si>
  <si>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</si>
  <si>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</si>
  <si>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</si>
  <si>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</si>
  <si>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</si>
  <si>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</si>
  <si>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</si>
  <si>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</si>
  <si>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</si>
  <si>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</si>
  <si>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</si>
  <si>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</si>
  <si>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</si>
  <si>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</si>
  <si>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</si>
  <si>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</si>
  <si>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</si>
  <si>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</si>
  <si>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</si>
  <si>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職員退職手当基金</t>
  </si>
  <si>
    <t>ふれあい福祉基金</t>
  </si>
  <si>
    <t>西多摩衛生組合</t>
  </si>
  <si>
    <t>東京たま広域資源循環組合</t>
  </si>
  <si>
    <t>東京都十一市競輪事業組合</t>
  </si>
  <si>
    <t>東京市町村総合事務組合（一般会計）</t>
  </si>
  <si>
    <t>東京市町村総合事務組合（交通災害共済事業特別会計）</t>
  </si>
  <si>
    <t>東京都後期高齢者医療広域連合（一般会計）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</si>
</sst>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left" vertical="center" shrinkToFit="1"/>
      <protection locked="0"/>
    </xf>
    <xf numFmtId="183" fontId="17" fillId="5" borderId="36" xfId="12" applyNumberFormat="1" applyFont="1" applyFill="1" applyBorder="1" applyAlignment="1" applyProtection="1">
      <alignment horizontal="left" vertical="center" shrinkToFit="1"/>
      <protection locked="0"/>
    </xf>
    <xf numFmtId="183"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F7FB-488E-B3B2-5E5307E866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19618</c:v>
                </c:pt>
                <c:pt idx="1">
                  <c:v>17262</c:v>
                </c:pt>
                <c:pt idx="2">
                  <c:v>14840</c:v>
                </c:pt>
                <c:pt idx="3">
                  <c:v>28215</c:v>
                </c:pt>
                <c:pt idx="4">
                  <c:v>24376</c:v>
                </c:pt>
              </c:numCache>
            </c:numRef>
          </c:val>
          <c:smooth val="0"/>
          <c:extLst>
            <c:ext xmlns:c16="http://schemas.microsoft.com/office/drawing/2014/chart" uri="{C3380CC4-5D6E-409C-BE32-E72D297353CC}">
              <c16:uniqueId val="{00000001-F7FB-488E-B3B2-5E5307E866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60892388447E-2"/>
              <c:y val="7.516368538171859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5.87</c:v>
                </c:pt>
                <c:pt idx="2">
                  <c:v>10.07</c:v>
                </c:pt>
                <c:pt idx="3">
                  <c:v>13.55</c:v>
                </c:pt>
                <c:pt idx="4">
                  <c:v>7.33</c:v>
                </c:pt>
              </c:numCache>
            </c:numRef>
          </c:val>
          <c:extLst>
            <c:ext xmlns:c16="http://schemas.microsoft.com/office/drawing/2014/chart" uri="{C3380CC4-5D6E-409C-BE32-E72D297353CC}">
              <c16:uniqueId val="{00000000-52FA-4BB7-952D-ED191EEAD4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13.37</c:v>
                </c:pt>
                <c:pt idx="1">
                  <c:v>14.46</c:v>
                </c:pt>
                <c:pt idx="2">
                  <c:v>21.05</c:v>
                </c:pt>
                <c:pt idx="3">
                  <c:v>26.76</c:v>
                </c:pt>
                <c:pt idx="4">
                  <c:v>32.69</c:v>
                </c:pt>
              </c:numCache>
            </c:numRef>
          </c:val>
          <c:extLst>
            <c:ext xmlns:c16="http://schemas.microsoft.com/office/drawing/2014/chart" uri="{C3380CC4-5D6E-409C-BE32-E72D297353CC}">
              <c16:uniqueId val="{00000001-52FA-4BB7-952D-ED191EEAD43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4.54</c:v>
                </c:pt>
                <c:pt idx="2">
                  <c:v>11.87</c:v>
                </c:pt>
                <c:pt idx="3">
                  <c:v>8.39</c:v>
                </c:pt>
                <c:pt idx="4">
                  <c:v>0.73</c:v>
                </c:pt>
              </c:numCache>
            </c:numRef>
          </c:val>
          <c:smooth val="0"/>
          <c:extLst>
            <c:ext xmlns:c16="http://schemas.microsoft.com/office/drawing/2014/chart" uri="{C3380CC4-5D6E-409C-BE32-E72D297353CC}">
              <c16:uniqueId val="{00000002-52FA-4BB7-952D-ED191EEAD4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FB-4E0F-8A58-C7DB996C1E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FB-4E0F-8A58-C7DB996C1E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FB-4E0F-8A58-C7DB996C1E82}"/>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3-9EFB-4E0F-8A58-C7DB996C1E82}"/>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0.56000000000000005</c:v>
                </c:pt>
                <c:pt idx="4">
                  <c:v>#N/A</c:v>
                </c:pt>
                <c:pt idx="5">
                  <c:v>0.77</c:v>
                </c:pt>
                <c:pt idx="6">
                  <c:v>#N/A</c:v>
                </c:pt>
                <c:pt idx="7">
                  <c:v>0.44</c:v>
                </c:pt>
                <c:pt idx="8">
                  <c:v>#N/A</c:v>
                </c:pt>
                <c:pt idx="9">
                  <c:v>0.25</c:v>
                </c:pt>
              </c:numCache>
            </c:numRef>
          </c:val>
          <c:extLst>
            <c:ext xmlns:c16="http://schemas.microsoft.com/office/drawing/2014/chart" uri="{C3380CC4-5D6E-409C-BE32-E72D297353CC}">
              <c16:uniqueId val="{00000004-9EFB-4E0F-8A58-C7DB996C1E82}"/>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0.64</c:v>
                </c:pt>
                <c:pt idx="4">
                  <c:v>#N/A</c:v>
                </c:pt>
                <c:pt idx="5">
                  <c:v>0.33</c:v>
                </c:pt>
                <c:pt idx="6">
                  <c:v>#N/A</c:v>
                </c:pt>
                <c:pt idx="7">
                  <c:v>0.69</c:v>
                </c:pt>
                <c:pt idx="8">
                  <c:v>#N/A</c:v>
                </c:pt>
                <c:pt idx="9">
                  <c:v>0.44</c:v>
                </c:pt>
              </c:numCache>
            </c:numRef>
          </c:val>
          <c:extLst>
            <c:ext xmlns:c16="http://schemas.microsoft.com/office/drawing/2014/chart" uri="{C3380CC4-5D6E-409C-BE32-E72D297353CC}">
              <c16:uniqueId val="{00000005-9EFB-4E0F-8A58-C7DB996C1E8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0.31</c:v>
                </c:pt>
                <c:pt idx="4">
                  <c:v>#N/A</c:v>
                </c:pt>
                <c:pt idx="5">
                  <c:v>0.32</c:v>
                </c:pt>
                <c:pt idx="6">
                  <c:v>#N/A</c:v>
                </c:pt>
                <c:pt idx="7">
                  <c:v>0.37</c:v>
                </c:pt>
                <c:pt idx="8">
                  <c:v>#N/A</c:v>
                </c:pt>
                <c:pt idx="9">
                  <c:v>1.05</c:v>
                </c:pt>
              </c:numCache>
            </c:numRef>
          </c:val>
          <c:extLst>
            <c:ext xmlns:c16="http://schemas.microsoft.com/office/drawing/2014/chart" uri="{C3380CC4-5D6E-409C-BE32-E72D297353CC}">
              <c16:uniqueId val="{00000006-9EFB-4E0F-8A58-C7DB996C1E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5.86</c:v>
                </c:pt>
                <c:pt idx="4">
                  <c:v>#N/A</c:v>
                </c:pt>
                <c:pt idx="5">
                  <c:v>10.06</c:v>
                </c:pt>
                <c:pt idx="6">
                  <c:v>#N/A</c:v>
                </c:pt>
                <c:pt idx="7">
                  <c:v>13.55</c:v>
                </c:pt>
                <c:pt idx="8">
                  <c:v>#N/A</c:v>
                </c:pt>
                <c:pt idx="9">
                  <c:v>7.32</c:v>
                </c:pt>
              </c:numCache>
            </c:numRef>
          </c:val>
          <c:extLst>
            <c:ext xmlns:c16="http://schemas.microsoft.com/office/drawing/2014/chart" uri="{C3380CC4-5D6E-409C-BE32-E72D297353CC}">
              <c16:uniqueId val="{00000007-9EFB-4E0F-8A58-C7DB996C1E8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23.29</c:v>
                </c:pt>
                <c:pt idx="2">
                  <c:v>#N/A</c:v>
                </c:pt>
                <c:pt idx="3">
                  <c:v>21.84</c:v>
                </c:pt>
                <c:pt idx="4">
                  <c:v>#N/A</c:v>
                </c:pt>
                <c:pt idx="5">
                  <c:v>24.98</c:v>
                </c:pt>
                <c:pt idx="6">
                  <c:v>#N/A</c:v>
                </c:pt>
                <c:pt idx="7">
                  <c:v>27.22</c:v>
                </c:pt>
                <c:pt idx="8">
                  <c:v>#N/A</c:v>
                </c:pt>
                <c:pt idx="9">
                  <c:v>21.37</c:v>
                </c:pt>
              </c:numCache>
            </c:numRef>
          </c:val>
          <c:extLst>
            <c:ext xmlns:c16="http://schemas.microsoft.com/office/drawing/2014/chart" uri="{C3380CC4-5D6E-409C-BE32-E72D297353CC}">
              <c16:uniqueId val="{00000008-9EFB-4E0F-8A58-C7DB996C1E8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18.02</c:v>
                </c:pt>
                <c:pt idx="2">
                  <c:v>#N/A</c:v>
                </c:pt>
                <c:pt idx="3">
                  <c:v>22.11</c:v>
                </c:pt>
                <c:pt idx="4">
                  <c:v>#N/A</c:v>
                </c:pt>
                <c:pt idx="5">
                  <c:v>30.2</c:v>
                </c:pt>
                <c:pt idx="6">
                  <c:v>#N/A</c:v>
                </c:pt>
                <c:pt idx="7">
                  <c:v>38.65</c:v>
                </c:pt>
                <c:pt idx="8">
                  <c:v>#N/A</c:v>
                </c:pt>
                <c:pt idx="9">
                  <c:v>42.64</c:v>
                </c:pt>
              </c:numCache>
            </c:numRef>
          </c:val>
          <c:extLst>
            <c:ext xmlns:c16="http://schemas.microsoft.com/office/drawing/2014/chart" uri="{C3380CC4-5D6E-409C-BE32-E72D297353CC}">
              <c16:uniqueId val="{00000009-9EFB-4E0F-8A58-C7DB996C1E8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4006</c:v>
                </c:pt>
                <c:pt idx="5">
                  <c:v>3964</c:v>
                </c:pt>
                <c:pt idx="8">
                  <c:v>3876</c:v>
                </c:pt>
                <c:pt idx="11">
                  <c:v>3918</c:v>
                </c:pt>
                <c:pt idx="14">
                  <c:v>3908</c:v>
                </c:pt>
              </c:numCache>
            </c:numRef>
          </c:val>
          <c:extLst>
            <c:ext xmlns:c16="http://schemas.microsoft.com/office/drawing/2014/chart" uri="{C3380CC4-5D6E-409C-BE32-E72D297353CC}">
              <c16:uniqueId val="{00000000-9000-4DA6-B41F-9EDBF606A5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0-4DA6-B41F-9EDBF606A5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00-4DA6-B41F-9EDBF606A5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111</c:v>
                </c:pt>
                <c:pt idx="6">
                  <c:v>116</c:v>
                </c:pt>
                <c:pt idx="9">
                  <c:v>90</c:v>
                </c:pt>
                <c:pt idx="12">
                  <c:v>89</c:v>
                </c:pt>
              </c:numCache>
            </c:numRef>
          </c:val>
          <c:extLst>
            <c:ext xmlns:c16="http://schemas.microsoft.com/office/drawing/2014/chart" uri="{C3380CC4-5D6E-409C-BE32-E72D297353CC}">
              <c16:uniqueId val="{00000003-9000-4DA6-B41F-9EDBF606A5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1422</c:v>
                </c:pt>
                <c:pt idx="3">
                  <c:v>1450</c:v>
                </c:pt>
                <c:pt idx="6">
                  <c:v>1244</c:v>
                </c:pt>
                <c:pt idx="9">
                  <c:v>1242</c:v>
                </c:pt>
                <c:pt idx="12">
                  <c:v>1348</c:v>
                </c:pt>
              </c:numCache>
            </c:numRef>
          </c:val>
          <c:extLst>
            <c:ext xmlns:c16="http://schemas.microsoft.com/office/drawing/2014/chart" uri="{C3380CC4-5D6E-409C-BE32-E72D297353CC}">
              <c16:uniqueId val="{00000004-9000-4DA6-B41F-9EDBF606A5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0-4DA6-B41F-9EDBF606A5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0-4DA6-B41F-9EDBF606A5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3058</c:v>
                </c:pt>
                <c:pt idx="3">
                  <c:v>3006</c:v>
                </c:pt>
                <c:pt idx="6">
                  <c:v>3098</c:v>
                </c:pt>
                <c:pt idx="9">
                  <c:v>3106</c:v>
                </c:pt>
                <c:pt idx="12">
                  <c:v>3069</c:v>
                </c:pt>
              </c:numCache>
            </c:numRef>
          </c:val>
          <c:extLst>
            <c:ext xmlns:c16="http://schemas.microsoft.com/office/drawing/2014/chart" uri="{C3380CC4-5D6E-409C-BE32-E72D297353CC}">
              <c16:uniqueId val="{00000007-9000-4DA6-B41F-9EDBF606A56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609</c:v>
                </c:pt>
                <c:pt idx="2">
                  <c:v>#N/A</c:v>
                </c:pt>
                <c:pt idx="3">
                  <c:v>#N/A</c:v>
                </c:pt>
                <c:pt idx="4">
                  <c:v>603</c:v>
                </c:pt>
                <c:pt idx="5">
                  <c:v>#N/A</c:v>
                </c:pt>
                <c:pt idx="6">
                  <c:v>#N/A</c:v>
                </c:pt>
                <c:pt idx="7">
                  <c:v>582</c:v>
                </c:pt>
                <c:pt idx="8">
                  <c:v>#N/A</c:v>
                </c:pt>
                <c:pt idx="9">
                  <c:v>#N/A</c:v>
                </c:pt>
                <c:pt idx="10">
                  <c:v>520</c:v>
                </c:pt>
                <c:pt idx="11">
                  <c:v>#N/A</c:v>
                </c:pt>
                <c:pt idx="12">
                  <c:v>#N/A</c:v>
                </c:pt>
                <c:pt idx="13">
                  <c:v>598</c:v>
                </c:pt>
                <c:pt idx="14">
                  <c:v>#N/A</c:v>
                </c:pt>
              </c:numCache>
            </c:numRef>
          </c:val>
          <c:smooth val="0"/>
          <c:extLst>
            <c:ext xmlns:c16="http://schemas.microsoft.com/office/drawing/2014/chart" uri="{C3380CC4-5D6E-409C-BE32-E72D297353CC}">
              <c16:uniqueId val="{00000008-9000-4DA6-B41F-9EDBF606A5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36264</c:v>
                </c:pt>
                <c:pt idx="5">
                  <c:v>36415</c:v>
                </c:pt>
                <c:pt idx="8">
                  <c:v>36303</c:v>
                </c:pt>
                <c:pt idx="11">
                  <c:v>35843</c:v>
                </c:pt>
                <c:pt idx="14">
                  <c:v>36087</c:v>
                </c:pt>
              </c:numCache>
            </c:numRef>
          </c:val>
          <c:extLst>
            <c:ext xmlns:c16="http://schemas.microsoft.com/office/drawing/2014/chart" uri="{C3380CC4-5D6E-409C-BE32-E72D297353CC}">
              <c16:uniqueId val="{00000000-1665-4807-9AE1-E030DA4F07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9485</c:v>
                </c:pt>
                <c:pt idx="5">
                  <c:v>9615</c:v>
                </c:pt>
                <c:pt idx="8">
                  <c:v>9307</c:v>
                </c:pt>
                <c:pt idx="11">
                  <c:v>9256</c:v>
                </c:pt>
                <c:pt idx="14">
                  <c:v>9126</c:v>
                </c:pt>
              </c:numCache>
            </c:numRef>
          </c:val>
          <c:extLst>
            <c:ext xmlns:c16="http://schemas.microsoft.com/office/drawing/2014/chart" uri="{C3380CC4-5D6E-409C-BE32-E72D297353CC}">
              <c16:uniqueId val="{00000001-1665-4807-9AE1-E030DA4F07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7854</c:v>
                </c:pt>
                <c:pt idx="5">
                  <c:v>8656</c:v>
                </c:pt>
                <c:pt idx="8">
                  <c:v>11821</c:v>
                </c:pt>
                <c:pt idx="11">
                  <c:v>13646</c:v>
                </c:pt>
                <c:pt idx="14">
                  <c:v>16476</c:v>
                </c:pt>
              </c:numCache>
            </c:numRef>
          </c:val>
          <c:extLst>
            <c:ext xmlns:c16="http://schemas.microsoft.com/office/drawing/2014/chart" uri="{C3380CC4-5D6E-409C-BE32-E72D297353CC}">
              <c16:uniqueId val="{00000002-1665-4807-9AE1-E030DA4F07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5-4807-9AE1-E030DA4F07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65-4807-9AE1-E030DA4F07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5-4807-9AE1-E030DA4F07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5821</c:v>
                </c:pt>
                <c:pt idx="3">
                  <c:v>5641</c:v>
                </c:pt>
                <c:pt idx="6">
                  <c:v>5290</c:v>
                </c:pt>
                <c:pt idx="9">
                  <c:v>5081</c:v>
                </c:pt>
                <c:pt idx="12">
                  <c:v>5059</c:v>
                </c:pt>
              </c:numCache>
            </c:numRef>
          </c:val>
          <c:extLst>
            <c:ext xmlns:c16="http://schemas.microsoft.com/office/drawing/2014/chart" uri="{C3380CC4-5D6E-409C-BE32-E72D297353CC}">
              <c16:uniqueId val="{00000006-1665-4807-9AE1-E030DA4F07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650</c:v>
                </c:pt>
                <c:pt idx="3">
                  <c:v>537</c:v>
                </c:pt>
                <c:pt idx="6">
                  <c:v>449</c:v>
                </c:pt>
                <c:pt idx="9">
                  <c:v>356</c:v>
                </c:pt>
                <c:pt idx="12">
                  <c:v>263</c:v>
                </c:pt>
              </c:numCache>
            </c:numRef>
          </c:val>
          <c:extLst>
            <c:ext xmlns:c16="http://schemas.microsoft.com/office/drawing/2014/chart" uri="{C3380CC4-5D6E-409C-BE32-E72D297353CC}">
              <c16:uniqueId val="{00000007-1665-4807-9AE1-E030DA4F07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12558</c:v>
                </c:pt>
                <c:pt idx="3">
                  <c:v>12021</c:v>
                </c:pt>
                <c:pt idx="6">
                  <c:v>12052</c:v>
                </c:pt>
                <c:pt idx="9">
                  <c:v>14342</c:v>
                </c:pt>
                <c:pt idx="12">
                  <c:v>19621</c:v>
                </c:pt>
              </c:numCache>
            </c:numRef>
          </c:val>
          <c:extLst>
            <c:ext xmlns:c16="http://schemas.microsoft.com/office/drawing/2014/chart" uri="{C3380CC4-5D6E-409C-BE32-E72D297353CC}">
              <c16:uniqueId val="{00000008-1665-4807-9AE1-E030DA4F07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65-4807-9AE1-E030DA4F07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33630</c:v>
                </c:pt>
                <c:pt idx="3">
                  <c:v>33365</c:v>
                </c:pt>
                <c:pt idx="6">
                  <c:v>32451</c:v>
                </c:pt>
                <c:pt idx="9">
                  <c:v>30699</c:v>
                </c:pt>
                <c:pt idx="12">
                  <c:v>28515</c:v>
                </c:pt>
              </c:numCache>
            </c:numRef>
          </c:val>
          <c:extLst>
            <c:ext xmlns:c16="http://schemas.microsoft.com/office/drawing/2014/chart" uri="{C3380CC4-5D6E-409C-BE32-E72D297353CC}">
              <c16:uniqueId val="{0000000A-1665-4807-9AE1-E030DA4F07A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65-4807-9AE1-E030DA4F07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6006</c:v>
                </c:pt>
                <c:pt idx="1">
                  <c:v>7444</c:v>
                </c:pt>
                <c:pt idx="2">
                  <c:v>9331</c:v>
                </c:pt>
              </c:numCache>
            </c:numRef>
          </c:val>
          <c:extLst>
            <c:ext xmlns:c16="http://schemas.microsoft.com/office/drawing/2014/chart" uri="{C3380CC4-5D6E-409C-BE32-E72D297353CC}">
              <c16:uniqueId val="{00000000-1CDB-4041-8E23-9DA70DBAB1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DB-4041-8E23-9DA70DBAB1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4871</c:v>
                </c:pt>
                <c:pt idx="1">
                  <c:v>5258</c:v>
                </c:pt>
                <c:pt idx="2">
                  <c:v>6289</c:v>
                </c:pt>
              </c:numCache>
            </c:numRef>
          </c:val>
          <c:extLst>
            <c:ext xmlns:c16="http://schemas.microsoft.com/office/drawing/2014/chart" uri="{C3380CC4-5D6E-409C-BE32-E72D297353CC}">
              <c16:uniqueId val="{00000002-1CDB-4041-8E23-9DA70DBAB1E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554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5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310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31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19820" cy="24765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19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566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5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070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07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4110" cy="41021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4110" cy="410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79070"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790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682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68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528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３年平均の指数は、前年度から0.02ポイント悪化し0.78となった。</a:t>
          </a:r>
        </a:p>
        <a:p>
          <a:r>
            <a:rPr kumimoji="1" lang="ja-JP" altLang="en-US" sz="1300">
              <a:latin typeface="ＭＳ Ｐゴシック"/>
              <a:ea typeface="ＭＳ Ｐゴシック"/>
            </a:rPr>
            <a:t>基準財政需要額は、生活保護費等が減となったものの、包括算定経費等の増により、前年度比3.8％の増加となった。</a:t>
          </a:r>
        </a:p>
        <a:p>
          <a:r>
            <a:rPr kumimoji="1" lang="ja-JP" altLang="en-US" sz="1300">
              <a:latin typeface="ＭＳ Ｐゴシック"/>
              <a:ea typeface="ＭＳ Ｐゴシック"/>
            </a:rPr>
            <a:t>基準財政収入額は、株式譲渡所得割交付等が減となったものの、地方消費税交付金等の増により前年度比4.1％の増加となった。</a:t>
          </a:r>
        </a:p>
        <a:p>
          <a:r>
            <a:rPr kumimoji="1" lang="ja-JP" altLang="en-US" sz="1300">
              <a:latin typeface="ＭＳ Ｐゴシック"/>
              <a:ea typeface="ＭＳ Ｐゴシック"/>
            </a:rPr>
            <a:t>今後は、需要額において、社会福祉費や高齢者福祉費等の増加が見込まれ、収入額において、区画整理事業等による税収の増加が期待される。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765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765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48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765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11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471035" y="6206490"/>
          <a:ext cx="0" cy="1348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151130</xdr:rowOff>
    </xdr:from>
    <xdr:ext cx="762000" cy="25336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38980" y="7527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75545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88265</xdr:rowOff>
    </xdr:from>
    <xdr:ext cx="762000" cy="24765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38980" y="59556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382135" y="6206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125095</xdr:rowOff>
    </xdr:from>
    <xdr:to>
      <xdr:col>23</xdr:col>
      <xdr:colOff>133350</xdr:colOff>
      <xdr:row>41</xdr:row>
      <xdr:rowOff>159385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16655" y="6998335"/>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149225</xdr:rowOff>
    </xdr:from>
    <xdr:ext cx="762000" cy="25336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38980" y="70224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8255</xdr:rowOff>
    </xdr:from>
    <xdr:to>
      <xdr:col>23</xdr:col>
      <xdr:colOff>184150</xdr:colOff>
      <xdr:row>42</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20235" y="7049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91440</xdr:rowOff>
    </xdr:from>
    <xdr:to>
      <xdr:col>19</xdr:col>
      <xdr:colOff>133350</xdr:colOff>
      <xdr:row>41</xdr:row>
      <xdr:rowOff>125095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11475" y="6964680"/>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160020</xdr:rowOff>
    </xdr:from>
    <xdr:to>
      <xdr:col>19</xdr:col>
      <xdr:colOff>184150</xdr:colOff>
      <xdr:row>42</xdr:row>
      <xdr:rowOff>91440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65855" y="703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76200</xdr:rowOff>
    </xdr:from>
    <xdr:ext cx="736600" cy="25336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77565" y="71170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40640</xdr:rowOff>
    </xdr:from>
    <xdr:to>
      <xdr:col>15</xdr:col>
      <xdr:colOff>82550</xdr:colOff>
      <xdr:row>41</xdr:row>
      <xdr:rowOff>91440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06295" y="6913880"/>
          <a:ext cx="8051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126365</xdr:rowOff>
    </xdr:from>
    <xdr:to>
      <xdr:col>15</xdr:col>
      <xdr:colOff>133350</xdr:colOff>
      <xdr:row>42</xdr:row>
      <xdr:rowOff>57785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6067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42545</xdr:rowOff>
    </xdr:from>
    <xdr:ext cx="756285" cy="25336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72385" y="70834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24130</xdr:rowOff>
    </xdr:from>
    <xdr:to>
      <xdr:col>11</xdr:col>
      <xdr:colOff>31750</xdr:colOff>
      <xdr:row>41</xdr:row>
      <xdr:rowOff>40640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20165" y="6897370"/>
          <a:ext cx="7861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92710</xdr:rowOff>
    </xdr:from>
    <xdr:to>
      <xdr:col>11</xdr:col>
      <xdr:colOff>82550</xdr:colOff>
      <xdr:row>42</xdr:row>
      <xdr:rowOff>24130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74545" y="6965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8890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67205" y="7049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24130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1270" y="6965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8890</xdr:rowOff>
    </xdr:from>
    <xdr:ext cx="756285" cy="2533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2025" y="70497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765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27609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765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2171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6285" cy="24765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16530" y="800735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765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1135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765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27125"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109220</xdr:rowOff>
    </xdr:from>
    <xdr:to>
      <xdr:col>23</xdr:col>
      <xdr:colOff>184150</xdr:colOff>
      <xdr:row>42</xdr:row>
      <xdr:rowOff>40640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20235" y="6982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125730</xdr:rowOff>
    </xdr:from>
    <xdr:ext cx="762000" cy="24765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38980" y="68313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74930</xdr:rowOff>
    </xdr:from>
    <xdr:to>
      <xdr:col>19</xdr:col>
      <xdr:colOff>184150</xdr:colOff>
      <xdr:row>42</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65855" y="6948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17145</xdr:rowOff>
    </xdr:from>
    <xdr:ext cx="7366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77565" y="6722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41275</xdr:rowOff>
    </xdr:from>
    <xdr:to>
      <xdr:col>15</xdr:col>
      <xdr:colOff>133350</xdr:colOff>
      <xdr:row>41</xdr:row>
      <xdr:rowOff>140970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60675" y="6914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151130</xdr:rowOff>
    </xdr:from>
    <xdr:ext cx="756285"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72385" y="66890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159385</xdr:rowOff>
    </xdr:from>
    <xdr:to>
      <xdr:col>11</xdr:col>
      <xdr:colOff>82550</xdr:colOff>
      <xdr:row>41</xdr:row>
      <xdr:rowOff>90805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74545" y="6864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100330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67205" y="6638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142240</xdr:rowOff>
    </xdr:from>
    <xdr:to>
      <xdr:col>7</xdr:col>
      <xdr:colOff>31750</xdr:colOff>
      <xdr:row>41</xdr:row>
      <xdr:rowOff>73660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1270" y="68478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84455</xdr:rowOff>
    </xdr:from>
    <xdr:ext cx="756285" cy="24765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2025" y="66224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5285" cy="3454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45130" y="8959215"/>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経常経費充当一般財源等（分子）は、扶助費や物件費等の増により、前年度比5.3％増加となった。</a:t>
          </a:r>
        </a:p>
        <a:p>
          <a:r>
            <a:rPr kumimoji="1" lang="ja-JP" altLang="en-US" sz="1300">
              <a:latin typeface="ＭＳ Ｐゴシック"/>
              <a:ea typeface="ＭＳ Ｐゴシック"/>
            </a:rPr>
            <a:t>経常一般財源（分母）は、臨時財政対策債や法人市民税等の減により、前年度比0.9％減少となった。</a:t>
          </a:r>
        </a:p>
        <a:p>
          <a:r>
            <a:rPr kumimoji="1" lang="ja-JP" altLang="en-US" sz="1300">
              <a:latin typeface="ＭＳ Ｐゴシック"/>
              <a:ea typeface="ＭＳ Ｐゴシック"/>
            </a:rPr>
            <a:t>その結果、経常収支比率は前年度から5.8ポイント悪化し99.1％となった。</a:t>
          </a:r>
        </a:p>
        <a:p>
          <a:r>
            <a:rPr kumimoji="1" lang="ja-JP" altLang="en-US" sz="1300">
              <a:latin typeface="ＭＳ Ｐゴシック"/>
              <a:ea typeface="ＭＳ Ｐゴシック"/>
            </a:rPr>
            <a:t>「青梅市行財政改革推進プラン」に基づき、市税収納率の向上を図るとともに、経常経費の削減や事業の見直しを進め、数値改善に向け取り組む。</a:t>
          </a:r>
        </a:p>
      </xdr:txBody>
    </xdr:sp>
    <xdr:clientData/>
  </xdr:twoCellAnchor>
  <xdr:oneCellAnchor>
    <xdr:from>
      <xdr:col>3</xdr:col>
      <xdr:colOff>95250</xdr:colOff>
      <xdr:row>54</xdr:row>
      <xdr:rowOff>136525</xdr:rowOff>
    </xdr:from>
    <xdr:ext cx="298450" cy="2203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765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57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765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1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765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03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765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100330</xdr:rowOff>
    </xdr:from>
    <xdr:to>
      <xdr:col>23</xdr:col>
      <xdr:colOff>133350</xdr:colOff>
      <xdr:row>65</xdr:row>
      <xdr:rowOff>97155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71035" y="9823450"/>
          <a:ext cx="0" cy="1170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70485</xdr:rowOff>
    </xdr:from>
    <xdr:ext cx="762000" cy="24765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38980" y="109670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97155</xdr:rowOff>
    </xdr:from>
    <xdr:to>
      <xdr:col>24</xdr:col>
      <xdr:colOff>12700</xdr:colOff>
      <xdr:row>65</xdr:row>
      <xdr:rowOff>97155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10993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17145</xdr:rowOff>
    </xdr:from>
    <xdr:ext cx="762000" cy="25336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38980" y="9572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100330</xdr:rowOff>
    </xdr:from>
    <xdr:to>
      <xdr:col>24</xdr:col>
      <xdr:colOff>12700</xdr:colOff>
      <xdr:row>58</xdr:row>
      <xdr:rowOff>100330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9823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81280</xdr:rowOff>
    </xdr:from>
    <xdr:to>
      <xdr:col>23</xdr:col>
      <xdr:colOff>133350</xdr:colOff>
      <xdr:row>64</xdr:row>
      <xdr:rowOff>19685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16655" y="10474960"/>
          <a:ext cx="7543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80645</xdr:rowOff>
    </xdr:from>
    <xdr:ext cx="762000" cy="25336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38980" y="103066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64135</xdr:rowOff>
    </xdr:from>
    <xdr:to>
      <xdr:col>23</xdr:col>
      <xdr:colOff>184150</xdr:colOff>
      <xdr:row>62</xdr:row>
      <xdr:rowOff>163830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20235" y="10457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72390</xdr:rowOff>
    </xdr:from>
    <xdr:to>
      <xdr:col>19</xdr:col>
      <xdr:colOff>133350</xdr:colOff>
      <xdr:row>62</xdr:row>
      <xdr:rowOff>81280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11475" y="1046607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102870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65855" y="10396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112395</xdr:rowOff>
    </xdr:from>
    <xdr:ext cx="736600" cy="25336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77565" y="101707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72390</xdr:rowOff>
    </xdr:from>
    <xdr:to>
      <xdr:col>15</xdr:col>
      <xdr:colOff>82550</xdr:colOff>
      <xdr:row>64</xdr:row>
      <xdr:rowOff>19685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06295" y="10466070"/>
          <a:ext cx="80518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24765</xdr:rowOff>
    </xdr:from>
    <xdr:to>
      <xdr:col>15</xdr:col>
      <xdr:colOff>133350</xdr:colOff>
      <xdr:row>61</xdr:row>
      <xdr:rowOff>124460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60675" y="10250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133985</xdr:rowOff>
    </xdr:from>
    <xdr:ext cx="756285" cy="25336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72385" y="100247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19685</xdr:rowOff>
    </xdr:from>
    <xdr:to>
      <xdr:col>11</xdr:col>
      <xdr:colOff>31750</xdr:colOff>
      <xdr:row>64</xdr:row>
      <xdr:rowOff>71755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0165" y="10748645"/>
          <a:ext cx="7861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59690</xdr:rowOff>
    </xdr:from>
    <xdr:to>
      <xdr:col>11</xdr:col>
      <xdr:colOff>82550</xdr:colOff>
      <xdr:row>62</xdr:row>
      <xdr:rowOff>159385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74545" y="10453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67205" y="10227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78740</xdr:rowOff>
    </xdr:from>
    <xdr:to>
      <xdr:col>7</xdr:col>
      <xdr:colOff>31750</xdr:colOff>
      <xdr:row>63</xdr:row>
      <xdr:rowOff>10795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1270" y="1047242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20320</xdr:rowOff>
    </xdr:from>
    <xdr:ext cx="756285"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2025" y="10246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765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7609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765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2171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6285" cy="24765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16530" y="117322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765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1135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765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27125"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137795</xdr:rowOff>
    </xdr:from>
    <xdr:to>
      <xdr:col>23</xdr:col>
      <xdr:colOff>184150</xdr:colOff>
      <xdr:row>64</xdr:row>
      <xdr:rowOff>69850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20235" y="10699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110490</xdr:rowOff>
    </xdr:from>
    <xdr:ext cx="762000" cy="25336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38980" y="10671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31750</xdr:rowOff>
    </xdr:from>
    <xdr:to>
      <xdr:col>19</xdr:col>
      <xdr:colOff>184150</xdr:colOff>
      <xdr:row>62</xdr:row>
      <xdr:rowOff>130810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65855" y="1042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116205</xdr:rowOff>
    </xdr:from>
    <xdr:ext cx="7366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77565" y="10509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22225</xdr:rowOff>
    </xdr:from>
    <xdr:to>
      <xdr:col>15</xdr:col>
      <xdr:colOff>133350</xdr:colOff>
      <xdr:row>62</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60675" y="10415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106680</xdr:rowOff>
    </xdr:from>
    <xdr:ext cx="756285" cy="24765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72385" y="10500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137795</xdr:rowOff>
    </xdr:from>
    <xdr:to>
      <xdr:col>11</xdr:col>
      <xdr:colOff>82550</xdr:colOff>
      <xdr:row>64</xdr:row>
      <xdr:rowOff>69850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74545" y="10699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54610</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67205" y="10783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21590</xdr:rowOff>
    </xdr:from>
    <xdr:to>
      <xdr:col>7</xdr:col>
      <xdr:colOff>31750</xdr:colOff>
      <xdr:row>64</xdr:row>
      <xdr:rowOff>120650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1270" y="107505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106680</xdr:rowOff>
    </xdr:from>
    <xdr:ext cx="756285" cy="24765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025" y="1083564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5285" cy="3511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50945" y="12684760"/>
          <a:ext cx="164528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定年延長による退職手当の減等により、前年度比0.9％減少となった。物件費は、新型コロナウイルスワクチン接種にかかる経費が減となったものの、旧永山ふれあいセンターの解体工事費や出産・子育て応援事業にかかる経費の増により、前年度比1.2％の増加となった。</a:t>
          </a:r>
        </a:p>
        <a:p>
          <a:r>
            <a:rPr kumimoji="1" lang="ja-JP" altLang="en-US" sz="1300">
              <a:latin typeface="ＭＳ Ｐゴシック"/>
              <a:ea typeface="ＭＳ Ｐゴシック"/>
            </a:rPr>
            <a:t>今後も、人件費・物件費等については、物価高騰よる増加が見込まれるが、定員管理や働き方改革による適正な人事管理、ＤＸの推進による物件費等の削減を継続して進める。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765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12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765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16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40005</xdr:rowOff>
    </xdr:from>
    <xdr:to>
      <xdr:col>23</xdr:col>
      <xdr:colOff>133350</xdr:colOff>
      <xdr:row>88</xdr:row>
      <xdr:rowOff>109220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471035" y="13451205"/>
          <a:ext cx="0" cy="1410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81915</xdr:rowOff>
    </xdr:from>
    <xdr:ext cx="762000" cy="25336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38980" y="14834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109220</xdr:rowOff>
    </xdr:from>
    <xdr:to>
      <xdr:col>24</xdr:col>
      <xdr:colOff>12700</xdr:colOff>
      <xdr:row>88</xdr:row>
      <xdr:rowOff>109220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4861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125095</xdr:rowOff>
    </xdr:from>
    <xdr:ext cx="762000" cy="24765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38980" y="132010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40005</xdr:rowOff>
    </xdr:from>
    <xdr:to>
      <xdr:col>24</xdr:col>
      <xdr:colOff>12700</xdr:colOff>
      <xdr:row>80</xdr:row>
      <xdr:rowOff>40005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34512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164465</xdr:rowOff>
    </xdr:from>
    <xdr:to>
      <xdr:col>23</xdr:col>
      <xdr:colOff>133350</xdr:colOff>
      <xdr:row>83</xdr:row>
      <xdr:rowOff>52070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16655" y="13910945"/>
          <a:ext cx="7543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31750</xdr:rowOff>
    </xdr:from>
    <xdr:ext cx="762000" cy="24765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38980" y="13945870"/>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59055</xdr:rowOff>
    </xdr:from>
    <xdr:to>
      <xdr:col>23</xdr:col>
      <xdr:colOff>184150</xdr:colOff>
      <xdr:row>83</xdr:row>
      <xdr:rowOff>158750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20235" y="13973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123190</xdr:rowOff>
    </xdr:from>
    <xdr:to>
      <xdr:col>19</xdr:col>
      <xdr:colOff>133350</xdr:colOff>
      <xdr:row>82</xdr:row>
      <xdr:rowOff>164465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11475" y="13869670"/>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80645</xdr:rowOff>
    </xdr:from>
    <xdr:to>
      <xdr:col>19</xdr:col>
      <xdr:colOff>184150</xdr:colOff>
      <xdr:row>84</xdr:row>
      <xdr:rowOff>12700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65855" y="13994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165100</xdr:rowOff>
    </xdr:from>
    <xdr:ext cx="736600" cy="24765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77565" y="1407922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47625</xdr:rowOff>
    </xdr:from>
    <xdr:to>
      <xdr:col>15</xdr:col>
      <xdr:colOff>82550</xdr:colOff>
      <xdr:row>82</xdr:row>
      <xdr:rowOff>123190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06295" y="13794105"/>
          <a:ext cx="8051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19685</xdr:rowOff>
    </xdr:from>
    <xdr:to>
      <xdr:col>15</xdr:col>
      <xdr:colOff>133350</xdr:colOff>
      <xdr:row>83</xdr:row>
      <xdr:rowOff>118745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60675" y="13933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104775</xdr:rowOff>
    </xdr:from>
    <xdr:ext cx="756285" cy="24765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72385" y="1401889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109220</xdr:rowOff>
    </xdr:from>
    <xdr:to>
      <xdr:col>11</xdr:col>
      <xdr:colOff>31750</xdr:colOff>
      <xdr:row>82</xdr:row>
      <xdr:rowOff>47625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0165" y="13688060"/>
          <a:ext cx="78613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88265</xdr:rowOff>
    </xdr:from>
    <xdr:to>
      <xdr:col>11</xdr:col>
      <xdr:colOff>82550</xdr:colOff>
      <xdr:row>83</xdr:row>
      <xdr:rowOff>19685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74545" y="13834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5080</xdr:rowOff>
    </xdr:from>
    <xdr:ext cx="762000" cy="25336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67205" y="13919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103505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1270" y="137502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88265</xdr:rowOff>
    </xdr:from>
    <xdr:ext cx="756285" cy="24765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2025" y="1383474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765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27609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765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2171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285" cy="24765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16530" y="1545780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765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1135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765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27125"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2540</xdr:rowOff>
    </xdr:from>
    <xdr:to>
      <xdr:col>23</xdr:col>
      <xdr:colOff>184150</xdr:colOff>
      <xdr:row>83</xdr:row>
      <xdr:rowOff>101600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20235" y="13916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18415</xdr:rowOff>
    </xdr:from>
    <xdr:ext cx="762000" cy="25209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38980" y="13764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114935</xdr:rowOff>
    </xdr:from>
    <xdr:to>
      <xdr:col>19</xdr:col>
      <xdr:colOff>184150</xdr:colOff>
      <xdr:row>83</xdr:row>
      <xdr:rowOff>46990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65855" y="13861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56515</xdr:rowOff>
    </xdr:from>
    <xdr:ext cx="7366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77565" y="13635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121,821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73025</xdr:rowOff>
    </xdr:from>
    <xdr:to>
      <xdr:col>15</xdr:col>
      <xdr:colOff>133350</xdr:colOff>
      <xdr:row>83</xdr:row>
      <xdr:rowOff>5080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60675" y="13819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15240</xdr:rowOff>
    </xdr:from>
    <xdr:ext cx="756285" cy="24765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72385" y="135940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165100</xdr:rowOff>
    </xdr:from>
    <xdr:to>
      <xdr:col>11</xdr:col>
      <xdr:colOff>82550</xdr:colOff>
      <xdr:row>82</xdr:row>
      <xdr:rowOff>96520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74545" y="13743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106680</xdr:rowOff>
    </xdr:from>
    <xdr:ext cx="762000" cy="24765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67205" y="135178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59690</xdr:rowOff>
    </xdr:from>
    <xdr:to>
      <xdr:col>7</xdr:col>
      <xdr:colOff>31750</xdr:colOff>
      <xdr:row>81</xdr:row>
      <xdr:rowOff>159385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1270" y="136385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xdr:rowOff>
    </xdr:from>
    <xdr:ext cx="756285" cy="25336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2025" y="134124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7825" cy="30289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289155" y="12709525"/>
          <a:ext cx="164782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5285" cy="35115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02055" y="12684760"/>
          <a:ext cx="164528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前年度までは、職員構成の変動等により減少していたが、令和5年度においては、同様の要因により前年度から0.1ポイント増加し99.1となった。</a:t>
          </a:r>
        </a:p>
        <a:p>
          <a:r>
            <a:rPr kumimoji="1" lang="ja-JP" altLang="en-US" sz="1300">
              <a:latin typeface="ＭＳ Ｐゴシック"/>
              <a:ea typeface="ＭＳ Ｐゴシック"/>
            </a:rPr>
            <a:t>今後も、民間の給与実態を反映した東京都人事委員会勧告に沿った見直しを実施していく。</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285" cy="24765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53212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628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983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628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6462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628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3097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6285"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973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6285"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6359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6285"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2988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6285" cy="24765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296162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17780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320645" y="13573125"/>
          <a:ext cx="0" cy="1364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158750</xdr:rowOff>
    </xdr:from>
    <xdr:ext cx="756285" cy="24765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409545" y="149110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17780</xdr:rowOff>
    </xdr:from>
    <xdr:to>
      <xdr:col>81</xdr:col>
      <xdr:colOff>133350</xdr:colOff>
      <xdr:row>89</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49377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6285" cy="25336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409545" y="133216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31115</xdr:rowOff>
    </xdr:from>
    <xdr:to>
      <xdr:col>81</xdr:col>
      <xdr:colOff>44450</xdr:colOff>
      <xdr:row>85</xdr:row>
      <xdr:rowOff>48260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566265" y="14280515"/>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114935</xdr:rowOff>
    </xdr:from>
    <xdr:ext cx="756285" cy="25336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409545" y="1402905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98425</xdr:rowOff>
    </xdr:from>
    <xdr:to>
      <xdr:col>81</xdr:col>
      <xdr:colOff>95250</xdr:colOff>
      <xdr:row>85</xdr:row>
      <xdr:rowOff>30480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76195" y="14180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31115</xdr:rowOff>
    </xdr:from>
    <xdr:to>
      <xdr:col>77</xdr:col>
      <xdr:colOff>44450</xdr:colOff>
      <xdr:row>85</xdr:row>
      <xdr:rowOff>149225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767435" y="14280515"/>
          <a:ext cx="79883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132080</xdr:rowOff>
    </xdr:from>
    <xdr:to>
      <xdr:col>77</xdr:col>
      <xdr:colOff>95250</xdr:colOff>
      <xdr:row>85</xdr:row>
      <xdr:rowOff>63500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521815" y="142138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73660</xdr:rowOff>
    </xdr:from>
    <xdr:ext cx="736600" cy="25273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227175" y="139877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149225</xdr:rowOff>
    </xdr:from>
    <xdr:to>
      <xdr:col>72</xdr:col>
      <xdr:colOff>188595</xdr:colOff>
      <xdr:row>86</xdr:row>
      <xdr:rowOff>66040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976860" y="14398625"/>
          <a:ext cx="79057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149225</xdr:rowOff>
    </xdr:from>
    <xdr:to>
      <xdr:col>73</xdr:col>
      <xdr:colOff>44450</xdr:colOff>
      <xdr:row>85</xdr:row>
      <xdr:rowOff>80645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731240" y="142309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90805</xdr:rowOff>
    </xdr:from>
    <xdr:ext cx="756285" cy="24765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421995" y="1400492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66040</xdr:rowOff>
    </xdr:from>
    <xdr:to>
      <xdr:col>68</xdr:col>
      <xdr:colOff>152400</xdr:colOff>
      <xdr:row>86</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171680" y="1448308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82550</xdr:rowOff>
    </xdr:from>
    <xdr:to>
      <xdr:col>68</xdr:col>
      <xdr:colOff>188595</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926060" y="1433195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24130</xdr:rowOff>
    </xdr:from>
    <xdr:ext cx="762000" cy="25336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635865" y="1410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66040</xdr:rowOff>
    </xdr:from>
    <xdr:to>
      <xdr:col>64</xdr:col>
      <xdr:colOff>152400</xdr:colOff>
      <xdr:row>85</xdr:row>
      <xdr:rowOff>165100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120880" y="14315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6985</xdr:rowOff>
    </xdr:from>
    <xdr:ext cx="762000" cy="25336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832590" y="1408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765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12570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765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37132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765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78840"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285" cy="24765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781915" y="1545780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765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976735" y="15457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165735</xdr:rowOff>
    </xdr:from>
    <xdr:to>
      <xdr:col>81</xdr:col>
      <xdr:colOff>95250</xdr:colOff>
      <xdr:row>85</xdr:row>
      <xdr:rowOff>97155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76195" y="142474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138430</xdr:rowOff>
    </xdr:from>
    <xdr:ext cx="756285" cy="25336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409545" y="142201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149225</xdr:rowOff>
    </xdr:from>
    <xdr:to>
      <xdr:col>77</xdr:col>
      <xdr:colOff>95250</xdr:colOff>
      <xdr:row>85</xdr:row>
      <xdr:rowOff>80645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521815" y="142309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66040</xdr:rowOff>
    </xdr:from>
    <xdr:ext cx="736600" cy="24765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227175" y="1431544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99060</xdr:rowOff>
    </xdr:from>
    <xdr:to>
      <xdr:col>73</xdr:col>
      <xdr:colOff>44450</xdr:colOff>
      <xdr:row>86</xdr:row>
      <xdr:rowOff>31115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731240" y="143484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56285" cy="24765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21995" y="1443355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16510</xdr:rowOff>
    </xdr:from>
    <xdr:to>
      <xdr:col>68</xdr:col>
      <xdr:colOff>188595</xdr:colOff>
      <xdr:row>86</xdr:row>
      <xdr:rowOff>115570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926060" y="1443355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100330</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635865" y="14517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33020</xdr:rowOff>
    </xdr:from>
    <xdr:to>
      <xdr:col>64</xdr:col>
      <xdr:colOff>152400</xdr:colOff>
      <xdr:row>86</xdr:row>
      <xdr:rowOff>132080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120880" y="14450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117475</xdr:rowOff>
    </xdr:from>
    <xdr:ext cx="762000" cy="2533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83259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7425" cy="3022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26265" y="8983980"/>
          <a:ext cx="22574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5285" cy="3454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164945" y="8959215"/>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指定管理者制度の導入や外部委託等を進めることで、適正な定員管理に取り組んできた。</a:t>
          </a:r>
        </a:p>
        <a:p>
          <a:r>
            <a:rPr kumimoji="1" lang="ja-JP" altLang="en-US" sz="1300">
              <a:latin typeface="ＭＳ Ｐゴシック"/>
              <a:ea typeface="ＭＳ Ｐゴシック"/>
            </a:rPr>
            <a:t>今後も、効率的かつ効果的な市政運営を行うとともに、サービス水準の見直し、ＤＸの推進による業務の効率化、指定管理者制度の導入や外部委託を進め、定員管理の適正化を図る。</a:t>
          </a:r>
        </a:p>
      </xdr:txBody>
    </xdr:sp>
    <xdr:clientData/>
  </xdr:twoCellAnchor>
  <xdr:oneCellAnchor>
    <xdr:from>
      <xdr:col>61</xdr:col>
      <xdr:colOff>6350</xdr:colOff>
      <xdr:row>54</xdr:row>
      <xdr:rowOff>136525</xdr:rowOff>
    </xdr:from>
    <xdr:ext cx="344170" cy="2203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10645" y="918908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285" cy="24765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59573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628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2026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6285"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8089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6285"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4159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6285"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0228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6285"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62914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6285" cy="24765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117475</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10008235"/>
          <a:ext cx="0" cy="1303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52705</xdr:rowOff>
    </xdr:from>
    <xdr:ext cx="756285" cy="24765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28458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3118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34925</xdr:rowOff>
    </xdr:from>
    <xdr:ext cx="756285" cy="24765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75804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117475</xdr:rowOff>
    </xdr:from>
    <xdr:to>
      <xdr:col>81</xdr:col>
      <xdr:colOff>133350</xdr:colOff>
      <xdr:row>59</xdr:row>
      <xdr:rowOff>117475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100082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110490</xdr:rowOff>
    </xdr:from>
    <xdr:to>
      <xdr:col>81</xdr:col>
      <xdr:colOff>44450</xdr:colOff>
      <xdr:row>61</xdr:row>
      <xdr:rowOff>127000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66265" y="10336530"/>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128270</xdr:rowOff>
    </xdr:from>
    <xdr:ext cx="756285" cy="24765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521950"/>
          <a:ext cx="7562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154940</xdr:rowOff>
    </xdr:from>
    <xdr:to>
      <xdr:col>81</xdr:col>
      <xdr:colOff>95250</xdr:colOff>
      <xdr:row>63</xdr:row>
      <xdr:rowOff>86995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5486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61</xdr:row>
      <xdr:rowOff>87630</xdr:rowOff>
    </xdr:from>
    <xdr:to>
      <xdr:col>77</xdr:col>
      <xdr:colOff>44450</xdr:colOff>
      <xdr:row>61</xdr:row>
      <xdr:rowOff>110490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767435" y="10313670"/>
          <a:ext cx="7988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143510</xdr:rowOff>
    </xdr:from>
    <xdr:to>
      <xdr:col>77</xdr:col>
      <xdr:colOff>95250</xdr:colOff>
      <xdr:row>63</xdr:row>
      <xdr:rowOff>74930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5371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60325</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621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79375</xdr:rowOff>
    </xdr:from>
    <xdr:to>
      <xdr:col>72</xdr:col>
      <xdr:colOff>188595</xdr:colOff>
      <xdr:row>61</xdr:row>
      <xdr:rowOff>87630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976860" y="1030541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131445</xdr:rowOff>
    </xdr:from>
    <xdr:to>
      <xdr:col>73</xdr:col>
      <xdr:colOff>44450</xdr:colOff>
      <xdr:row>63</xdr:row>
      <xdr:rowOff>62865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5251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48895</xdr:rowOff>
    </xdr:from>
    <xdr:ext cx="756285" cy="24765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6102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79375</xdr:rowOff>
    </xdr:from>
    <xdr:to>
      <xdr:col>68</xdr:col>
      <xdr:colOff>152400</xdr:colOff>
      <xdr:row>61</xdr:row>
      <xdr:rowOff>87630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171680" y="1030541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123825</xdr:rowOff>
    </xdr:from>
    <xdr:to>
      <xdr:col>68</xdr:col>
      <xdr:colOff>188595</xdr:colOff>
      <xdr:row>63</xdr:row>
      <xdr:rowOff>55245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5175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40005</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601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121920</xdr:rowOff>
    </xdr:from>
    <xdr:to>
      <xdr:col>64</xdr:col>
      <xdr:colOff>152400</xdr:colOff>
      <xdr:row>63</xdr:row>
      <xdr:rowOff>53340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51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38735</xdr:rowOff>
    </xdr:from>
    <xdr:ext cx="762000" cy="25336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600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765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765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765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6285" cy="24765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22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765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2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61</xdr:row>
      <xdr:rowOff>76835</xdr:rowOff>
    </xdr:from>
    <xdr:to>
      <xdr:col>81</xdr:col>
      <xdr:colOff>95250</xdr:colOff>
      <xdr:row>62</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103028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93345</xdr:rowOff>
    </xdr:from>
    <xdr:ext cx="756285"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101517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61</xdr:row>
      <xdr:rowOff>60960</xdr:rowOff>
    </xdr:from>
    <xdr:to>
      <xdr:col>77</xdr:col>
      <xdr:colOff>95250</xdr:colOff>
      <xdr:row>61</xdr:row>
      <xdr:rowOff>160655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102870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100615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38100</xdr:rowOff>
    </xdr:from>
    <xdr:to>
      <xdr:col>73</xdr:col>
      <xdr:colOff>44450</xdr:colOff>
      <xdr:row>61</xdr:row>
      <xdr:rowOff>137160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102641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147320</xdr:rowOff>
    </xdr:from>
    <xdr:ext cx="756285" cy="24765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100380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29845</xdr:rowOff>
    </xdr:from>
    <xdr:to>
      <xdr:col>68</xdr:col>
      <xdr:colOff>188595</xdr:colOff>
      <xdr:row>61</xdr:row>
      <xdr:rowOff>128905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102558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139065</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10029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38100</xdr:rowOff>
    </xdr:from>
    <xdr:to>
      <xdr:col>64</xdr:col>
      <xdr:colOff>152400</xdr:colOff>
      <xdr:row>61</xdr:row>
      <xdr:rowOff>137160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10264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147320</xdr:rowOff>
    </xdr:from>
    <xdr:ext cx="762000" cy="24765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100380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0200"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6002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5285" cy="35052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３年平均の比率は、前年度と同じ2.2％であった。</a:t>
          </a:r>
        </a:p>
        <a:p>
          <a:r>
            <a:rPr kumimoji="1" lang="ja-JP" altLang="en-US" sz="1300">
              <a:latin typeface="ＭＳ Ｐゴシック"/>
              <a:ea typeface="ＭＳ Ｐゴシック"/>
            </a:rPr>
            <a:t>分子は、公営企業に要する経費の財源とする地方債の償還の財源に充てたと認められる繰入金等の増により増加し、分母は、標準税収入額等の増により増加となった。</a:t>
          </a:r>
        </a:p>
        <a:p>
          <a:r>
            <a:rPr kumimoji="1" lang="ja-JP" altLang="en-US" sz="1300">
              <a:latin typeface="ＭＳ Ｐゴシック"/>
              <a:ea typeface="ＭＳ Ｐゴシック"/>
            </a:rPr>
            <a:t>今後は、大規模事業に係る市債発行が見込まれることから、世代間の負担の公平を図るとともに、後年の公債費を考慮した上で、市債を活用する。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2735" cy="21971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354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6285" cy="24765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6285"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533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628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1958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56285"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8586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56285"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5220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6285"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1855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108585</xdr:rowOff>
    </xdr:from>
    <xdr:to>
      <xdr:col>81</xdr:col>
      <xdr:colOff>44450</xdr:colOff>
      <xdr:row>44</xdr:row>
      <xdr:rowOff>71755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5975985"/>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43815</xdr:rowOff>
    </xdr:from>
    <xdr:ext cx="756285" cy="25273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41997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71755</xdr:rowOff>
    </xdr:from>
    <xdr:to>
      <xdr:col>81</xdr:col>
      <xdr:colOff>133350</xdr:colOff>
      <xdr:row>44</xdr:row>
      <xdr:rowOff>71755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479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25400</xdr:rowOff>
    </xdr:from>
    <xdr:ext cx="756285" cy="25336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725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108585</xdr:rowOff>
    </xdr:from>
    <xdr:to>
      <xdr:col>81</xdr:col>
      <xdr:colOff>133350</xdr:colOff>
      <xdr:row>35</xdr:row>
      <xdr:rowOff>108585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5975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33655</xdr:rowOff>
    </xdr:from>
    <xdr:to>
      <xdr:col>81</xdr:col>
      <xdr:colOff>44450</xdr:colOff>
      <xdr:row>39</xdr:row>
      <xdr:rowOff>33655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566265" y="657161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69850</xdr:rowOff>
    </xdr:from>
    <xdr:ext cx="756285" cy="24765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775450"/>
          <a:ext cx="7562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96520</xdr:rowOff>
    </xdr:from>
    <xdr:to>
      <xdr:col>81</xdr:col>
      <xdr:colOff>95250</xdr:colOff>
      <xdr:row>41</xdr:row>
      <xdr:rowOff>28575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8021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33655</xdr:rowOff>
    </xdr:from>
    <xdr:to>
      <xdr:col>77</xdr:col>
      <xdr:colOff>44450</xdr:colOff>
      <xdr:row>39</xdr:row>
      <xdr:rowOff>55880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767435" y="6571615"/>
          <a:ext cx="79883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85725</xdr:rowOff>
    </xdr:from>
    <xdr:to>
      <xdr:col>77</xdr:col>
      <xdr:colOff>95250</xdr:colOff>
      <xdr:row>41</xdr:row>
      <xdr:rowOff>17145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7913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xdr:rowOff>
    </xdr:from>
    <xdr:ext cx="7366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68757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55880</xdr:rowOff>
    </xdr:from>
    <xdr:to>
      <xdr:col>72</xdr:col>
      <xdr:colOff>188595</xdr:colOff>
      <xdr:row>39</xdr:row>
      <xdr:rowOff>78105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976860" y="659384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74295</xdr:rowOff>
    </xdr:from>
    <xdr:to>
      <xdr:col>73</xdr:col>
      <xdr:colOff>44450</xdr:colOff>
      <xdr:row>41</xdr:row>
      <xdr:rowOff>5715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7798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159385</xdr:rowOff>
    </xdr:from>
    <xdr:ext cx="756285" cy="24765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686498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78105</xdr:rowOff>
    </xdr:from>
    <xdr:to>
      <xdr:col>68</xdr:col>
      <xdr:colOff>152400</xdr:colOff>
      <xdr:row>39</xdr:row>
      <xdr:rowOff>89535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171680" y="6616065"/>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40640</xdr:rowOff>
    </xdr:from>
    <xdr:to>
      <xdr:col>68</xdr:col>
      <xdr:colOff>188595</xdr:colOff>
      <xdr:row>40</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7462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125730</xdr:rowOff>
    </xdr:from>
    <xdr:ext cx="762000" cy="24765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68313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40640</xdr:rowOff>
    </xdr:from>
    <xdr:to>
      <xdr:col>64</xdr:col>
      <xdr:colOff>152400</xdr:colOff>
      <xdr:row>40</xdr:row>
      <xdr:rowOff>140335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746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125730</xdr:rowOff>
    </xdr:from>
    <xdr:ext cx="762000" cy="24765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68313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765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765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765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6285" cy="24765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765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38</xdr:row>
      <xdr:rowOff>151130</xdr:rowOff>
    </xdr:from>
    <xdr:to>
      <xdr:col>81</xdr:col>
      <xdr:colOff>95250</xdr:colOff>
      <xdr:row>39</xdr:row>
      <xdr:rowOff>83185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5214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167640</xdr:rowOff>
    </xdr:from>
    <xdr:ext cx="756285"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3703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38</xdr:row>
      <xdr:rowOff>151130</xdr:rowOff>
    </xdr:from>
    <xdr:to>
      <xdr:col>77</xdr:col>
      <xdr:colOff>95250</xdr:colOff>
      <xdr:row>39</xdr:row>
      <xdr:rowOff>83185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5214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93345</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296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5715</xdr:rowOff>
    </xdr:from>
    <xdr:to>
      <xdr:col>73</xdr:col>
      <xdr:colOff>44450</xdr:colOff>
      <xdr:row>39</xdr:row>
      <xdr:rowOff>106045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54367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115570</xdr:rowOff>
    </xdr:from>
    <xdr:ext cx="756285"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3182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28575</xdr:rowOff>
    </xdr:from>
    <xdr:to>
      <xdr:col>68</xdr:col>
      <xdr:colOff>188595</xdr:colOff>
      <xdr:row>39</xdr:row>
      <xdr:rowOff>128270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56653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137795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340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39370</xdr:rowOff>
    </xdr:from>
    <xdr:to>
      <xdr:col>64</xdr:col>
      <xdr:colOff>152400</xdr:colOff>
      <xdr:row>39</xdr:row>
      <xdr:rowOff>139065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577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149225</xdr:rowOff>
    </xdr:from>
    <xdr:ext cx="762000" cy="25336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351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195"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31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528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将来負担額に対して充当可能財源が超過しているため将来負担比率はマイナスとなった。</a:t>
          </a:r>
        </a:p>
        <a:p>
          <a:r>
            <a:rPr kumimoji="1" lang="ja-JP" altLang="en-US" sz="1300">
              <a:latin typeface="ＭＳ Ｐゴシック"/>
              <a:ea typeface="ＭＳ Ｐゴシック"/>
            </a:rPr>
            <a:t>市債現在高は、一般会計および下水道事業会計において償還が進んでいる一方、病院事業会計における病院建替にかかる借入額の増により増加した。また、市債の償還等に充当可能な基金は、増加している。</a:t>
          </a:r>
        </a:p>
        <a:p>
          <a:r>
            <a:rPr kumimoji="1" lang="ja-JP" altLang="en-US" sz="1300">
              <a:latin typeface="ＭＳ Ｐゴシック"/>
              <a:ea typeface="ＭＳ Ｐゴシック"/>
            </a:rPr>
            <a:t>今後は、圏央道青梅IＣ付近物流拠点整備など、大規模事業に係る市債発行が見込まれるため、計画的な事業執行により健全性を維持していく。</a:t>
          </a:r>
        </a:p>
      </xdr:txBody>
    </xdr:sp>
    <xdr:clientData/>
  </xdr:twoCellAnchor>
  <xdr:oneCellAnchor>
    <xdr:from>
      <xdr:col>61</xdr:col>
      <xdr:colOff>6350</xdr:colOff>
      <xdr:row>10</xdr:row>
      <xdr:rowOff>61595</xdr:rowOff>
    </xdr:from>
    <xdr:ext cx="292735"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6285" cy="24765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6285"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807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6285"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4702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6285"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31337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6285"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797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6285" cy="25336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4599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6285" cy="25273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870565" y="21228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127635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320645" y="226187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99695</xdr:rowOff>
    </xdr:from>
    <xdr:ext cx="756285" cy="25273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409545" y="378777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127635</xdr:rowOff>
    </xdr:from>
    <xdr:to>
      <xdr:col>81</xdr:col>
      <xdr:colOff>133350</xdr:colOff>
      <xdr:row>22</xdr:row>
      <xdr:rowOff>127635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3815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117475</xdr:rowOff>
    </xdr:from>
    <xdr:ext cx="756285" cy="25336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409545" y="19615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6285" cy="25336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409545" y="218503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33020</xdr:rowOff>
    </xdr:from>
    <xdr:to>
      <xdr:col>81</xdr:col>
      <xdr:colOff>95250</xdr:colOff>
      <xdr:row>13</xdr:row>
      <xdr:rowOff>132080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33020</xdr:rowOff>
    </xdr:from>
    <xdr:to>
      <xdr:col>77</xdr:col>
      <xdr:colOff>95250</xdr:colOff>
      <xdr:row>13</xdr:row>
      <xdr:rowOff>132080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52181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142240</xdr:rowOff>
    </xdr:from>
    <xdr:ext cx="736600" cy="24765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227175" y="198628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33020</xdr:rowOff>
    </xdr:from>
    <xdr:to>
      <xdr:col>73</xdr:col>
      <xdr:colOff>44450</xdr:colOff>
      <xdr:row>13</xdr:row>
      <xdr:rowOff>132080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731240" y="22123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142240</xdr:rowOff>
    </xdr:from>
    <xdr:ext cx="756285" cy="24765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421995" y="19862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98425</xdr:rowOff>
    </xdr:from>
    <xdr:to>
      <xdr:col>68</xdr:col>
      <xdr:colOff>188595</xdr:colOff>
      <xdr:row>14</xdr:row>
      <xdr:rowOff>30480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926060" y="22777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40005</xdr:rowOff>
    </xdr:from>
    <xdr:ext cx="762000" cy="25336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635865" y="2051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123825</xdr:rowOff>
    </xdr:from>
    <xdr:to>
      <xdr:col>64</xdr:col>
      <xdr:colOff>152400</xdr:colOff>
      <xdr:row>14</xdr:row>
      <xdr:rowOff>55245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120880" y="2303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64770</xdr:rowOff>
    </xdr:from>
    <xdr:ext cx="762000" cy="25336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832590" y="207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765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125700" y="4281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765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371320" y="4281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765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578840" y="4281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6285" cy="24765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81915" y="428180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765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976735" y="4281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定年延長による退職手当の減等はあったものの、給与および期末勤勉手当の改定等による増により、人件費の経常収支比率は前年度から0.1ポイントの増加となった。</a:t>
          </a:r>
        </a:p>
        <a:p>
          <a:r>
            <a:rPr kumimoji="1" lang="ja-JP" altLang="en-US" sz="1300">
              <a:latin typeface="ＭＳ Ｐゴシック"/>
              <a:ea typeface="ＭＳ Ｐゴシック"/>
            </a:rPr>
            <a:t>今後も、適正な定員管理を行うとともに、ＤＸの推進による業務の効率化、外部委託を進めていく。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285" cy="25336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285" cy="25336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285" cy="25336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33832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42722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269740" y="71634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42722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5618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140970</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594100" y="6313170"/>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762000" cy="25336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427220" y="64535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07840" y="6481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140970</xdr:rowOff>
    </xdr:from>
    <xdr:to>
      <xdr:col>19</xdr:col>
      <xdr:colOff>179705</xdr:colOff>
      <xdr:row>37</xdr:row>
      <xdr:rowOff>42545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794000" y="6313170"/>
          <a:ext cx="8001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550920" y="6490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62230</xdr:rowOff>
    </xdr:from>
    <xdr:ext cx="73088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41040" y="657733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42545</xdr:rowOff>
    </xdr:from>
    <xdr:to>
      <xdr:col>15</xdr:col>
      <xdr:colOff>98425</xdr:colOff>
      <xdr:row>37</xdr:row>
      <xdr:rowOff>143510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1986280" y="6386195"/>
          <a:ext cx="8077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43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5364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124460</xdr:rowOff>
    </xdr:from>
    <xdr:to>
      <xdr:col>11</xdr:col>
      <xdr:colOff>9525</xdr:colOff>
      <xdr:row>37</xdr:row>
      <xdr:rowOff>143510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198880" y="646811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55800" y="6609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9525</xdr:rowOff>
    </xdr:from>
    <xdr:ext cx="762000" cy="25336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45920" y="6696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4808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62230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58520" y="65773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28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1427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061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033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0784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42722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90170</xdr:rowOff>
    </xdr:from>
    <xdr:to>
      <xdr:col>20</xdr:col>
      <xdr:colOff>38100</xdr:colOff>
      <xdr:row>37</xdr:row>
      <xdr:rowOff>20320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550920" y="6262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30885" cy="25336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41040" y="603123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163195</xdr:rowOff>
    </xdr:from>
    <xdr:to>
      <xdr:col>15</xdr:col>
      <xdr:colOff>149225</xdr:colOff>
      <xdr:row>37</xdr:row>
      <xdr:rowOff>93345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43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103505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5364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92075</xdr:rowOff>
    </xdr:from>
    <xdr:to>
      <xdr:col>11</xdr:col>
      <xdr:colOff>60325</xdr:colOff>
      <xdr:row>38</xdr:row>
      <xdr:rowOff>22225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55800" y="64357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32385</xdr:rowOff>
    </xdr:from>
    <xdr:ext cx="762000" cy="25336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45920" y="6204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73660</xdr:rowOff>
    </xdr:from>
    <xdr:to>
      <xdr:col>6</xdr:col>
      <xdr:colOff>171450</xdr:colOff>
      <xdr:row>38</xdr:row>
      <xdr:rowOff>3810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4808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58520" y="6186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各種予防接種経費やごみ収集経費等の増により、物件費の経常収支比率は前年度から1.3ポイントの増加となった。　</a:t>
          </a:r>
        </a:p>
        <a:p>
          <a:r>
            <a:rPr kumimoji="1" lang="ja-JP" altLang="en-US" sz="1300">
              <a:latin typeface="ＭＳ Ｐゴシック"/>
              <a:ea typeface="ＭＳ Ｐゴシック"/>
            </a:rPr>
            <a:t>東京都の平均は下回ったものの、全国や類似団体の平均を上回っている。</a:t>
          </a:r>
        </a:p>
        <a:p>
          <a:r>
            <a:rPr kumimoji="1" lang="ja-JP" altLang="en-US" sz="1300">
              <a:latin typeface="ＭＳ Ｐゴシック"/>
              <a:ea typeface="ＭＳ Ｐゴシック"/>
            </a:rPr>
            <a:t>今後も、物価高騰等よる増加が見込まれるが、ＤＸの推進等による物件費の削減を継続して進める。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73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14806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73912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55245</xdr:rowOff>
    </xdr:from>
    <xdr:ext cx="762000" cy="25336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827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179705</xdr:colOff>
      <xdr:row>22</xdr:row>
      <xdr:rowOff>83185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855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101600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179705</xdr:colOff>
      <xdr:row>13</xdr:row>
      <xdr:rowOff>15240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44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135255</xdr:rowOff>
    </xdr:from>
    <xdr:to>
      <xdr:col>82</xdr:col>
      <xdr:colOff>107950</xdr:colOff>
      <xdr:row>18</xdr:row>
      <xdr:rowOff>105410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3049905"/>
          <a:ext cx="7569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111760</xdr:rowOff>
    </xdr:from>
    <xdr:ext cx="762000" cy="25336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8549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4445</xdr:rowOff>
    </xdr:from>
    <xdr:to>
      <xdr:col>78</xdr:col>
      <xdr:colOff>69850</xdr:colOff>
      <xdr:row>17</xdr:row>
      <xdr:rowOff>135255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298170" y="2919095"/>
          <a:ext cx="78867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3175</xdr:rowOff>
    </xdr:from>
    <xdr:ext cx="73088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74637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179705</xdr:colOff>
      <xdr:row>18</xdr:row>
      <xdr:rowOff>6985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919095"/>
          <a:ext cx="8064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857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336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626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6985</xdr:rowOff>
    </xdr:from>
    <xdr:to>
      <xdr:col>69</xdr:col>
      <xdr:colOff>92075</xdr:colOff>
      <xdr:row>18</xdr:row>
      <xdr:rowOff>105410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3093085"/>
          <a:ext cx="8077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031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57150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28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54610</xdr:rowOff>
    </xdr:from>
    <xdr:to>
      <xdr:col>82</xdr:col>
      <xdr:colOff>158750</xdr:colOff>
      <xdr:row>18</xdr:row>
      <xdr:rowOff>156210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26670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84455</xdr:rowOff>
    </xdr:from>
    <xdr:to>
      <xdr:col>78</xdr:col>
      <xdr:colOff>120650</xdr:colOff>
      <xdr:row>18</xdr:row>
      <xdr:rowOff>14605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170815</xdr:rowOff>
    </xdr:from>
    <xdr:ext cx="73088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08546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125095</xdr:rowOff>
    </xdr:from>
    <xdr:to>
      <xdr:col>74</xdr:col>
      <xdr:colOff>31750</xdr:colOff>
      <xdr:row>17</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86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40640</xdr:rowOff>
    </xdr:from>
    <xdr:ext cx="7620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955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127635</xdr:rowOff>
    </xdr:from>
    <xdr:to>
      <xdr:col>69</xdr:col>
      <xdr:colOff>142875</xdr:colOff>
      <xdr:row>18</xdr:row>
      <xdr:rowOff>57785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62000" cy="25336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128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54610</xdr:rowOff>
    </xdr:from>
    <xdr:to>
      <xdr:col>65</xdr:col>
      <xdr:colOff>53975</xdr:colOff>
      <xdr:row>18</xdr:row>
      <xdr:rowOff>156210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140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140970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生活保護経費や保育所運営経費、自立支援給付経費等の増により、扶助費の経常収支比率は前年度から1.9ポイントの増加となった。</a:t>
          </a:r>
        </a:p>
        <a:p>
          <a:r>
            <a:rPr kumimoji="1" lang="ja-JP" altLang="en-US" sz="1300">
              <a:latin typeface="ＭＳ Ｐゴシック"/>
              <a:ea typeface="ＭＳ Ｐゴシック"/>
            </a:rPr>
            <a:t>扶助費においては、減少要因がなく、引き続き増加傾向が続くと見込まれる。</a:t>
          </a:r>
        </a:p>
        <a:p>
          <a:r>
            <a:rPr kumimoji="1" lang="ja-JP" altLang="en-US" sz="1300">
              <a:latin typeface="ＭＳ Ｐゴシック"/>
              <a:ea typeface="ＭＳ Ｐゴシック"/>
            </a:rPr>
            <a:t>今後も、受益者負担の適正化や市単独事業の見直しなどを進めていく。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336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5054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336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9060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316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58</xdr:row>
      <xdr:rowOff>66040</xdr:rowOff>
    </xdr:from>
    <xdr:to>
      <xdr:col>24</xdr:col>
      <xdr:colOff>25400</xdr:colOff>
      <xdr:row>59</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10010140"/>
          <a:ext cx="7442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179705</xdr:colOff>
      <xdr:row>58</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794000" y="1001014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73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69850</xdr:rowOff>
    </xdr:from>
    <xdr:ext cx="73088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4996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119380</xdr:rowOff>
    </xdr:from>
    <xdr:to>
      <xdr:col>15</xdr:col>
      <xdr:colOff>98425</xdr:colOff>
      <xdr:row>59</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1006348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200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46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198880" y="1016254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69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31750</xdr:rowOff>
    </xdr:from>
    <xdr:ext cx="762000" cy="25336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46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522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28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28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28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1010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132080</xdr:rowOff>
    </xdr:from>
    <xdr:ext cx="762000" cy="25336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10076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959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101600</xdr:rowOff>
    </xdr:from>
    <xdr:ext cx="73088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100457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154940</xdr:rowOff>
    </xdr:from>
    <xdr:ext cx="762000" cy="25336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10099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10111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82550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128270</xdr:rowOff>
    </xdr:from>
    <xdr:ext cx="75628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10243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国民健康保険事業、後期高齢者医療事業、介護保険事業への繰出金の増等により、その他の経常収支比率は前年度から1.4ポイントの増加となった。　</a:t>
          </a:r>
        </a:p>
        <a:p>
          <a:r>
            <a:rPr kumimoji="1" lang="ja-JP" altLang="en-US" sz="1300">
              <a:latin typeface="ＭＳ Ｐゴシック"/>
              <a:ea typeface="ＭＳ Ｐゴシック"/>
            </a:rPr>
            <a:t>特別会計対する繰出金は圧縮が難しい状況である。</a:t>
          </a:r>
        </a:p>
        <a:p>
          <a:r>
            <a:rPr kumimoji="1" lang="ja-JP" altLang="en-US" sz="1300">
              <a:latin typeface="ＭＳ Ｐゴシック"/>
              <a:ea typeface="ＭＳ Ｐゴシック"/>
            </a:rPr>
            <a:t>国民健康保険会計においては、独立採算の原則に立ち、財政健全化を図り、普通会計の財政負担を軽減していく。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31115</xdr:rowOff>
    </xdr:from>
    <xdr:ext cx="762000" cy="25336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489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179705</xdr:colOff>
      <xdr:row>61</xdr:row>
      <xdr:rowOff>59055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517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14605</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179705</xdr:colOff>
      <xdr:row>52</xdr:row>
      <xdr:rowOff>99695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0150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537700"/>
          <a:ext cx="7569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1905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55</xdr:row>
      <xdr:rowOff>20955</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9450705"/>
          <a:ext cx="7886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088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84567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20955</xdr:rowOff>
    </xdr:from>
    <xdr:to>
      <xdr:col>73</xdr:col>
      <xdr:colOff>179705</xdr:colOff>
      <xdr:row>55</xdr:row>
      <xdr:rowOff>129540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491720" y="9450705"/>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5336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769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129540</xdr:rowOff>
    </xdr:from>
    <xdr:to>
      <xdr:col>69</xdr:col>
      <xdr:colOff>92075</xdr:colOff>
      <xdr:row>57</xdr:row>
      <xdr:rowOff>91440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559290"/>
          <a:ext cx="80772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336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965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28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54610</xdr:rowOff>
    </xdr:from>
    <xdr:ext cx="762000" cy="25336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48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168910</xdr:rowOff>
    </xdr:from>
    <xdr:ext cx="730885" cy="25336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141605</xdr:rowOff>
    </xdr:from>
    <xdr:to>
      <xdr:col>74</xdr:col>
      <xdr:colOff>31750</xdr:colOff>
      <xdr:row>55</xdr:row>
      <xdr:rowOff>71755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399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81915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78740</xdr:rowOff>
    </xdr:from>
    <xdr:to>
      <xdr:col>69</xdr:col>
      <xdr:colOff>142875</xdr:colOff>
      <xdr:row>56</xdr:row>
      <xdr:rowOff>8890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19050</xdr:rowOff>
    </xdr:from>
    <xdr:ext cx="762000" cy="25336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9277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40640</xdr:rowOff>
    </xdr:from>
    <xdr:to>
      <xdr:col>65</xdr:col>
      <xdr:colOff>53975</xdr:colOff>
      <xdr:row>57</xdr:row>
      <xdr:rowOff>142240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98132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152400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一部事務組合への負担金の増により、補助費等の経常収支比率は前年度から1.1ポイントの増加となった。　</a:t>
          </a:r>
        </a:p>
        <a:p>
          <a:r>
            <a:rPr kumimoji="1" lang="ja-JP" altLang="en-US" sz="1300">
              <a:latin typeface="ＭＳ Ｐゴシック"/>
              <a:ea typeface="ＭＳ Ｐゴシック"/>
            </a:rPr>
            <a:t>下水道事業において、地形的要因により汚水処理にかかる経費が高いことや、病院事業への負担金の影響等もあり、類似団体等の平均を大きく上回っている。</a:t>
          </a:r>
        </a:p>
        <a:p>
          <a:r>
            <a:rPr kumimoji="1" lang="ja-JP" altLang="en-US" sz="1300">
              <a:latin typeface="ＭＳ Ｐゴシック"/>
              <a:ea typeface="ＭＳ Ｐゴシック"/>
            </a:rPr>
            <a:t>「補助金等の見直しに関する指針」にもとづき、引き続き各種団体等への補助金、交付金の徹底的な見直しを行う。</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285" cy="25336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84376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114935</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4915515"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179705</xdr:colOff>
      <xdr:row>41</xdr:row>
      <xdr:rowOff>143510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54860" y="7172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37465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4915515"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179705</xdr:colOff>
      <xdr:row>32</xdr:row>
      <xdr:rowOff>122555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54860" y="5608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65405</xdr:rowOff>
    </xdr:from>
    <xdr:to>
      <xdr:col>82</xdr:col>
      <xdr:colOff>107950</xdr:colOff>
      <xdr:row>39</xdr:row>
      <xdr:rowOff>166370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086840" y="6751955"/>
          <a:ext cx="7569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33020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4915515" y="6033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9296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65405</xdr:rowOff>
    </xdr:from>
    <xdr:to>
      <xdr:col>78</xdr:col>
      <xdr:colOff>69850</xdr:colOff>
      <xdr:row>39</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298170" y="6751955"/>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03604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110490</xdr:rowOff>
    </xdr:from>
    <xdr:ext cx="730885" cy="25336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746480" y="59397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92710</xdr:rowOff>
    </xdr:from>
    <xdr:to>
      <xdr:col>73</xdr:col>
      <xdr:colOff>179705</xdr:colOff>
      <xdr:row>39</xdr:row>
      <xdr:rowOff>156845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2491720" y="6779260"/>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24864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100965</xdr:rowOff>
    </xdr:from>
    <xdr:ext cx="762000" cy="25336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938760" y="5930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26670</xdr:rowOff>
    </xdr:from>
    <xdr:to>
      <xdr:col>69</xdr:col>
      <xdr:colOff>92075</xdr:colOff>
      <xdr:row>39</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1684000" y="6541770"/>
          <a:ext cx="80772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44092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15136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653520" y="613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34364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64818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89126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114935</xdr:rowOff>
    </xdr:from>
    <xdr:to>
      <xdr:col>82</xdr:col>
      <xdr:colOff>158750</xdr:colOff>
      <xdr:row>40</xdr:row>
      <xdr:rowOff>45085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9296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86995</xdr:rowOff>
    </xdr:from>
    <xdr:ext cx="762000" cy="25336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4915515" y="6773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14605</xdr:rowOff>
    </xdr:from>
    <xdr:to>
      <xdr:col>78</xdr:col>
      <xdr:colOff>120650</xdr:colOff>
      <xdr:row>39</xdr:row>
      <xdr:rowOff>116205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03604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100965</xdr:rowOff>
    </xdr:from>
    <xdr:ext cx="730885" cy="25336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746480" y="678751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248640" y="67284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93876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106045</xdr:rowOff>
    </xdr:from>
    <xdr:to>
      <xdr:col>69</xdr:col>
      <xdr:colOff>142875</xdr:colOff>
      <xdr:row>40</xdr:row>
      <xdr:rowOff>36195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44092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20955</xdr:rowOff>
    </xdr:from>
    <xdr:ext cx="762000" cy="25336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151360" y="6878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147320</xdr:rowOff>
    </xdr:from>
    <xdr:to>
      <xdr:col>65</xdr:col>
      <xdr:colOff>53975</xdr:colOff>
      <xdr:row>38</xdr:row>
      <xdr:rowOff>77470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653520" y="64909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62230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34364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公債費にかかる経常収支比率が類似団体および全国平均より低く抑えられているのは、普通建設事業において収益事業からの繰入金を活用することで、起債を抑制してきたためである。</a:t>
          </a:r>
        </a:p>
        <a:p>
          <a:r>
            <a:rPr kumimoji="1" lang="ja-JP" altLang="en-US" sz="1300">
              <a:latin typeface="ＭＳ Ｐゴシック"/>
              <a:ea typeface="ＭＳ Ｐゴシック"/>
            </a:rPr>
            <a:t>今後は、大規模事業に係る市債発行が見込まれるため、後年の公債費を考慮した上で、計画的に市債を活用する。</a:t>
          </a:r>
        </a:p>
      </xdr:txBody>
    </xdr:sp>
    <xdr:clientData/>
  </xdr:twoCellAnchor>
  <xdr:oneCellAnchor>
    <xdr:from>
      <xdr:col>3</xdr:col>
      <xdr:colOff>123825</xdr:colOff>
      <xdr:row>69</xdr:row>
      <xdr:rowOff>107950</xdr:rowOff>
    </xdr:from>
    <xdr:ext cx="29845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28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28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285" cy="25336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28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28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368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368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33832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42722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3812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42722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2547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85090</xdr:rowOff>
    </xdr:from>
    <xdr:to>
      <xdr:col>24</xdr:col>
      <xdr:colOff>25400</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594100" y="1294384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42722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30784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179705</xdr:colOff>
      <xdr:row>75</xdr:row>
      <xdr:rowOff>85090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794000" y="129438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5509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088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241040" y="132384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85090</xdr:rowOff>
    </xdr:from>
    <xdr:to>
      <xdr:col>15</xdr:col>
      <xdr:colOff>98425</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986280" y="1294384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743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5364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107950</xdr:rowOff>
    </xdr:from>
    <xdr:to>
      <xdr:col>11</xdr:col>
      <xdr:colOff>9525</xdr:colOff>
      <xdr:row>75</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198880" y="1296670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95580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52070</xdr:rowOff>
    </xdr:from>
    <xdr:ext cx="762000" cy="25336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45920" y="13253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14808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44450</xdr:rowOff>
    </xdr:from>
    <xdr:ext cx="75628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58520" y="13246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28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1427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28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4061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2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0033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30784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50800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42722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55092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146050</xdr:rowOff>
    </xdr:from>
    <xdr:ext cx="730885" cy="25336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241040" y="1266190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743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146050</xdr:rowOff>
    </xdr:from>
    <xdr:ext cx="762000" cy="25336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453640" y="12661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955800" y="1291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168910</xdr:rowOff>
    </xdr:from>
    <xdr:ext cx="762000" cy="25336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45920" y="1268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80010</xdr:rowOff>
    </xdr:from>
    <xdr:to>
      <xdr:col>6</xdr:col>
      <xdr:colOff>171450</xdr:colOff>
      <xdr:row>76</xdr:row>
      <xdr:rowOff>10160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14808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20320</xdr:rowOff>
    </xdr:from>
    <xdr:ext cx="756285" cy="25336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858520" y="127076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公債費以外の経常収支比率は前年度から5.8ポイントの増加となった。　類似団体、東京都平均、全国平均と比べ、扶助費や補助費等にかかる経常収支比率が、大幅に高くなっている。</a:t>
          </a:r>
        </a:p>
        <a:p>
          <a:r>
            <a:rPr kumimoji="1" lang="ja-JP" altLang="en-US" sz="1300">
              <a:latin typeface="ＭＳ Ｐゴシック"/>
              <a:ea typeface="ＭＳ Ｐゴシック"/>
            </a:rPr>
            <a:t>「青梅市行財政改革推進プラン」に基づき、事業の廃止や縮減、統合等に積極的に取り組み、経常的歳入に見合った財政規模の実現を目指していく。</a:t>
          </a:r>
        </a:p>
      </xdr:txBody>
    </xdr:sp>
    <xdr:clientData/>
  </xdr:twoCellAnchor>
  <xdr:oneCellAnchor>
    <xdr:from>
      <xdr:col>62</xdr:col>
      <xdr:colOff>6350</xdr:colOff>
      <xdr:row>69</xdr:row>
      <xdr:rowOff>107950</xdr:rowOff>
    </xdr:from>
    <xdr:ext cx="29273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14806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73912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84376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41910</xdr:rowOff>
    </xdr:from>
    <xdr:ext cx="762000" cy="25336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4915515" y="13929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179705</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54860"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2000" cy="25336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4915515" y="1228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5486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086840" y="13469620"/>
          <a:ext cx="75692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50800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4915515"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9296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81280</xdr:rowOff>
    </xdr:from>
    <xdr:to>
      <xdr:col>78</xdr:col>
      <xdr:colOff>69850</xdr:colOff>
      <xdr:row>78</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298170" y="1345438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03604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088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746480" y="128828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179705</xdr:colOff>
      <xdr:row>81</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2491720" y="13454380"/>
          <a:ext cx="80645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248640" y="12900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93876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1270</xdr:rowOff>
    </xdr:from>
    <xdr:to>
      <xdr:col>69</xdr:col>
      <xdr:colOff>92075</xdr:colOff>
      <xdr:row>81</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1684000" y="1388872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4409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100330</xdr:rowOff>
    </xdr:from>
    <xdr:ext cx="762000" cy="2533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151360" y="12959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165352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34364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64818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89126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9296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80</xdr:row>
      <xdr:rowOff>53340</xdr:rowOff>
    </xdr:from>
    <xdr:ext cx="762000" cy="25336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4915515" y="13769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3604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132080</xdr:rowOff>
    </xdr:from>
    <xdr:ext cx="730885" cy="25336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746480" y="1350518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248640" y="13403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93876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44092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36830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151360" y="1392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81</xdr:row>
      <xdr:rowOff>11430</xdr:rowOff>
    </xdr:from>
    <xdr:to>
      <xdr:col>65</xdr:col>
      <xdr:colOff>53975</xdr:colOff>
      <xdr:row>81</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1653520" y="13898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97790</xdr:rowOff>
    </xdr:from>
    <xdr:ext cx="762000" cy="25336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1343640" y="13985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東京都青梅市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576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5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6285" cy="24765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6285" cy="2476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816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6285" cy="24765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3464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6285"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8315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6285"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25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6285" cy="25146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706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155575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2104390"/>
          <a:ext cx="0" cy="1133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128905</xdr:rowOff>
    </xdr:from>
    <xdr:ext cx="76200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211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155575</xdr:rowOff>
    </xdr:from>
    <xdr:to>
      <xdr:col>30</xdr:col>
      <xdr:colOff>25400</xdr:colOff>
      <xdr:row>18</xdr:row>
      <xdr:rowOff>155575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2378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6200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84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21043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165735</xdr:rowOff>
    </xdr:from>
    <xdr:to>
      <xdr:col>29</xdr:col>
      <xdr:colOff>127000</xdr:colOff>
      <xdr:row>18</xdr:row>
      <xdr:rowOff>5080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3080385"/>
          <a:ext cx="5905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168910</xdr:rowOff>
    </xdr:from>
    <xdr:ext cx="762000" cy="24765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576830"/>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149225</xdr:rowOff>
    </xdr:from>
    <xdr:to>
      <xdr:col>29</xdr:col>
      <xdr:colOff>171450</xdr:colOff>
      <xdr:row>16</xdr:row>
      <xdr:rowOff>80645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72859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120650</xdr:rowOff>
    </xdr:from>
    <xdr:to>
      <xdr:col>26</xdr:col>
      <xdr:colOff>50800</xdr:colOff>
      <xdr:row>18</xdr:row>
      <xdr:rowOff>5080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3886200" y="3035300"/>
          <a:ext cx="6223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22225</xdr:rowOff>
    </xdr:from>
    <xdr:to>
      <xdr:col>26</xdr:col>
      <xdr:colOff>101600</xdr:colOff>
      <xdr:row>16</xdr:row>
      <xdr:rowOff>121920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76923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134620</xdr:rowOff>
    </xdr:from>
    <xdr:ext cx="730885" cy="25146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542540"/>
          <a:ext cx="7308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120650</xdr:rowOff>
    </xdr:from>
    <xdr:to>
      <xdr:col>22</xdr:col>
      <xdr:colOff>114300</xdr:colOff>
      <xdr:row>17</xdr:row>
      <xdr:rowOff>140335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3035300"/>
          <a:ext cx="62865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33020</xdr:rowOff>
    </xdr:from>
    <xdr:to>
      <xdr:col>22</xdr:col>
      <xdr:colOff>165100</xdr:colOff>
      <xdr:row>16</xdr:row>
      <xdr:rowOff>132080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27800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145415</xdr:rowOff>
    </xdr:from>
    <xdr:ext cx="762000" cy="24828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2553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99695</xdr:rowOff>
    </xdr:from>
    <xdr:to>
      <xdr:col>18</xdr:col>
      <xdr:colOff>171450</xdr:colOff>
      <xdr:row>17</xdr:row>
      <xdr:rowOff>140335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622550" y="3014345"/>
          <a:ext cx="6350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56515</xdr:rowOff>
    </xdr:from>
    <xdr:to>
      <xdr:col>19</xdr:col>
      <xdr:colOff>38100</xdr:colOff>
      <xdr:row>16</xdr:row>
      <xdr:rowOff>155575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280352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169545</xdr:rowOff>
    </xdr:from>
    <xdr:ext cx="762000" cy="24765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25774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94615</xdr:rowOff>
    </xdr:from>
    <xdr:to>
      <xdr:col>15</xdr:col>
      <xdr:colOff>101600</xdr:colOff>
      <xdr:row>17</xdr:row>
      <xdr:rowOff>26035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28416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36195</xdr:rowOff>
    </xdr:from>
    <xdr:ext cx="756285" cy="24765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261556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116205</xdr:rowOff>
    </xdr:from>
    <xdr:to>
      <xdr:col>29</xdr:col>
      <xdr:colOff>171450</xdr:colOff>
      <xdr:row>18</xdr:row>
      <xdr:rowOff>48260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3030855"/>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88900</xdr:rowOff>
    </xdr:from>
    <xdr:ext cx="762000" cy="24701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30035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55,213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123190</xdr:rowOff>
    </xdr:from>
    <xdr:to>
      <xdr:col>26</xdr:col>
      <xdr:colOff>101600</xdr:colOff>
      <xdr:row>18</xdr:row>
      <xdr:rowOff>54610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30378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39370</xdr:rowOff>
    </xdr:from>
    <xdr:ext cx="730885"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31216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71755</xdr:rowOff>
    </xdr:from>
    <xdr:to>
      <xdr:col>22</xdr:col>
      <xdr:colOff>165100</xdr:colOff>
      <xdr:row>18</xdr:row>
      <xdr:rowOff>3175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98640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155575</xdr:rowOff>
    </xdr:from>
    <xdr:ext cx="762000" cy="25273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3070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90805</xdr:rowOff>
    </xdr:from>
    <xdr:to>
      <xdr:col>19</xdr:col>
      <xdr:colOff>38100</xdr:colOff>
      <xdr:row>18</xdr:row>
      <xdr:rowOff>22225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300545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6985</xdr:rowOff>
    </xdr:from>
    <xdr:ext cx="7620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3089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50800</xdr:rowOff>
    </xdr:from>
    <xdr:to>
      <xdr:col>15</xdr:col>
      <xdr:colOff>101600</xdr:colOff>
      <xdr:row>17</xdr:row>
      <xdr:rowOff>149860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29654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134620</xdr:rowOff>
    </xdr:from>
    <xdr:ext cx="756285"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30492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5765"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66995"/>
          <a:ext cx="40576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285"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0950" y="692658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285"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54558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28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16458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28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57835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285" cy="25336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54032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099050" y="597789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62000" cy="25527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168900" y="7264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010150" y="72923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62000" cy="25654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168900" y="5721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010150" y="59778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46355</xdr:rowOff>
    </xdr:from>
    <xdr:to>
      <xdr:col>29</xdr:col>
      <xdr:colOff>127000</xdr:colOff>
      <xdr:row>36</xdr:row>
      <xdr:rowOff>70485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508500" y="6892925"/>
          <a:ext cx="5905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332105</xdr:rowOff>
    </xdr:from>
    <xdr:ext cx="762000" cy="25971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168900" y="649287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171450</xdr:colOff>
      <xdr:row>35</xdr:row>
      <xdr:rowOff>244475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048250" y="664781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53340</xdr:rowOff>
    </xdr:from>
    <xdr:to>
      <xdr:col>26</xdr:col>
      <xdr:colOff>50800</xdr:colOff>
      <xdr:row>36</xdr:row>
      <xdr:rowOff>70485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3886200" y="6899910"/>
          <a:ext cx="6223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457700" y="6652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260985</xdr:rowOff>
    </xdr:from>
    <xdr:ext cx="730885" cy="25400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165600" y="6421755"/>
          <a:ext cx="7308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48260</xdr:rowOff>
    </xdr:from>
    <xdr:to>
      <xdr:col>22</xdr:col>
      <xdr:colOff>114300</xdr:colOff>
      <xdr:row>36</xdr:row>
      <xdr:rowOff>53340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257550" y="6894830"/>
          <a:ext cx="62865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3835400" y="66706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278130</xdr:rowOff>
    </xdr:from>
    <xdr:ext cx="7620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543300" y="6438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47625</xdr:rowOff>
    </xdr:from>
    <xdr:to>
      <xdr:col>18</xdr:col>
      <xdr:colOff>171450</xdr:colOff>
      <xdr:row>36</xdr:row>
      <xdr:rowOff>48260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622550" y="6894195"/>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213100" y="672401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332105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914650" y="6492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571750" y="6732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56285" cy="25273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279650" y="650240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339090</xdr:rowOff>
    </xdr:from>
    <xdr:to>
      <xdr:col>29</xdr:col>
      <xdr:colOff>171450</xdr:colOff>
      <xdr:row>36</xdr:row>
      <xdr:rowOff>97790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048250" y="684276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310515</xdr:rowOff>
    </xdr:from>
    <xdr:ext cx="762000" cy="259080"/>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1689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19685</xdr:rowOff>
    </xdr:from>
    <xdr:to>
      <xdr:col>26</xdr:col>
      <xdr:colOff>101600</xdr:colOff>
      <xdr:row>36</xdr:row>
      <xdr:rowOff>121285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457700" y="686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106045</xdr:rowOff>
    </xdr:from>
    <xdr:ext cx="730885"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65600" y="695261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2540</xdr:rowOff>
    </xdr:from>
    <xdr:to>
      <xdr:col>22</xdr:col>
      <xdr:colOff>165100</xdr:colOff>
      <xdr:row>36</xdr:row>
      <xdr:rowOff>104140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835400" y="684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88900</xdr:rowOff>
    </xdr:from>
    <xdr:ext cx="762000" cy="25463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543300" y="6935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99060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213100" y="684403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83820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914650" y="6930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340360</xdr:rowOff>
    </xdr:from>
    <xdr:to>
      <xdr:col>15</xdr:col>
      <xdr:colOff>101600</xdr:colOff>
      <xdr:row>36</xdr:row>
      <xdr:rowOff>98425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571750" y="6844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83185</xdr:rowOff>
    </xdr:from>
    <xdr:ext cx="756285"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279650" y="69297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65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17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765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165100</xdr:rowOff>
    </xdr:from>
    <xdr:ext cx="531495" cy="24765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3715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53340</xdr:rowOff>
    </xdr:from>
    <xdr:ext cx="531495" cy="24765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592455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109220</xdr:rowOff>
    </xdr:from>
    <xdr:ext cx="531495" cy="24765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47751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165100</xdr:rowOff>
    </xdr:from>
    <xdr:ext cx="595630" cy="24765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03047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765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5834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156845</xdr:rowOff>
    </xdr:from>
    <xdr:to>
      <xdr:col>24</xdr:col>
      <xdr:colOff>62865</xdr:colOff>
      <xdr:row>38</xdr:row>
      <xdr:rowOff>165735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176395" y="518985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336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229100" y="6543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165735</xdr:rowOff>
    </xdr:from>
    <xdr:to>
      <xdr:col>24</xdr:col>
      <xdr:colOff>152400</xdr:colOff>
      <xdr:row>38</xdr:row>
      <xdr:rowOff>165735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108450" y="653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105410</xdr:rowOff>
    </xdr:from>
    <xdr:ext cx="534670" cy="24765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229100" y="49707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156845</xdr:rowOff>
    </xdr:from>
    <xdr:to>
      <xdr:col>24</xdr:col>
      <xdr:colOff>152400</xdr:colOff>
      <xdr:row>30</xdr:row>
      <xdr:rowOff>156845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5189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162560</xdr:rowOff>
    </xdr:from>
    <xdr:to>
      <xdr:col>24</xdr:col>
      <xdr:colOff>63500</xdr:colOff>
      <xdr:row>36</xdr:row>
      <xdr:rowOff>167005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429000" y="620141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336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229100" y="57981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72390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127500" y="5943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171450</xdr:colOff>
      <xdr:row>36</xdr:row>
      <xdr:rowOff>162560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622550" y="6145530"/>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21590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384550" y="5961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38100</xdr:rowOff>
    </xdr:from>
    <xdr:ext cx="528955" cy="25336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187065" y="5741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106680</xdr:rowOff>
    </xdr:from>
    <xdr:to>
      <xdr:col>15</xdr:col>
      <xdr:colOff>50800</xdr:colOff>
      <xdr:row>36</xdr:row>
      <xdr:rowOff>163195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828800" y="6145530"/>
          <a:ext cx="7937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97155</xdr:rowOff>
    </xdr:from>
    <xdr:to>
      <xdr:col>15</xdr:col>
      <xdr:colOff>101600</xdr:colOff>
      <xdr:row>36</xdr:row>
      <xdr:rowOff>29210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571750" y="5968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45085</xdr:rowOff>
    </xdr:from>
    <xdr:ext cx="528955" cy="25336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393315" y="5748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163195</xdr:rowOff>
    </xdr:from>
    <xdr:to>
      <xdr:col>10</xdr:col>
      <xdr:colOff>114300</xdr:colOff>
      <xdr:row>37</xdr:row>
      <xdr:rowOff>69215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028700" y="620204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114300</xdr:rowOff>
    </xdr:from>
    <xdr:to>
      <xdr:col>10</xdr:col>
      <xdr:colOff>165100</xdr:colOff>
      <xdr:row>36</xdr:row>
      <xdr:rowOff>45720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778000" y="5985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61595</xdr:rowOff>
    </xdr:from>
    <xdr:ext cx="534670" cy="25336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580515" y="5765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45085</xdr:rowOff>
    </xdr:from>
    <xdr:to>
      <xdr:col>6</xdr:col>
      <xdr:colOff>38100</xdr:colOff>
      <xdr:row>36</xdr:row>
      <xdr:rowOff>144780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984250" y="6083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161290</xdr:rowOff>
    </xdr:from>
    <xdr:ext cx="528955" cy="24765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786765" y="58648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285"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4511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49530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127500" y="6156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95885</xdr:rowOff>
    </xdr:from>
    <xdr:ext cx="534670" cy="25336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229100" y="61347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113030</xdr:rowOff>
    </xdr:from>
    <xdr:to>
      <xdr:col>20</xdr:col>
      <xdr:colOff>38100</xdr:colOff>
      <xdr:row>37</xdr:row>
      <xdr:rowOff>44450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384550" y="61518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36195</xdr:rowOff>
    </xdr:from>
    <xdr:ext cx="528955" cy="24765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187065" y="62426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57150</xdr:rowOff>
    </xdr:from>
    <xdr:to>
      <xdr:col>15</xdr:col>
      <xdr:colOff>101600</xdr:colOff>
      <xdr:row>36</xdr:row>
      <xdr:rowOff>156210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571750" y="609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147955</xdr:rowOff>
    </xdr:from>
    <xdr:ext cx="528955" cy="24765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393315" y="61868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113665</xdr:rowOff>
    </xdr:from>
    <xdr:to>
      <xdr:col>10</xdr:col>
      <xdr:colOff>165100</xdr:colOff>
      <xdr:row>37</xdr:row>
      <xdr:rowOff>45085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778000" y="6152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36830</xdr:rowOff>
    </xdr:from>
    <xdr:ext cx="534670" cy="2476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580515" y="62433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19050</xdr:rowOff>
    </xdr:from>
    <xdr:to>
      <xdr:col>6</xdr:col>
      <xdr:colOff>38100</xdr:colOff>
      <xdr:row>37</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984250" y="6225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109855</xdr:rowOff>
    </xdr:from>
    <xdr:ext cx="528955" cy="24765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786765" y="631634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170" cy="2203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66675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76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11455" y="101714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76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985266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765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5326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765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6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141605</xdr:rowOff>
    </xdr:from>
    <xdr:to>
      <xdr:col>24</xdr:col>
      <xdr:colOff>62865</xdr:colOff>
      <xdr:row>59</xdr:row>
      <xdr:rowOff>50800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52741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54610</xdr:rowOff>
    </xdr:from>
    <xdr:ext cx="534670" cy="25336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949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50800</xdr:rowOff>
    </xdr:from>
    <xdr:to>
      <xdr:col>24</xdr:col>
      <xdr:colOff>152400</xdr:colOff>
      <xdr:row>59</xdr:row>
      <xdr:rowOff>50800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945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89535</xdr:rowOff>
    </xdr:from>
    <xdr:ext cx="598805" cy="24765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30770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141605</xdr:rowOff>
    </xdr:from>
    <xdr:to>
      <xdr:col>24</xdr:col>
      <xdr:colOff>152400</xdr:colOff>
      <xdr:row>50</xdr:row>
      <xdr:rowOff>141605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527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102870</xdr:rowOff>
    </xdr:from>
    <xdr:to>
      <xdr:col>24</xdr:col>
      <xdr:colOff>63500</xdr:colOff>
      <xdr:row>56</xdr:row>
      <xdr:rowOff>123190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49452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34670" cy="25209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5218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83185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542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123190</xdr:rowOff>
    </xdr:from>
    <xdr:to>
      <xdr:col>19</xdr:col>
      <xdr:colOff>171450</xdr:colOff>
      <xdr:row>57</xdr:row>
      <xdr:rowOff>19050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51484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94615</xdr:rowOff>
    </xdr:from>
    <xdr:to>
      <xdr:col>20</xdr:col>
      <xdr:colOff>38100</xdr:colOff>
      <xdr:row>57</xdr:row>
      <xdr:rowOff>26035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486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17145</xdr:rowOff>
    </xdr:from>
    <xdr:ext cx="528955"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576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19050</xdr:rowOff>
    </xdr:from>
    <xdr:to>
      <xdr:col>15</xdr:col>
      <xdr:colOff>50800</xdr:colOff>
      <xdr:row>57</xdr:row>
      <xdr:rowOff>97790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578340"/>
          <a:ext cx="7937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160020</xdr:rowOff>
    </xdr:from>
    <xdr:to>
      <xdr:col>15</xdr:col>
      <xdr:colOff>101600</xdr:colOff>
      <xdr:row>57</xdr:row>
      <xdr:rowOff>91440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551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82550</xdr:rowOff>
    </xdr:from>
    <xdr:ext cx="528955"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641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97790</xdr:rowOff>
    </xdr:from>
    <xdr:to>
      <xdr:col>10</xdr:col>
      <xdr:colOff>114300</xdr:colOff>
      <xdr:row>57</xdr:row>
      <xdr:rowOff>151130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65708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95250</xdr:rowOff>
    </xdr:from>
    <xdr:to>
      <xdr:col>10</xdr:col>
      <xdr:colOff>165100</xdr:colOff>
      <xdr:row>58</xdr:row>
      <xdr:rowOff>27305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654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18415</xdr:rowOff>
    </xdr:from>
    <xdr:ext cx="534670" cy="25209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7453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120015</xdr:rowOff>
    </xdr:from>
    <xdr:to>
      <xdr:col>6</xdr:col>
      <xdr:colOff>38100</xdr:colOff>
      <xdr:row>58</xdr:row>
      <xdr:rowOff>52070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679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43180</xdr:rowOff>
    </xdr:from>
    <xdr:ext cx="528955"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770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285"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151765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44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74930</xdr:rowOff>
    </xdr:from>
    <xdr:ext cx="534670" cy="25336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298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73025</xdr:rowOff>
    </xdr:from>
    <xdr:to>
      <xdr:col>20</xdr:col>
      <xdr:colOff>38100</xdr:colOff>
      <xdr:row>57</xdr:row>
      <xdr:rowOff>5080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4646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20955</xdr:rowOff>
    </xdr:from>
    <xdr:ext cx="528955"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2449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137160</xdr:rowOff>
    </xdr:from>
    <xdr:to>
      <xdr:col>15</xdr:col>
      <xdr:colOff>101600</xdr:colOff>
      <xdr:row>57</xdr:row>
      <xdr:rowOff>69215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528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85090</xdr:rowOff>
    </xdr:from>
    <xdr:ext cx="528955" cy="24765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30910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147955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163830</xdr:rowOff>
    </xdr:from>
    <xdr:ext cx="534670" cy="24765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3878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100965</xdr:rowOff>
    </xdr:from>
    <xdr:to>
      <xdr:col>6</xdr:col>
      <xdr:colOff>38100</xdr:colOff>
      <xdr:row>58</xdr:row>
      <xdr:rowOff>33020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6602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49530</xdr:rowOff>
    </xdr:from>
    <xdr:ext cx="528955" cy="24765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441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170" cy="2203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2414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3205" cy="24765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29654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765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4066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109220</xdr:rowOff>
    </xdr:from>
    <xdr:ext cx="531495" cy="24765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18478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765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12890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126365</xdr:rowOff>
    </xdr:from>
    <xdr:to>
      <xdr:col>24</xdr:col>
      <xdr:colOff>62865</xdr:colOff>
      <xdr:row>77</xdr:row>
      <xdr:rowOff>140335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186497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143510</xdr:rowOff>
    </xdr:from>
    <xdr:ext cx="378460" cy="24765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05560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140335</xdr:rowOff>
    </xdr:from>
    <xdr:to>
      <xdr:col>24</xdr:col>
      <xdr:colOff>152400</xdr:colOff>
      <xdr:row>77</xdr:row>
      <xdr:rowOff>140335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052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273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644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126365</xdr:rowOff>
    </xdr:from>
    <xdr:to>
      <xdr:col>24</xdr:col>
      <xdr:colOff>152400</xdr:colOff>
      <xdr:row>70</xdr:row>
      <xdr:rowOff>126365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1864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154305</xdr:rowOff>
    </xdr:from>
    <xdr:to>
      <xdr:col>24</xdr:col>
      <xdr:colOff>63500</xdr:colOff>
      <xdr:row>77</xdr:row>
      <xdr:rowOff>93980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429000" y="12898755"/>
          <a:ext cx="7493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104140</xdr:rowOff>
    </xdr:from>
    <xdr:ext cx="469900" cy="24765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268095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81280</xdr:rowOff>
    </xdr:from>
    <xdr:to>
      <xdr:col>24</xdr:col>
      <xdr:colOff>114300</xdr:colOff>
      <xdr:row>77</xdr:row>
      <xdr:rowOff>13335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171450</xdr:colOff>
      <xdr:row>77</xdr:row>
      <xdr:rowOff>93980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22550" y="1298511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20955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28339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37465</xdr:rowOff>
    </xdr:from>
    <xdr:ext cx="469900" cy="25336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219450" y="12614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29210</xdr:rowOff>
    </xdr:from>
    <xdr:to>
      <xdr:col>15</xdr:col>
      <xdr:colOff>50800</xdr:colOff>
      <xdr:row>77</xdr:row>
      <xdr:rowOff>73025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828800" y="12941300"/>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24765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2837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40640</xdr:rowOff>
    </xdr:from>
    <xdr:ext cx="469900"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406650" y="12617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29210</xdr:rowOff>
    </xdr:from>
    <xdr:to>
      <xdr:col>10</xdr:col>
      <xdr:colOff>114300</xdr:colOff>
      <xdr:row>77</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294130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110490</xdr:rowOff>
    </xdr:from>
    <xdr:to>
      <xdr:col>10</xdr:col>
      <xdr:colOff>165100</xdr:colOff>
      <xdr:row>77</xdr:row>
      <xdr:rowOff>41910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2854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58420</xdr:rowOff>
    </xdr:from>
    <xdr:ext cx="469900"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612900" y="12635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121920</xdr:rowOff>
    </xdr:from>
    <xdr:to>
      <xdr:col>6</xdr:col>
      <xdr:colOff>38100</xdr:colOff>
      <xdr:row>77</xdr:row>
      <xdr:rowOff>53340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2866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69850</xdr:rowOff>
    </xdr:from>
    <xdr:ext cx="469900" cy="24765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19150" y="126466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285"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105410</xdr:rowOff>
    </xdr:from>
    <xdr:to>
      <xdr:col>24</xdr:col>
      <xdr:colOff>114300</xdr:colOff>
      <xdr:row>77</xdr:row>
      <xdr:rowOff>36830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84455</xdr:rowOff>
    </xdr:from>
    <xdr:ext cx="469900" cy="24765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82890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43815</xdr:rowOff>
    </xdr:from>
    <xdr:to>
      <xdr:col>20</xdr:col>
      <xdr:colOff>38100</xdr:colOff>
      <xdr:row>77</xdr:row>
      <xdr:rowOff>143510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95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134620</xdr:rowOff>
    </xdr:from>
    <xdr:ext cx="4699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219450" y="13046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23495</xdr:rowOff>
    </xdr:from>
    <xdr:to>
      <xdr:col>15</xdr:col>
      <xdr:colOff>101600</xdr:colOff>
      <xdr:row>77</xdr:row>
      <xdr:rowOff>123190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935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114300</xdr:rowOff>
    </xdr:from>
    <xdr:ext cx="469900"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406650" y="13026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147320</xdr:rowOff>
    </xdr:from>
    <xdr:to>
      <xdr:col>10</xdr:col>
      <xdr:colOff>165100</xdr:colOff>
      <xdr:row>77</xdr:row>
      <xdr:rowOff>78740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2891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70485</xdr:rowOff>
    </xdr:from>
    <xdr:ext cx="469900" cy="24765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612900" y="129825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33020</xdr:rowOff>
    </xdr:from>
    <xdr:to>
      <xdr:col>6</xdr:col>
      <xdr:colOff>38100</xdr:colOff>
      <xdr:row>77</xdr:row>
      <xdr:rowOff>132080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294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123825</xdr:rowOff>
    </xdr:from>
    <xdr:ext cx="469900" cy="24765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19150" y="1303591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170" cy="2203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5942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74980" y="169138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33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708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765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641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93345</xdr:rowOff>
    </xdr:from>
    <xdr:to>
      <xdr:col>24</xdr:col>
      <xdr:colOff>62865</xdr:colOff>
      <xdr:row>97</xdr:row>
      <xdr:rowOff>147320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176395" y="1518475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2291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108450" y="16435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336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229100" y="14964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93345</xdr:rowOff>
    </xdr:from>
    <xdr:to>
      <xdr:col>24</xdr:col>
      <xdr:colOff>152400</xdr:colOff>
      <xdr:row>90</xdr:row>
      <xdr:rowOff>93345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5184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66675</xdr:rowOff>
    </xdr:from>
    <xdr:to>
      <xdr:col>24</xdr:col>
      <xdr:colOff>63500</xdr:colOff>
      <xdr:row>94</xdr:row>
      <xdr:rowOff>140970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429000" y="15840075"/>
          <a:ext cx="7493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162560</xdr:rowOff>
    </xdr:from>
    <xdr:ext cx="59880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229100" y="15935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127500" y="159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42545</xdr:rowOff>
    </xdr:from>
    <xdr:to>
      <xdr:col>19</xdr:col>
      <xdr:colOff>171450</xdr:colOff>
      <xdr:row>94</xdr:row>
      <xdr:rowOff>140970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622550" y="15815945"/>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384550" y="16028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4445</xdr:rowOff>
    </xdr:from>
    <xdr:ext cx="593090"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154680" y="161207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42545</xdr:rowOff>
    </xdr:from>
    <xdr:to>
      <xdr:col>15</xdr:col>
      <xdr:colOff>50800</xdr:colOff>
      <xdr:row>95</xdr:row>
      <xdr:rowOff>76835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828800" y="15815945"/>
          <a:ext cx="7937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5717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95885</xdr:rowOff>
    </xdr:from>
    <xdr:ext cx="59309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360930" y="160407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76835</xdr:rowOff>
    </xdr:from>
    <xdr:to>
      <xdr:col>10</xdr:col>
      <xdr:colOff>114300</xdr:colOff>
      <xdr:row>95</xdr:row>
      <xdr:rowOff>96520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028700" y="1602168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7780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150495</xdr:rowOff>
    </xdr:from>
    <xdr:ext cx="59309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548130" y="162667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984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166370</xdr:rowOff>
    </xdr:from>
    <xdr:ext cx="593090" cy="25336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54380" y="16282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4511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15875</xdr:rowOff>
    </xdr:from>
    <xdr:to>
      <xdr:col>24</xdr:col>
      <xdr:colOff>114300</xdr:colOff>
      <xdr:row>94</xdr:row>
      <xdr:rowOff>117475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127500"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38735</xdr:rowOff>
    </xdr:from>
    <xdr:ext cx="598805"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229100" y="1564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90170</xdr:rowOff>
    </xdr:from>
    <xdr:to>
      <xdr:col>20</xdr:col>
      <xdr:colOff>38100</xdr:colOff>
      <xdr:row>95</xdr:row>
      <xdr:rowOff>20320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384550" y="15863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36830</xdr:rowOff>
    </xdr:from>
    <xdr:ext cx="59309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154680" y="156387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163195</xdr:rowOff>
    </xdr:from>
    <xdr:to>
      <xdr:col>15</xdr:col>
      <xdr:colOff>101600</xdr:colOff>
      <xdr:row>94</xdr:row>
      <xdr:rowOff>93345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57175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109855</xdr:rowOff>
    </xdr:from>
    <xdr:ext cx="593090" cy="25336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60930" y="155403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26035</xdr:rowOff>
    </xdr:from>
    <xdr:to>
      <xdr:col>10</xdr:col>
      <xdr:colOff>165100</xdr:colOff>
      <xdr:row>95</xdr:row>
      <xdr:rowOff>127635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778000"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144145</xdr:rowOff>
    </xdr:from>
    <xdr:ext cx="593090" cy="25336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548130" y="157460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45720</xdr:rowOff>
    </xdr:from>
    <xdr:to>
      <xdr:col>6</xdr:col>
      <xdr:colOff>38100</xdr:colOff>
      <xdr:row>95</xdr:row>
      <xdr:rowOff>147320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984250" y="15990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163830</xdr:rowOff>
    </xdr:from>
    <xdr:ext cx="59309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754380" y="157657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170" cy="2203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91820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136525</xdr:rowOff>
    </xdr:from>
    <xdr:to>
      <xdr:col>59</xdr:col>
      <xdr:colOff>50800</xdr:colOff>
      <xdr:row>39</xdr:row>
      <xdr:rowOff>136525</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956300" y="6678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165100</xdr:rowOff>
    </xdr:from>
    <xdr:ext cx="243205" cy="24765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726430" y="65392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24765</xdr:rowOff>
    </xdr:from>
    <xdr:to>
      <xdr:col>59</xdr:col>
      <xdr:colOff>50800</xdr:colOff>
      <xdr:row>38</xdr:row>
      <xdr:rowOff>24765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53340</xdr:rowOff>
    </xdr:from>
    <xdr:ext cx="525780" cy="24765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481955" y="62598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80645</xdr:rowOff>
    </xdr:from>
    <xdr:to>
      <xdr:col>59</xdr:col>
      <xdr:colOff>50800</xdr:colOff>
      <xdr:row>36</xdr:row>
      <xdr:rowOff>80645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119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109220</xdr:rowOff>
    </xdr:from>
    <xdr:ext cx="525780" cy="24765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481955" y="59804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5780" cy="24765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81955" y="57010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24765</xdr:rowOff>
    </xdr:from>
    <xdr:to>
      <xdr:col>59</xdr:col>
      <xdr:colOff>50800</xdr:colOff>
      <xdr:row>33</xdr:row>
      <xdr:rowOff>24765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5560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53340</xdr:rowOff>
    </xdr:from>
    <xdr:ext cx="595630" cy="24765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7820" y="54216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80645</xdr:rowOff>
    </xdr:from>
    <xdr:to>
      <xdr:col>59</xdr:col>
      <xdr:colOff>50800</xdr:colOff>
      <xdr:row>31</xdr:row>
      <xdr:rowOff>80645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281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109220</xdr:rowOff>
    </xdr:from>
    <xdr:ext cx="595630" cy="24765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142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136525</xdr:rowOff>
    </xdr:from>
    <xdr:to>
      <xdr:col>59</xdr:col>
      <xdr:colOff>50800</xdr:colOff>
      <xdr:row>29</xdr:row>
      <xdr:rowOff>136525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001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165100</xdr:rowOff>
    </xdr:from>
    <xdr:ext cx="595630" cy="24765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4862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765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45834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133350</xdr:rowOff>
    </xdr:from>
    <xdr:to>
      <xdr:col>54</xdr:col>
      <xdr:colOff>171450</xdr:colOff>
      <xdr:row>38</xdr:row>
      <xdr:rowOff>106680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429750" y="5334000"/>
          <a:ext cx="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28955" cy="25336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480550" y="6484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59900" y="648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593090" cy="25336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480550" y="51142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133350</xdr:rowOff>
    </xdr:from>
    <xdr:to>
      <xdr:col>55</xdr:col>
      <xdr:colOff>88900</xdr:colOff>
      <xdr:row>31</xdr:row>
      <xdr:rowOff>133350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533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24130</xdr:rowOff>
    </xdr:from>
    <xdr:to>
      <xdr:col>55</xdr:col>
      <xdr:colOff>0</xdr:colOff>
      <xdr:row>36</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686800" y="6062980"/>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132715</xdr:rowOff>
    </xdr:from>
    <xdr:ext cx="528955" cy="25336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480550" y="617156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153670</xdr:rowOff>
    </xdr:from>
    <xdr:to>
      <xdr:col>55</xdr:col>
      <xdr:colOff>50800</xdr:colOff>
      <xdr:row>37</xdr:row>
      <xdr:rowOff>85725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398000" y="61925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24130</xdr:rowOff>
    </xdr:from>
    <xdr:to>
      <xdr:col>50</xdr:col>
      <xdr:colOff>114300</xdr:colOff>
      <xdr:row>36</xdr:row>
      <xdr:rowOff>114935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86700" y="6062980"/>
          <a:ext cx="8001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139065</xdr:rowOff>
    </xdr:from>
    <xdr:to>
      <xdr:col>50</xdr:col>
      <xdr:colOff>165100</xdr:colOff>
      <xdr:row>37</xdr:row>
      <xdr:rowOff>71120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36000" y="6177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61595</xdr:rowOff>
    </xdr:from>
    <xdr:ext cx="534670" cy="25336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38515" y="6268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134620</xdr:rowOff>
    </xdr:from>
    <xdr:to>
      <xdr:col>45</xdr:col>
      <xdr:colOff>171450</xdr:colOff>
      <xdr:row>36</xdr:row>
      <xdr:rowOff>114935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080250" y="5167630"/>
          <a:ext cx="806450" cy="986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xdr:rowOff>
    </xdr:from>
    <xdr:to>
      <xdr:col>46</xdr:col>
      <xdr:colOff>38100</xdr:colOff>
      <xdr:row>37</xdr:row>
      <xdr:rowOff>104140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42250" y="6210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95250</xdr:rowOff>
    </xdr:from>
    <xdr:ext cx="528955"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44765" y="6301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134620</xdr:rowOff>
    </xdr:from>
    <xdr:to>
      <xdr:col>41</xdr:col>
      <xdr:colOff>50800</xdr:colOff>
      <xdr:row>37</xdr:row>
      <xdr:rowOff>77470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286500" y="5167630"/>
          <a:ext cx="793750" cy="1116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78105</xdr:rowOff>
    </xdr:from>
    <xdr:to>
      <xdr:col>41</xdr:col>
      <xdr:colOff>101600</xdr:colOff>
      <xdr:row>32</xdr:row>
      <xdr:rowOff>10160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029450" y="527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1270</xdr:rowOff>
    </xdr:from>
    <xdr:ext cx="593090" cy="2533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818630" y="53695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67310</xdr:rowOff>
    </xdr:from>
    <xdr:to>
      <xdr:col>36</xdr:col>
      <xdr:colOff>165100</xdr:colOff>
      <xdr:row>37</xdr:row>
      <xdr:rowOff>166370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235700" y="6273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157480</xdr:rowOff>
    </xdr:from>
    <xdr:ext cx="53467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38215" y="636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285"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908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1270</xdr:rowOff>
    </xdr:from>
    <xdr:to>
      <xdr:col>55</xdr:col>
      <xdr:colOff>50800</xdr:colOff>
      <xdr:row>36</xdr:row>
      <xdr:rowOff>100330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398000" y="6040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24130</xdr:rowOff>
    </xdr:from>
    <xdr:ext cx="528955" cy="25336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480550" y="58953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142240</xdr:rowOff>
    </xdr:from>
    <xdr:to>
      <xdr:col>50</xdr:col>
      <xdr:colOff>165100</xdr:colOff>
      <xdr:row>36</xdr:row>
      <xdr:rowOff>73660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36000" y="6013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90170</xdr:rowOff>
    </xdr:from>
    <xdr:ext cx="534670" cy="24765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38515" y="57937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64770</xdr:rowOff>
    </xdr:from>
    <xdr:to>
      <xdr:col>46</xdr:col>
      <xdr:colOff>38100</xdr:colOff>
      <xdr:row>36</xdr:row>
      <xdr:rowOff>164465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42250" y="6103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13335</xdr:rowOff>
    </xdr:from>
    <xdr:ext cx="528955" cy="24765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44765" y="588454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85090</xdr:rowOff>
    </xdr:from>
    <xdr:to>
      <xdr:col>41</xdr:col>
      <xdr:colOff>101600</xdr:colOff>
      <xdr:row>31</xdr:row>
      <xdr:rowOff>17145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029450" y="5118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33020</xdr:rowOff>
    </xdr:from>
    <xdr:ext cx="593090" cy="24701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818630" y="4898390"/>
          <a:ext cx="593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28575</xdr:rowOff>
    </xdr:from>
    <xdr:to>
      <xdr:col>36</xdr:col>
      <xdr:colOff>165100</xdr:colOff>
      <xdr:row>37</xdr:row>
      <xdr:rowOff>127635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235700" y="623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143510</xdr:rowOff>
    </xdr:from>
    <xdr:ext cx="534670" cy="24765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038215" y="60147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170" cy="2203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205" cy="24765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726430" y="97993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5780" cy="24765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81955" y="942657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5780" cy="24765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1955" y="90538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5780" cy="24765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868172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765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7820" y="830897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765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7936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130810</xdr:rowOff>
    </xdr:from>
    <xdr:to>
      <xdr:col>54</xdr:col>
      <xdr:colOff>171450</xdr:colOff>
      <xdr:row>58</xdr:row>
      <xdr:rowOff>40640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9750" y="834898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44450</xdr:rowOff>
    </xdr:from>
    <xdr:ext cx="528955" cy="25336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771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40640</xdr:rowOff>
    </xdr:from>
    <xdr:to>
      <xdr:col>55</xdr:col>
      <xdr:colOff>88900</xdr:colOff>
      <xdr:row>58</xdr:row>
      <xdr:rowOff>40640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767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78740</xdr:rowOff>
    </xdr:from>
    <xdr:ext cx="593090" cy="25336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1292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130810</xdr:rowOff>
    </xdr:from>
    <xdr:to>
      <xdr:col>55</xdr:col>
      <xdr:colOff>88900</xdr:colOff>
      <xdr:row>49</xdr:row>
      <xdr:rowOff>130810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834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28575</xdr:rowOff>
    </xdr:from>
    <xdr:to>
      <xdr:col>55</xdr:col>
      <xdr:colOff>0</xdr:colOff>
      <xdr:row>57</xdr:row>
      <xdr:rowOff>75565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686800" y="9587865"/>
          <a:ext cx="742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132715</xdr:rowOff>
    </xdr:from>
    <xdr:ext cx="528955" cy="25336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918908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41910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334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28575</xdr:rowOff>
    </xdr:from>
    <xdr:to>
      <xdr:col>50</xdr:col>
      <xdr:colOff>114300</xdr:colOff>
      <xdr:row>58</xdr:row>
      <xdr:rowOff>26670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86700" y="9587865"/>
          <a:ext cx="8001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75565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368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92075</xdr:rowOff>
    </xdr:from>
    <xdr:ext cx="534670" cy="24765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38515" y="91484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164465</xdr:rowOff>
    </xdr:from>
    <xdr:to>
      <xdr:col>45</xdr:col>
      <xdr:colOff>171450</xdr:colOff>
      <xdr:row>58</xdr:row>
      <xdr:rowOff>26670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080250" y="972375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118110</xdr:rowOff>
    </xdr:from>
    <xdr:to>
      <xdr:col>46</xdr:col>
      <xdr:colOff>38100</xdr:colOff>
      <xdr:row>56</xdr:row>
      <xdr:rowOff>50800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3421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66675</xdr:rowOff>
    </xdr:from>
    <xdr:ext cx="528955" cy="24701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44765" y="912304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135255</xdr:rowOff>
    </xdr:from>
    <xdr:to>
      <xdr:col>41</xdr:col>
      <xdr:colOff>50800</xdr:colOff>
      <xdr:row>57</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286500" y="969454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116205</xdr:rowOff>
    </xdr:from>
    <xdr:to>
      <xdr:col>41</xdr:col>
      <xdr:colOff>101600</xdr:colOff>
      <xdr:row>56</xdr:row>
      <xdr:rowOff>48260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340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63500</xdr:rowOff>
    </xdr:from>
    <xdr:ext cx="528955" cy="2533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51015" y="9119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132080</xdr:rowOff>
    </xdr:from>
    <xdr:to>
      <xdr:col>36</xdr:col>
      <xdr:colOff>165100</xdr:colOff>
      <xdr:row>56</xdr:row>
      <xdr:rowOff>63500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35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80010</xdr:rowOff>
    </xdr:from>
    <xdr:ext cx="534670"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38215" y="9136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285"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26035</xdr:rowOff>
    </xdr:from>
    <xdr:to>
      <xdr:col>55</xdr:col>
      <xdr:colOff>50800</xdr:colOff>
      <xdr:row>57</xdr:row>
      <xdr:rowOff>125730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95853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5715</xdr:rowOff>
    </xdr:from>
    <xdr:ext cx="528955" cy="25336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9565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146685</xdr:rowOff>
    </xdr:from>
    <xdr:to>
      <xdr:col>50</xdr:col>
      <xdr:colOff>165100</xdr:colOff>
      <xdr:row>57</xdr:row>
      <xdr:rowOff>78105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9538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69850</xdr:rowOff>
    </xdr:from>
    <xdr:ext cx="534670" cy="24765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38515" y="96291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144780</xdr:rowOff>
    </xdr:from>
    <xdr:to>
      <xdr:col>46</xdr:col>
      <xdr:colOff>38100</xdr:colOff>
      <xdr:row>58</xdr:row>
      <xdr:rowOff>76200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9704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67945</xdr:rowOff>
    </xdr:from>
    <xdr:ext cx="528955" cy="24765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765" y="979487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114935</xdr:rowOff>
    </xdr:from>
    <xdr:to>
      <xdr:col>41</xdr:col>
      <xdr:colOff>101600</xdr:colOff>
      <xdr:row>58</xdr:row>
      <xdr:rowOff>46990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9674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38100</xdr:rowOff>
    </xdr:from>
    <xdr:ext cx="528955"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51015" y="9765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85725</xdr:rowOff>
    </xdr:from>
    <xdr:to>
      <xdr:col>36</xdr:col>
      <xdr:colOff>165100</xdr:colOff>
      <xdr:row>58</xdr:row>
      <xdr:rowOff>17145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8255</xdr:rowOff>
    </xdr:from>
    <xdr:ext cx="534670"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38215" y="97351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170" cy="2203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2414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3205" cy="24765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430" y="130771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5780" cy="24765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1955" y="1263015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5780" cy="24765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1955" y="121831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5780" cy="24765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1955" y="1173607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5780" cy="24765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12890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16510</xdr:rowOff>
    </xdr:from>
    <xdr:to>
      <xdr:col>54</xdr:col>
      <xdr:colOff>171450</xdr:colOff>
      <xdr:row>78</xdr:row>
      <xdr:rowOff>136525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29750" y="1192276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3840" cy="24765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9480550" y="1322006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131445</xdr:rowOff>
    </xdr:from>
    <xdr:ext cx="528955" cy="25336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9480550" y="11702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192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43180</xdr:rowOff>
    </xdr:from>
    <xdr:to>
      <xdr:col>55</xdr:col>
      <xdr:colOff>0</xdr:colOff>
      <xdr:row>78</xdr:row>
      <xdr:rowOff>66040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686800" y="13122910"/>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24765</xdr:rowOff>
    </xdr:from>
    <xdr:ext cx="528955" cy="25336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9480550" y="1276921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101600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914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43180</xdr:rowOff>
    </xdr:from>
    <xdr:to>
      <xdr:col>50</xdr:col>
      <xdr:colOff>114300</xdr:colOff>
      <xdr:row>78</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86700" y="131229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98425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36000" y="12911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114935</xdr:rowOff>
    </xdr:from>
    <xdr:ext cx="534670" cy="25336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38515" y="12691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167640</xdr:rowOff>
    </xdr:from>
    <xdr:to>
      <xdr:col>45</xdr:col>
      <xdr:colOff>171450</xdr:colOff>
      <xdr:row>78</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080250" y="1307973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113665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42250" y="12926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129540</xdr:rowOff>
    </xdr:from>
    <xdr:ext cx="528955"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44765" y="1270635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167640</xdr:rowOff>
    </xdr:from>
    <xdr:to>
      <xdr:col>41</xdr:col>
      <xdr:colOff>50800</xdr:colOff>
      <xdr:row>78</xdr:row>
      <xdr:rowOff>115570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286500" y="13079730"/>
          <a:ext cx="7937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111760</xdr:rowOff>
    </xdr:from>
    <xdr:to>
      <xdr:col>41</xdr:col>
      <xdr:colOff>101600</xdr:colOff>
      <xdr:row>77</xdr:row>
      <xdr:rowOff>43180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029450" y="12856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59690</xdr:rowOff>
    </xdr:from>
    <xdr:ext cx="528955" cy="25336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851015" y="12636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87630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235700" y="12900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104140</xdr:rowOff>
    </xdr:from>
    <xdr:ext cx="534670" cy="24765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038215" y="126809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285"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908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115570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3096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100330</xdr:rowOff>
    </xdr:from>
    <xdr:ext cx="464185" cy="25336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9480550" y="13012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161925</xdr:rowOff>
    </xdr:from>
    <xdr:to>
      <xdr:col>50</xdr:col>
      <xdr:colOff>165100</xdr:colOff>
      <xdr:row>78</xdr:row>
      <xdr:rowOff>93345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36000" y="13074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84455</xdr:rowOff>
    </xdr:from>
    <xdr:ext cx="469900" cy="24765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70900" y="131641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162560</xdr:rowOff>
    </xdr:from>
    <xdr:to>
      <xdr:col>46</xdr:col>
      <xdr:colOff>38100</xdr:colOff>
      <xdr:row>78</xdr:row>
      <xdr:rowOff>94615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42250" y="13074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85725</xdr:rowOff>
    </xdr:from>
    <xdr:ext cx="469900" cy="24765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7150" y="1316545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117475</xdr:rowOff>
    </xdr:from>
    <xdr:to>
      <xdr:col>41</xdr:col>
      <xdr:colOff>101600</xdr:colOff>
      <xdr:row>78</xdr:row>
      <xdr:rowOff>50165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029450" y="13029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40640</xdr:rowOff>
    </xdr:from>
    <xdr:ext cx="469900"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64350" y="13120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66040</xdr:rowOff>
    </xdr:from>
    <xdr:to>
      <xdr:col>36</xdr:col>
      <xdr:colOff>165100</xdr:colOff>
      <xdr:row>78</xdr:row>
      <xdr:rowOff>165100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235700" y="13145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156210</xdr:rowOff>
    </xdr:from>
    <xdr:ext cx="378460" cy="2533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116320" y="13235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170" cy="2203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5942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726430" y="165328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78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1955"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780" cy="25336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1955" y="157708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578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5780" cy="2508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50145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765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7820" y="14641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43815</xdr:rowOff>
    </xdr:from>
    <xdr:to>
      <xdr:col>54</xdr:col>
      <xdr:colOff>171450</xdr:colOff>
      <xdr:row>98</xdr:row>
      <xdr:rowOff>141605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429750" y="1513522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4185" cy="25336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9480550" y="166046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359900" y="16600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28955" cy="247650"/>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9480550" y="149167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43815</xdr:rowOff>
    </xdr:from>
    <xdr:to>
      <xdr:col>55</xdr:col>
      <xdr:colOff>88900</xdr:colOff>
      <xdr:row>90</xdr:row>
      <xdr:rowOff>43815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5135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74930</xdr:rowOff>
    </xdr:from>
    <xdr:to>
      <xdr:col>55</xdr:col>
      <xdr:colOff>0</xdr:colOff>
      <xdr:row>97</xdr:row>
      <xdr:rowOff>120650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686800" y="16362680"/>
          <a:ext cx="742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28955" cy="25336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9480550" y="16009620"/>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615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120650</xdr:rowOff>
    </xdr:from>
    <xdr:to>
      <xdr:col>50</xdr:col>
      <xdr:colOff>114300</xdr:colOff>
      <xdr:row>98</xdr:row>
      <xdr:rowOff>30480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86700" y="16408400"/>
          <a:ext cx="8001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3600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34290</xdr:rowOff>
    </xdr:from>
    <xdr:ext cx="53467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38515" y="1597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30480</xdr:rowOff>
    </xdr:from>
    <xdr:to>
      <xdr:col>45</xdr:col>
      <xdr:colOff>171450</xdr:colOff>
      <xdr:row>98</xdr:row>
      <xdr:rowOff>39370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080250" y="1648968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42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28955" cy="25336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44765" y="15965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157480</xdr:rowOff>
    </xdr:from>
    <xdr:to>
      <xdr:col>41</xdr:col>
      <xdr:colOff>50800</xdr:colOff>
      <xdr:row>98</xdr:row>
      <xdr:rowOff>39370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286500" y="1644523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02945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2895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851015" y="15979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2357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3467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038215" y="1599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908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24130</xdr:rowOff>
    </xdr:from>
    <xdr:to>
      <xdr:col>55</xdr:col>
      <xdr:colOff>50800</xdr:colOff>
      <xdr:row>97</xdr:row>
      <xdr:rowOff>125730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631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2540</xdr:rowOff>
    </xdr:from>
    <xdr:ext cx="528955" cy="259080"/>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9480550" y="16290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69215</xdr:rowOff>
    </xdr:from>
    <xdr:to>
      <xdr:col>50</xdr:col>
      <xdr:colOff>165100</xdr:colOff>
      <xdr:row>97</xdr:row>
      <xdr:rowOff>170815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360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161925</xdr:rowOff>
    </xdr:from>
    <xdr:ext cx="53467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38515"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151130</xdr:rowOff>
    </xdr:from>
    <xdr:to>
      <xdr:col>46</xdr:col>
      <xdr:colOff>38100</xdr:colOff>
      <xdr:row>98</xdr:row>
      <xdr:rowOff>81280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42250" y="1643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72390</xdr:rowOff>
    </xdr:from>
    <xdr:ext cx="4699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7150" y="1653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160020</xdr:rowOff>
    </xdr:from>
    <xdr:to>
      <xdr:col>41</xdr:col>
      <xdr:colOff>101600</xdr:colOff>
      <xdr:row>98</xdr:row>
      <xdr:rowOff>90170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02945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81280</xdr:rowOff>
    </xdr:from>
    <xdr:ext cx="4699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64350" y="1654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106680</xdr:rowOff>
    </xdr:from>
    <xdr:to>
      <xdr:col>36</xdr:col>
      <xdr:colOff>165100</xdr:colOff>
      <xdr:row>98</xdr:row>
      <xdr:rowOff>36830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2357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27940</xdr:rowOff>
    </xdr:from>
    <xdr:ext cx="53467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038215"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3205" cy="24765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77880" y="649986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140970</xdr:rowOff>
    </xdr:from>
    <xdr:ext cx="461645" cy="24765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797540" y="61798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156845</xdr:rowOff>
    </xdr:from>
    <xdr:ext cx="461645" cy="25336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97540" y="586041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5715</xdr:rowOff>
    </xdr:from>
    <xdr:ext cx="461645" cy="25336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97540" y="55416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31495" cy="25336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40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765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45834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96520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2139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100330</xdr:rowOff>
    </xdr:from>
    <xdr:ext cx="249555" cy="25336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128905</xdr:rowOff>
    </xdr:from>
    <xdr:ext cx="534670" cy="25336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4994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21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88265</xdr:rowOff>
    </xdr:from>
    <xdr:to>
      <xdr:col>85</xdr:col>
      <xdr:colOff>127000</xdr:colOff>
      <xdr:row>39</xdr:row>
      <xdr:rowOff>92075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66300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155575</xdr:rowOff>
    </xdr:from>
    <xdr:ext cx="378460" cy="25273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63620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133350</xdr:rowOff>
    </xdr:from>
    <xdr:to>
      <xdr:col>85</xdr:col>
      <xdr:colOff>171450</xdr:colOff>
      <xdr:row>39</xdr:row>
      <xdr:rowOff>64770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65074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22225</xdr:rowOff>
    </xdr:from>
    <xdr:to>
      <xdr:col>81</xdr:col>
      <xdr:colOff>50800</xdr:colOff>
      <xdr:row>39</xdr:row>
      <xdr:rowOff>92075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144500" y="6563995"/>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140335</xdr:rowOff>
    </xdr:from>
    <xdr:to>
      <xdr:col>81</xdr:col>
      <xdr:colOff>101600</xdr:colOff>
      <xdr:row>39</xdr:row>
      <xdr:rowOff>71755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514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87630</xdr:rowOff>
    </xdr:from>
    <xdr:ext cx="378460" cy="24765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68070" y="629412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16510</xdr:rowOff>
    </xdr:from>
    <xdr:to>
      <xdr:col>76</xdr:col>
      <xdr:colOff>114300</xdr:colOff>
      <xdr:row>39</xdr:row>
      <xdr:rowOff>22225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344400" y="6390640"/>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140335</xdr:rowOff>
    </xdr:from>
    <xdr:to>
      <xdr:col>76</xdr:col>
      <xdr:colOff>165100</xdr:colOff>
      <xdr:row>39</xdr:row>
      <xdr:rowOff>71755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514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87630</xdr:rowOff>
    </xdr:from>
    <xdr:ext cx="378460" cy="24765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74320" y="629412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16510</xdr:rowOff>
    </xdr:from>
    <xdr:to>
      <xdr:col>71</xdr:col>
      <xdr:colOff>171450</xdr:colOff>
      <xdr:row>38</xdr:row>
      <xdr:rowOff>40005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537950" y="639064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104775</xdr:rowOff>
    </xdr:from>
    <xdr:to>
      <xdr:col>72</xdr:col>
      <xdr:colOff>38100</xdr:colOff>
      <xdr:row>39</xdr:row>
      <xdr:rowOff>36195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478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27305</xdr:rowOff>
    </xdr:from>
    <xdr:ext cx="4699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34850" y="6569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81280</xdr:rowOff>
    </xdr:from>
    <xdr:to>
      <xdr:col>67</xdr:col>
      <xdr:colOff>101600</xdr:colOff>
      <xdr:row>39</xdr:row>
      <xdr:rowOff>13335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45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4445</xdr:rowOff>
    </xdr:from>
    <xdr:ext cx="46990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22050" y="6546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285"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285"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38735</xdr:rowOff>
    </xdr:from>
    <xdr:to>
      <xdr:col>85</xdr:col>
      <xdr:colOff>171450</xdr:colOff>
      <xdr:row>39</xdr:row>
      <xdr:rowOff>137795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6580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123190</xdr:rowOff>
    </xdr:from>
    <xdr:ext cx="313690" cy="24765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649732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41910</xdr:rowOff>
    </xdr:from>
    <xdr:to>
      <xdr:col>81</xdr:col>
      <xdr:colOff>101600</xdr:colOff>
      <xdr:row>39</xdr:row>
      <xdr:rowOff>141605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6583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132715</xdr:rowOff>
    </xdr:from>
    <xdr:ext cx="313690"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800455" y="66744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72390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514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62865</xdr:rowOff>
    </xdr:from>
    <xdr:ext cx="37846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74320" y="66046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133985</xdr:rowOff>
    </xdr:from>
    <xdr:to>
      <xdr:col>72</xdr:col>
      <xdr:colOff>38100</xdr:colOff>
      <xdr:row>38</xdr:row>
      <xdr:rowOff>66040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340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81915</xdr:rowOff>
    </xdr:from>
    <xdr:ext cx="469900" cy="2533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34850" y="6120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158750</xdr:rowOff>
    </xdr:from>
    <xdr:to>
      <xdr:col>67</xdr:col>
      <xdr:colOff>101600</xdr:colOff>
      <xdr:row>38</xdr:row>
      <xdr:rowOff>90170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365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106680</xdr:rowOff>
    </xdr:from>
    <xdr:ext cx="469900" cy="24765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22050" y="61455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3205" cy="24765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7880" y="90538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3205" cy="24765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79362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765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765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765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4765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84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765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02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4765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29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4765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54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285" cy="2533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285"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765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3840" cy="24765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84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765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020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3840" cy="24765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29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3840" cy="24765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54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3205" cy="24765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977880" y="131521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765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405" y="127793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765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405" y="124066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765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405" y="12034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765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405" y="11661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765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2890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95250</xdr:rowOff>
    </xdr:from>
    <xdr:to>
      <xdr:col>85</xdr:col>
      <xdr:colOff>126365</xdr:colOff>
      <xdr:row>77</xdr:row>
      <xdr:rowOff>107315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183386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111125</xdr:rowOff>
    </xdr:from>
    <xdr:ext cx="534670" cy="25273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023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107315</xdr:rowOff>
    </xdr:from>
    <xdr:to>
      <xdr:col>86</xdr:col>
      <xdr:colOff>25400</xdr:colOff>
      <xdr:row>77</xdr:row>
      <xdr:rowOff>107315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019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42545</xdr:rowOff>
    </xdr:from>
    <xdr:ext cx="534670" cy="25336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613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95250</xdr:rowOff>
    </xdr:from>
    <xdr:to>
      <xdr:col>86</xdr:col>
      <xdr:colOff>25400</xdr:colOff>
      <xdr:row>70</xdr:row>
      <xdr:rowOff>95250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183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102870</xdr:rowOff>
    </xdr:from>
    <xdr:to>
      <xdr:col>85</xdr:col>
      <xdr:colOff>127000</xdr:colOff>
      <xdr:row>76</xdr:row>
      <xdr:rowOff>105410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938250" y="1284732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52070</xdr:rowOff>
    </xdr:from>
    <xdr:ext cx="534670" cy="24765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46124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29845</xdr:rowOff>
    </xdr:from>
    <xdr:to>
      <xdr:col>85</xdr:col>
      <xdr:colOff>171450</xdr:colOff>
      <xdr:row>75</xdr:row>
      <xdr:rowOff>128905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26066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102870</xdr:rowOff>
    </xdr:from>
    <xdr:to>
      <xdr:col>81</xdr:col>
      <xdr:colOff>50800</xdr:colOff>
      <xdr:row>76</xdr:row>
      <xdr:rowOff>106680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144500" y="128473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19685</xdr:rowOff>
    </xdr:from>
    <xdr:to>
      <xdr:col>81</xdr:col>
      <xdr:colOff>101600</xdr:colOff>
      <xdr:row>75</xdr:row>
      <xdr:rowOff>118745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2596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135255</xdr:rowOff>
    </xdr:from>
    <xdr:ext cx="528955" cy="25336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015" y="12376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106680</xdr:rowOff>
    </xdr:from>
    <xdr:to>
      <xdr:col>76</xdr:col>
      <xdr:colOff>114300</xdr:colOff>
      <xdr:row>76</xdr:row>
      <xdr:rowOff>123190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344400" y="1285113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29845</xdr:rowOff>
    </xdr:from>
    <xdr:to>
      <xdr:col>76</xdr:col>
      <xdr:colOff>165100</xdr:colOff>
      <xdr:row>75</xdr:row>
      <xdr:rowOff>128905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260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146050</xdr:rowOff>
    </xdr:from>
    <xdr:ext cx="534670" cy="24765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215" y="123875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117475</xdr:rowOff>
    </xdr:from>
    <xdr:to>
      <xdr:col>71</xdr:col>
      <xdr:colOff>171450</xdr:colOff>
      <xdr:row>76</xdr:row>
      <xdr:rowOff>123190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1537950" y="1286192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66040</xdr:rowOff>
    </xdr:from>
    <xdr:to>
      <xdr:col>72</xdr:col>
      <xdr:colOff>38100</xdr:colOff>
      <xdr:row>75</xdr:row>
      <xdr:rowOff>165100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2642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13970</xdr:rowOff>
    </xdr:from>
    <xdr:ext cx="528955" cy="24765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465" y="1242314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73025</xdr:rowOff>
    </xdr:from>
    <xdr:to>
      <xdr:col>67</xdr:col>
      <xdr:colOff>101600</xdr:colOff>
      <xdr:row>76</xdr:row>
      <xdr:rowOff>4445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264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20320</xdr:rowOff>
    </xdr:from>
    <xdr:ext cx="528955"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715" y="124294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28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285"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55245</xdr:rowOff>
    </xdr:from>
    <xdr:to>
      <xdr:col>85</xdr:col>
      <xdr:colOff>171450</xdr:colOff>
      <xdr:row>76</xdr:row>
      <xdr:rowOff>154305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27996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34290</xdr:rowOff>
    </xdr:from>
    <xdr:ext cx="534670" cy="24765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27787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52705</xdr:rowOff>
    </xdr:from>
    <xdr:to>
      <xdr:col>81</xdr:col>
      <xdr:colOff>101600</xdr:colOff>
      <xdr:row>76</xdr:row>
      <xdr:rowOff>151765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2797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143510</xdr:rowOff>
    </xdr:from>
    <xdr:ext cx="528955" cy="24765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015" y="128879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56515</xdr:rowOff>
    </xdr:from>
    <xdr:to>
      <xdr:col>76</xdr:col>
      <xdr:colOff>165100</xdr:colOff>
      <xdr:row>76</xdr:row>
      <xdr:rowOff>155575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280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147320</xdr:rowOff>
    </xdr:from>
    <xdr:ext cx="534670" cy="24765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215" y="128917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73025</xdr:rowOff>
    </xdr:from>
    <xdr:to>
      <xdr:col>72</xdr:col>
      <xdr:colOff>38100</xdr:colOff>
      <xdr:row>77</xdr:row>
      <xdr:rowOff>5080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2817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163830</xdr:rowOff>
    </xdr:from>
    <xdr:ext cx="528955" cy="24765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465" y="129082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68580</xdr:rowOff>
    </xdr:from>
    <xdr:to>
      <xdr:col>67</xdr:col>
      <xdr:colOff>101600</xdr:colOff>
      <xdr:row>77</xdr:row>
      <xdr:rowOff>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2813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159385</xdr:rowOff>
    </xdr:from>
    <xdr:ext cx="528955" cy="24765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715" y="1290383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7880" y="165328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5336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270" y="157708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765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4641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2673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33655</xdr:rowOff>
    </xdr:from>
    <xdr:ext cx="469900" cy="2584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664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660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123825</xdr:rowOff>
    </xdr:from>
    <xdr:ext cx="598805" cy="25209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5047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267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17780</xdr:rowOff>
    </xdr:from>
    <xdr:to>
      <xdr:col>85</xdr:col>
      <xdr:colOff>127000</xdr:colOff>
      <xdr:row>98</xdr:row>
      <xdr:rowOff>81915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647698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147320</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171450</xdr:colOff>
      <xdr:row>98</xdr:row>
      <xdr:rowOff>99060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6456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6985</xdr:rowOff>
    </xdr:from>
    <xdr:to>
      <xdr:col>81</xdr:col>
      <xdr:colOff>50800</xdr:colOff>
      <xdr:row>98</xdr:row>
      <xdr:rowOff>81915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144500" y="16466185"/>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2895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015" y="16233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6985</xdr:rowOff>
    </xdr:from>
    <xdr:to>
      <xdr:col>76</xdr:col>
      <xdr:colOff>114300</xdr:colOff>
      <xdr:row>98</xdr:row>
      <xdr:rowOff>147955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466185"/>
          <a:ext cx="8001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92710</xdr:rowOff>
    </xdr:from>
    <xdr:ext cx="53467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215"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147955</xdr:rowOff>
    </xdr:from>
    <xdr:to>
      <xdr:col>71</xdr:col>
      <xdr:colOff>171450</xdr:colOff>
      <xdr:row>98</xdr:row>
      <xdr:rowOff>162560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1537950" y="1660715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5227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28955" cy="25336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465" y="16297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28955" cy="25336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715" y="16296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138430</xdr:rowOff>
    </xdr:from>
    <xdr:to>
      <xdr:col>85</xdr:col>
      <xdr:colOff>171450</xdr:colOff>
      <xdr:row>98</xdr:row>
      <xdr:rowOff>68580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42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161290</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27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31115</xdr:rowOff>
    </xdr:from>
    <xdr:to>
      <xdr:col>81</xdr:col>
      <xdr:colOff>101600</xdr:colOff>
      <xdr:row>98</xdr:row>
      <xdr:rowOff>132715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123825</xdr:rowOff>
    </xdr:from>
    <xdr:ext cx="528955" cy="25336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015" y="16583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127635</xdr:rowOff>
    </xdr:from>
    <xdr:to>
      <xdr:col>76</xdr:col>
      <xdr:colOff>165100</xdr:colOff>
      <xdr:row>98</xdr:row>
      <xdr:rowOff>57785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74930</xdr:rowOff>
    </xdr:from>
    <xdr:ext cx="534670" cy="25336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215" y="161912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27305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5569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18415</xdr:rowOff>
    </xdr:from>
    <xdr:ext cx="469900" cy="25336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34850" y="16649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111760</xdr:rowOff>
    </xdr:from>
    <xdr:to>
      <xdr:col>67</xdr:col>
      <xdr:colOff>101600</xdr:colOff>
      <xdr:row>99</xdr:row>
      <xdr:rowOff>41910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33020</xdr:rowOff>
    </xdr:from>
    <xdr:ext cx="4699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22050" y="1666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170" cy="2203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3205" cy="24765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380" y="649986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1645" cy="24765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8990" y="61798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1645" cy="25336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048990" y="586041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1645" cy="2533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48990" y="55416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1645" cy="25273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048990" y="5222240"/>
          <a:ext cx="4616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765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4855" y="45834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96520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949795" y="507238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154305</xdr:rowOff>
    </xdr:from>
    <xdr:ext cx="469900" cy="25336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002500" y="4852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81850" y="5072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52705</xdr:rowOff>
    </xdr:from>
    <xdr:to>
      <xdr:col>116</xdr:col>
      <xdr:colOff>63500</xdr:colOff>
      <xdr:row>37</xdr:row>
      <xdr:rowOff>98425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202400" y="6091555"/>
          <a:ext cx="7493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378460" cy="24765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002500" y="6409690"/>
          <a:ext cx="37846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56515</xdr:rowOff>
    </xdr:from>
    <xdr:to>
      <xdr:col>116</xdr:col>
      <xdr:colOff>114300</xdr:colOff>
      <xdr:row>38</xdr:row>
      <xdr:rowOff>155575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900900" y="6430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98425</xdr:rowOff>
    </xdr:from>
    <xdr:to>
      <xdr:col>111</xdr:col>
      <xdr:colOff>171450</xdr:colOff>
      <xdr:row>38</xdr:row>
      <xdr:rowOff>142875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395950" y="6304915"/>
          <a:ext cx="8064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14605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157950" y="64566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5715</xdr:rowOff>
    </xdr:from>
    <xdr:ext cx="378460"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030950" y="65474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100330</xdr:rowOff>
    </xdr:from>
    <xdr:to>
      <xdr:col>107</xdr:col>
      <xdr:colOff>50800</xdr:colOff>
      <xdr:row>38</xdr:row>
      <xdr:rowOff>142875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602200" y="6306820"/>
          <a:ext cx="7937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161925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34515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10160</xdr:rowOff>
    </xdr:from>
    <xdr:ext cx="378460" cy="24765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25770" y="621665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100330</xdr:rowOff>
    </xdr:from>
    <xdr:to>
      <xdr:col>102</xdr:col>
      <xdr:colOff>114300</xdr:colOff>
      <xdr:row>39</xdr:row>
      <xdr:rowOff>19685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6802100" y="6306820"/>
          <a:ext cx="8001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147320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551400" y="6422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138430</xdr:rowOff>
    </xdr:from>
    <xdr:ext cx="469900" cy="25336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386300" y="6512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17780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6757650" y="6460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34925</xdr:rowOff>
    </xdr:from>
    <xdr:ext cx="378460" cy="24765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24141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285"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245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3175</xdr:rowOff>
    </xdr:from>
    <xdr:to>
      <xdr:col>116</xdr:col>
      <xdr:colOff>114300</xdr:colOff>
      <xdr:row>36</xdr:row>
      <xdr:rowOff>102870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900900" y="6042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25400</xdr:rowOff>
    </xdr:from>
    <xdr:ext cx="469900" cy="25336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002500" y="5896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49530</xdr:rowOff>
    </xdr:from>
    <xdr:to>
      <xdr:col>112</xdr:col>
      <xdr:colOff>38100</xdr:colOff>
      <xdr:row>37</xdr:row>
      <xdr:rowOff>148590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157950" y="6256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164465</xdr:rowOff>
    </xdr:from>
    <xdr:ext cx="469900" cy="24765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992850" y="60356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93345</xdr:rowOff>
    </xdr:from>
    <xdr:to>
      <xdr:col>107</xdr:col>
      <xdr:colOff>101600</xdr:colOff>
      <xdr:row>39</xdr:row>
      <xdr:rowOff>24765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345150" y="6467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16510</xdr:rowOff>
    </xdr:from>
    <xdr:ext cx="378460" cy="24765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25770" y="655828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50800</xdr:rowOff>
    </xdr:from>
    <xdr:to>
      <xdr:col>102</xdr:col>
      <xdr:colOff>165100</xdr:colOff>
      <xdr:row>37</xdr:row>
      <xdr:rowOff>150495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551400" y="6257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166370</xdr:rowOff>
    </xdr:from>
    <xdr:ext cx="469900" cy="2533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386300" y="6037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69850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6757650" y="65119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60960</xdr:rowOff>
    </xdr:from>
    <xdr:ext cx="378460" cy="25336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630650" y="66027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170" cy="2203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44015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3205" cy="24765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48380" y="97993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4765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4265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765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90538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4765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6817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765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83089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765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39770" y="7936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34290</xdr:rowOff>
    </xdr:from>
    <xdr:to>
      <xdr:col>116</xdr:col>
      <xdr:colOff>62865</xdr:colOff>
      <xdr:row>59</xdr:row>
      <xdr:rowOff>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949795" y="85877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765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002500" y="994219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336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002500" y="8368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34290</xdr:rowOff>
    </xdr:from>
    <xdr:to>
      <xdr:col>116</xdr:col>
      <xdr:colOff>152400</xdr:colOff>
      <xdr:row>51</xdr:row>
      <xdr:rowOff>34290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8587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4765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002500" y="966851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0090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85090</xdr:rowOff>
    </xdr:from>
    <xdr:to>
      <xdr:col>112</xdr:col>
      <xdr:colOff>38100</xdr:colOff>
      <xdr:row>59</xdr:row>
      <xdr:rowOff>17145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57950" y="9812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900" cy="24701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92850" y="95923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10795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345150" y="9805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990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180050" y="958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38100</xdr:rowOff>
    </xdr:from>
    <xdr:to>
      <xdr:col>102</xdr:col>
      <xdr:colOff>114300</xdr:colOff>
      <xdr:row>59</xdr:row>
      <xdr:rowOff>43180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6802100" y="993267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60325</xdr:rowOff>
    </xdr:from>
    <xdr:to>
      <xdr:col>102</xdr:col>
      <xdr:colOff>165100</xdr:colOff>
      <xdr:row>58</xdr:row>
      <xdr:rowOff>160020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551400" y="9787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9900"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86300" y="9566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80645</xdr:rowOff>
    </xdr:from>
    <xdr:to>
      <xdr:col>98</xdr:col>
      <xdr:colOff>38100</xdr:colOff>
      <xdr:row>59</xdr:row>
      <xdr:rowOff>12700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6757650" y="9807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28575</xdr:rowOff>
    </xdr:from>
    <xdr:ext cx="469900" cy="24765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92550" y="95878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285"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245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249555" cy="25336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002500" y="98050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3840" cy="24765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084290" y="997902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3840" cy="24765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90540" y="997902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765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487900" y="997902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155575</xdr:rowOff>
    </xdr:from>
    <xdr:to>
      <xdr:col>98</xdr:col>
      <xdr:colOff>38100</xdr:colOff>
      <xdr:row>59</xdr:row>
      <xdr:rowOff>87630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6757650" y="9882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59</xdr:row>
      <xdr:rowOff>78740</xdr:rowOff>
    </xdr:from>
    <xdr:ext cx="378460" cy="2533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630650" y="99733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4170" cy="2203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440150" y="112414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765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5242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4765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31521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765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7793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765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4066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765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2034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1495" cy="24765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1661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765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12890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37465</xdr:rowOff>
    </xdr:from>
    <xdr:to>
      <xdr:col>116</xdr:col>
      <xdr:colOff>62865</xdr:colOff>
      <xdr:row>78</xdr:row>
      <xdr:rowOff>156210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949795" y="1177607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160655</xdr:rowOff>
    </xdr:from>
    <xdr:ext cx="534670" cy="24765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002500" y="1324038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156210</xdr:rowOff>
    </xdr:from>
    <xdr:to>
      <xdr:col>116</xdr:col>
      <xdr:colOff>152400</xdr:colOff>
      <xdr:row>78</xdr:row>
      <xdr:rowOff>156210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323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152400</xdr:rowOff>
    </xdr:from>
    <xdr:ext cx="534670" cy="25336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002500" y="11555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37465</xdr:rowOff>
    </xdr:from>
    <xdr:to>
      <xdr:col>116</xdr:col>
      <xdr:colOff>152400</xdr:colOff>
      <xdr:row>70</xdr:row>
      <xdr:rowOff>37465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177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45085</xdr:rowOff>
    </xdr:from>
    <xdr:to>
      <xdr:col>116</xdr:col>
      <xdr:colOff>63500</xdr:colOff>
      <xdr:row>74</xdr:row>
      <xdr:rowOff>154305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202400" y="12454255"/>
          <a:ext cx="7493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95250</xdr:rowOff>
    </xdr:from>
    <xdr:ext cx="534670" cy="25336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002500" y="125044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116205</xdr:rowOff>
    </xdr:from>
    <xdr:to>
      <xdr:col>116</xdr:col>
      <xdr:colOff>114300</xdr:colOff>
      <xdr:row>75</xdr:row>
      <xdr:rowOff>48260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00900" y="1252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154305</xdr:rowOff>
    </xdr:from>
    <xdr:to>
      <xdr:col>111</xdr:col>
      <xdr:colOff>171450</xdr:colOff>
      <xdr:row>75</xdr:row>
      <xdr:rowOff>109220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395950" y="1256347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19685</xdr:rowOff>
    </xdr:from>
    <xdr:to>
      <xdr:col>112</xdr:col>
      <xdr:colOff>38100</xdr:colOff>
      <xdr:row>75</xdr:row>
      <xdr:rowOff>118745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157950" y="12596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111125</xdr:rowOff>
    </xdr:from>
    <xdr:ext cx="528955" cy="25273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60465" y="1268793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109220</xdr:rowOff>
    </xdr:from>
    <xdr:to>
      <xdr:col>107</xdr:col>
      <xdr:colOff>50800</xdr:colOff>
      <xdr:row>75</xdr:row>
      <xdr:rowOff>145415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602200" y="1268603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165100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345150" y="1264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156210</xdr:rowOff>
    </xdr:from>
    <xdr:ext cx="52895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66715" y="12733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103505</xdr:rowOff>
    </xdr:from>
    <xdr:to>
      <xdr:col>102</xdr:col>
      <xdr:colOff>114300</xdr:colOff>
      <xdr:row>75</xdr:row>
      <xdr:rowOff>145415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6802100" y="12345035"/>
          <a:ext cx="8001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68580</xdr:rowOff>
    </xdr:from>
    <xdr:to>
      <xdr:col>102</xdr:col>
      <xdr:colOff>165100</xdr:colOff>
      <xdr:row>76</xdr:row>
      <xdr:rowOff>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551400" y="12645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4670" cy="24765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353915" y="124256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78105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6757650" y="12555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69850</xdr:rowOff>
    </xdr:from>
    <xdr:ext cx="528955" cy="24765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560165" y="126466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285"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245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163195</xdr:rowOff>
    </xdr:from>
    <xdr:to>
      <xdr:col>116</xdr:col>
      <xdr:colOff>114300</xdr:colOff>
      <xdr:row>74</xdr:row>
      <xdr:rowOff>95250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900900" y="12404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17780</xdr:rowOff>
    </xdr:from>
    <xdr:ext cx="534670" cy="25273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002500" y="12259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105410</xdr:rowOff>
    </xdr:from>
    <xdr:to>
      <xdr:col>112</xdr:col>
      <xdr:colOff>38100</xdr:colOff>
      <xdr:row>75</xdr:row>
      <xdr:rowOff>36830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57950" y="12514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52705</xdr:rowOff>
    </xdr:from>
    <xdr:ext cx="528955" cy="24765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0465" y="1229423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59690</xdr:rowOff>
    </xdr:from>
    <xdr:to>
      <xdr:col>107</xdr:col>
      <xdr:colOff>101600</xdr:colOff>
      <xdr:row>75</xdr:row>
      <xdr:rowOff>159385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45150" y="12636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xdr:rowOff>
    </xdr:from>
    <xdr:ext cx="528955" cy="25336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66715" y="12416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95250</xdr:rowOff>
    </xdr:from>
    <xdr:to>
      <xdr:col>102</xdr:col>
      <xdr:colOff>165100</xdr:colOff>
      <xdr:row>76</xdr:row>
      <xdr:rowOff>27305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551400" y="12672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18415</xdr:rowOff>
    </xdr:from>
    <xdr:ext cx="534670" cy="2520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353915" y="127628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53340</xdr:rowOff>
    </xdr:from>
    <xdr:to>
      <xdr:col>98</xdr:col>
      <xdr:colOff>38100</xdr:colOff>
      <xdr:row>73</xdr:row>
      <xdr:rowOff>152400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6757650" y="122948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1270</xdr:rowOff>
    </xdr:from>
    <xdr:ext cx="528955" cy="25336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560165" y="12075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4170" cy="2203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440150" y="145942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57708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3205" cy="24765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46418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29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54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99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28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290" y="156375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540" y="156375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990" y="156375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物件費、扶助費、補助費等、投資及び出資金、繰出金が高い水準となっている。総合長期計画において人口減少が見込まれているため、経常的歳入に見合った財政規模の実現を目指していく。</a:t>
          </a:r>
        </a:p>
        <a:p>
          <a:r>
            <a:rPr kumimoji="1" lang="ja-JP" altLang="en-US" sz="1300">
              <a:latin typeface="ＭＳ Ｐゴシック"/>
              <a:ea typeface="ＭＳ Ｐゴシック"/>
            </a:rPr>
            <a:t>・物件費は、施設の維持管理やシステム関係経費によるものが大きく、物価高騰よる増加が見込まれるが、ＤＸの推進等による事業の見直しにより削減に努める。</a:t>
          </a:r>
        </a:p>
        <a:p>
          <a:r>
            <a:rPr kumimoji="1" lang="ja-JP" altLang="en-US" sz="1300">
              <a:latin typeface="ＭＳ Ｐゴシック"/>
              <a:ea typeface="ＭＳ Ｐゴシック"/>
            </a:rPr>
            <a:t>・扶助費は、歳出経費の３割以上を占めるが、保育所運営経費、生活保護費や自立支援給付費が増加傾向であり、財政面での大きな課題となっている。</a:t>
          </a:r>
        </a:p>
        <a:p>
          <a:r>
            <a:rPr kumimoji="1" lang="ja-JP" altLang="en-US" sz="1300">
              <a:latin typeface="ＭＳ Ｐゴシック"/>
              <a:ea typeface="ＭＳ Ｐゴシック"/>
            </a:rPr>
            <a:t>・補助費等は、一部事務組合への負担金、都に対する消防事務の委託金、下水道事業や病院事業への負担金に加え、市単独の補助事業が多いことが高止まりの原因となっている。</a:t>
          </a:r>
        </a:p>
        <a:p>
          <a:r>
            <a:rPr kumimoji="1" lang="ja-JP" altLang="en-US" sz="1300">
              <a:latin typeface="ＭＳ Ｐゴシック"/>
              <a:ea typeface="ＭＳ Ｐゴシック"/>
            </a:rPr>
            <a:t>・投資及び出資金は、病院建て替えによる病院事業への出資金が増加している。</a:t>
          </a:r>
        </a:p>
        <a:p>
          <a:r>
            <a:rPr kumimoji="1" lang="ja-JP" altLang="en-US" sz="1300">
              <a:latin typeface="ＭＳ Ｐゴシック"/>
              <a:ea typeface="ＭＳ Ｐゴシック"/>
            </a:rPr>
            <a:t>・繰出金は、国民健康保険事業、後期高齢者医療事業、介護保険事業への繰出金の増加しているが、圧縮は難しい状況である。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65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17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1645" cy="24765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1645" cy="24765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1645" cy="24765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1645" cy="24765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1645" cy="24765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1645" cy="24765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61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1645" cy="24765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34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38</xdr:row>
      <xdr:rowOff>28575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7682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32385</xdr:rowOff>
    </xdr:from>
    <xdr:ext cx="469900" cy="2476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40651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28575</xdr:rowOff>
    </xdr:from>
    <xdr:to>
      <xdr:col>24</xdr:col>
      <xdr:colOff>152400</xdr:colOff>
      <xdr:row>38</xdr:row>
      <xdr:rowOff>28575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402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160020</xdr:rowOff>
    </xdr:from>
    <xdr:ext cx="469900" cy="24765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577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76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32</xdr:row>
      <xdr:rowOff>104140</xdr:rowOff>
    </xdr:from>
    <xdr:to>
      <xdr:col>24</xdr:col>
      <xdr:colOff>63500</xdr:colOff>
      <xdr:row>32</xdr:row>
      <xdr:rowOff>156210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472430"/>
          <a:ext cx="7493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5715</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092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26670</xdr:rowOff>
    </xdr:from>
    <xdr:to>
      <xdr:col>24</xdr:col>
      <xdr:colOff>114300</xdr:colOff>
      <xdr:row>34</xdr:row>
      <xdr:rowOff>126365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30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36830</xdr:rowOff>
    </xdr:from>
    <xdr:to>
      <xdr:col>19</xdr:col>
      <xdr:colOff>171450</xdr:colOff>
      <xdr:row>32</xdr:row>
      <xdr:rowOff>104140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40512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149860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54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140970</xdr:rowOff>
    </xdr:from>
    <xdr:ext cx="469900" cy="24765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445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36830</xdr:rowOff>
    </xdr:from>
    <xdr:to>
      <xdr:col>15</xdr:col>
      <xdr:colOff>50800</xdr:colOff>
      <xdr:row>32</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405120"/>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37465</xdr:rowOff>
    </xdr:from>
    <xdr:to>
      <xdr:col>15</xdr:col>
      <xdr:colOff>101600</xdr:colOff>
      <xdr:row>34</xdr:row>
      <xdr:rowOff>136525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741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128270</xdr:rowOff>
    </xdr:from>
    <xdr:ext cx="469900" cy="24765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8318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53975</xdr:rowOff>
    </xdr:from>
    <xdr:to>
      <xdr:col>10</xdr:col>
      <xdr:colOff>114300</xdr:colOff>
      <xdr:row>32</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42226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142875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46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133985</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837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100330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04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92075</xdr:rowOff>
    </xdr:from>
    <xdr:ext cx="469900" cy="24765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7956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28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106680</xdr:rowOff>
    </xdr:from>
    <xdr:to>
      <xdr:col>24</xdr:col>
      <xdr:colOff>114300</xdr:colOff>
      <xdr:row>33</xdr:row>
      <xdr:rowOff>38735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474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128905</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329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53975</xdr:rowOff>
    </xdr:from>
    <xdr:to>
      <xdr:col>20</xdr:col>
      <xdr:colOff>38100</xdr:colOff>
      <xdr:row>32</xdr:row>
      <xdr:rowOff>153035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422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1905</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202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154305</xdr:rowOff>
    </xdr:from>
    <xdr:to>
      <xdr:col>15</xdr:col>
      <xdr:colOff>101600</xdr:colOff>
      <xdr:row>32</xdr:row>
      <xdr:rowOff>86360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354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102870</xdr:rowOff>
    </xdr:from>
    <xdr:ext cx="469900" cy="24765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1358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38735</xdr:rowOff>
    </xdr:from>
    <xdr:to>
      <xdr:col>10</xdr:col>
      <xdr:colOff>165100</xdr:colOff>
      <xdr:row>32</xdr:row>
      <xdr:rowOff>137795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407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153670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186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4445</xdr:rowOff>
    </xdr:from>
    <xdr:to>
      <xdr:col>6</xdr:col>
      <xdr:colOff>38100</xdr:colOff>
      <xdr:row>32</xdr:row>
      <xdr:rowOff>104140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372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119380</xdr:rowOff>
    </xdr:from>
    <xdr:ext cx="469900"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152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17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3205" cy="24765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243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4765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7735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4765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303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4765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8327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765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6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31750</xdr:rowOff>
    </xdr:from>
    <xdr:to>
      <xdr:col>24</xdr:col>
      <xdr:colOff>62865</xdr:colOff>
      <xdr:row>57</xdr:row>
      <xdr:rowOff>157480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41756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161925</xdr:rowOff>
    </xdr:from>
    <xdr:ext cx="534670" cy="24765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72121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716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147955</xdr:rowOff>
    </xdr:from>
    <xdr:ext cx="598805" cy="24765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1984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31750</xdr:rowOff>
    </xdr:from>
    <xdr:to>
      <xdr:col>24</xdr:col>
      <xdr:colOff>152400</xdr:colOff>
      <xdr:row>50</xdr:row>
      <xdr:rowOff>31750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417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22225</xdr:rowOff>
    </xdr:from>
    <xdr:to>
      <xdr:col>24</xdr:col>
      <xdr:colOff>63500</xdr:colOff>
      <xdr:row>57</xdr:row>
      <xdr:rowOff>59055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581515"/>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123825</xdr:rowOff>
    </xdr:from>
    <xdr:ext cx="534670" cy="24765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51547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144780</xdr:rowOff>
    </xdr:from>
    <xdr:to>
      <xdr:col>24</xdr:col>
      <xdr:colOff>114300</xdr:colOff>
      <xdr:row>57</xdr:row>
      <xdr:rowOff>76200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536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6985</xdr:rowOff>
    </xdr:from>
    <xdr:to>
      <xdr:col>19</xdr:col>
      <xdr:colOff>171450</xdr:colOff>
      <xdr:row>57</xdr:row>
      <xdr:rowOff>59055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9566275"/>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147955</xdr:rowOff>
    </xdr:from>
    <xdr:to>
      <xdr:col>20</xdr:col>
      <xdr:colOff>38100</xdr:colOff>
      <xdr:row>57</xdr:row>
      <xdr:rowOff>79375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5396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95250</xdr:rowOff>
    </xdr:from>
    <xdr:ext cx="528955" cy="25336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319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151765</xdr:rowOff>
    </xdr:from>
    <xdr:to>
      <xdr:col>15</xdr:col>
      <xdr:colOff>50800</xdr:colOff>
      <xdr:row>57</xdr:row>
      <xdr:rowOff>6985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28800" y="9208135"/>
          <a:ext cx="7937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154305</xdr:rowOff>
    </xdr:from>
    <xdr:to>
      <xdr:col>15</xdr:col>
      <xdr:colOff>101600</xdr:colOff>
      <xdr:row>57</xdr:row>
      <xdr:rowOff>86360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545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77470</xdr:rowOff>
    </xdr:from>
    <xdr:ext cx="528955" cy="25273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93315" y="96367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54</xdr:row>
      <xdr:rowOff>151765</xdr:rowOff>
    </xdr:from>
    <xdr:to>
      <xdr:col>10</xdr:col>
      <xdr:colOff>114300</xdr:colOff>
      <xdr:row>57</xdr:row>
      <xdr:rowOff>113665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208135"/>
          <a:ext cx="8001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88265</xdr:rowOff>
    </xdr:from>
    <xdr:to>
      <xdr:col>10</xdr:col>
      <xdr:colOff>165100</xdr:colOff>
      <xdr:row>55</xdr:row>
      <xdr:rowOff>19685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144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36195</xdr:rowOff>
    </xdr:from>
    <xdr:ext cx="593090" cy="24765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8130" y="8924925"/>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22225</xdr:rowOff>
    </xdr:from>
    <xdr:to>
      <xdr:col>6</xdr:col>
      <xdr:colOff>38100</xdr:colOff>
      <xdr:row>57</xdr:row>
      <xdr:rowOff>121920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581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137795</xdr:rowOff>
    </xdr:from>
    <xdr:ext cx="528955"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3618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285"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140335</xdr:rowOff>
    </xdr:from>
    <xdr:to>
      <xdr:col>24</xdr:col>
      <xdr:colOff>114300</xdr:colOff>
      <xdr:row>57</xdr:row>
      <xdr:rowOff>72390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162560</xdr:rowOff>
    </xdr:from>
    <xdr:ext cx="534670" cy="24765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3865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8890</xdr:rowOff>
    </xdr:from>
    <xdr:to>
      <xdr:col>20</xdr:col>
      <xdr:colOff>38100</xdr:colOff>
      <xdr:row>57</xdr:row>
      <xdr:rowOff>108585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568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99695</xdr:rowOff>
    </xdr:from>
    <xdr:ext cx="528955" cy="25273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65898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125730</xdr:rowOff>
    </xdr:from>
    <xdr:to>
      <xdr:col>15</xdr:col>
      <xdr:colOff>101600</xdr:colOff>
      <xdr:row>57</xdr:row>
      <xdr:rowOff>57150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51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73025</xdr:rowOff>
    </xdr:from>
    <xdr:ext cx="528955"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297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102870</xdr:rowOff>
    </xdr:from>
    <xdr:to>
      <xdr:col>10</xdr:col>
      <xdr:colOff>165100</xdr:colOff>
      <xdr:row>55</xdr:row>
      <xdr:rowOff>34290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15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25400</xdr:rowOff>
    </xdr:from>
    <xdr:ext cx="593090"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8130" y="92494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63500</xdr:rowOff>
    </xdr:from>
    <xdr:to>
      <xdr:col>6</xdr:col>
      <xdr:colOff>38100</xdr:colOff>
      <xdr:row>57</xdr:row>
      <xdr:rowOff>163195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622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154305</xdr:rowOff>
    </xdr:from>
    <xdr:ext cx="528955"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713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170" cy="2203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476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524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4765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521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476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7937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765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066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4765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345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4765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6177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765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890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31750</xdr:rowOff>
    </xdr:from>
    <xdr:to>
      <xdr:col>24</xdr:col>
      <xdr:colOff>62865</xdr:colOff>
      <xdr:row>79</xdr:row>
      <xdr:rowOff>112395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93800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116205</xdr:rowOff>
    </xdr:from>
    <xdr:ext cx="598805" cy="25336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3363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112395</xdr:rowOff>
    </xdr:from>
    <xdr:to>
      <xdr:col>24</xdr:col>
      <xdr:colOff>152400</xdr:colOff>
      <xdr:row>79</xdr:row>
      <xdr:rowOff>112395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335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147320</xdr:rowOff>
    </xdr:from>
    <xdr:ext cx="598805" cy="24765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71829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71</xdr:row>
      <xdr:rowOff>31750</xdr:rowOff>
    </xdr:from>
    <xdr:to>
      <xdr:col>24</xdr:col>
      <xdr:colOff>152400</xdr:colOff>
      <xdr:row>71</xdr:row>
      <xdr:rowOff>31750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93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120650</xdr:rowOff>
    </xdr:from>
    <xdr:to>
      <xdr:col>24</xdr:col>
      <xdr:colOff>63500</xdr:colOff>
      <xdr:row>76</xdr:row>
      <xdr:rowOff>73660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2697460"/>
          <a:ext cx="749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61595</xdr:rowOff>
    </xdr:from>
    <xdr:ext cx="598805" cy="25336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80604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82550</xdr:rowOff>
    </xdr:from>
    <xdr:to>
      <xdr:col>24</xdr:col>
      <xdr:colOff>114300</xdr:colOff>
      <xdr:row>77</xdr:row>
      <xdr:rowOff>14605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82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36195</xdr:rowOff>
    </xdr:from>
    <xdr:to>
      <xdr:col>19</xdr:col>
      <xdr:colOff>171450</xdr:colOff>
      <xdr:row>76</xdr:row>
      <xdr:rowOff>73660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622550" y="1278064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167005</xdr:rowOff>
    </xdr:from>
    <xdr:to>
      <xdr:col>20</xdr:col>
      <xdr:colOff>38100</xdr:colOff>
      <xdr:row>77</xdr:row>
      <xdr:rowOff>98425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9114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90170</xdr:rowOff>
    </xdr:from>
    <xdr:ext cx="593090" cy="24765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680" y="13002260"/>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36195</xdr:rowOff>
    </xdr:from>
    <xdr:to>
      <xdr:col>15</xdr:col>
      <xdr:colOff>50800</xdr:colOff>
      <xdr:row>77</xdr:row>
      <xdr:rowOff>85725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780645"/>
          <a:ext cx="7937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50800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863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42545</xdr:rowOff>
    </xdr:from>
    <xdr:ext cx="593090" cy="25336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0930" y="129546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69215</xdr:rowOff>
    </xdr:from>
    <xdr:to>
      <xdr:col>10</xdr:col>
      <xdr:colOff>114300</xdr:colOff>
      <xdr:row>77</xdr:row>
      <xdr:rowOff>85725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28700" y="1298130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26035</xdr:rowOff>
    </xdr:from>
    <xdr:to>
      <xdr:col>10</xdr:col>
      <xdr:colOff>165100</xdr:colOff>
      <xdr:row>78</xdr:row>
      <xdr:rowOff>125730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3105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116840</xdr:rowOff>
    </xdr:from>
    <xdr:ext cx="593090"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130" y="13196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40640</xdr:rowOff>
    </xdr:from>
    <xdr:to>
      <xdr:col>6</xdr:col>
      <xdr:colOff>38100</xdr:colOff>
      <xdr:row>78</xdr:row>
      <xdr:rowOff>140335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3120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131445</xdr:rowOff>
    </xdr:from>
    <xdr:ext cx="593090"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380" y="132111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285"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71755</xdr:rowOff>
    </xdr:from>
    <xdr:to>
      <xdr:col>24</xdr:col>
      <xdr:colOff>114300</xdr:colOff>
      <xdr:row>76</xdr:row>
      <xdr:rowOff>3175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264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93980</xdr:rowOff>
    </xdr:from>
    <xdr:ext cx="598805" cy="25336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25031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24130</xdr:rowOff>
    </xdr:from>
    <xdr:to>
      <xdr:col>20</xdr:col>
      <xdr:colOff>38100</xdr:colOff>
      <xdr:row>76</xdr:row>
      <xdr:rowOff>123825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7685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140335</xdr:rowOff>
    </xdr:from>
    <xdr:ext cx="593090" cy="24765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680" y="12549505"/>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153670</xdr:rowOff>
    </xdr:from>
    <xdr:to>
      <xdr:col>15</xdr:col>
      <xdr:colOff>101600</xdr:colOff>
      <xdr:row>76</xdr:row>
      <xdr:rowOff>85725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730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101600</xdr:rowOff>
    </xdr:from>
    <xdr:ext cx="59309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0930" y="125107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36195</xdr:rowOff>
    </xdr:from>
    <xdr:to>
      <xdr:col>10</xdr:col>
      <xdr:colOff>165100</xdr:colOff>
      <xdr:row>77</xdr:row>
      <xdr:rowOff>135255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294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151130</xdr:rowOff>
    </xdr:from>
    <xdr:ext cx="59309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130" y="127279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19050</xdr:rowOff>
    </xdr:from>
    <xdr:to>
      <xdr:col>6</xdr:col>
      <xdr:colOff>38100</xdr:colOff>
      <xdr:row>77</xdr:row>
      <xdr:rowOff>118110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2931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134620</xdr:rowOff>
    </xdr:from>
    <xdr:ext cx="593090"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380" y="127114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170" cy="2203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5942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11455" y="169138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260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336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608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37465</xdr:rowOff>
    </xdr:from>
    <xdr:ext cx="531495" cy="25336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53340</xdr:rowOff>
    </xdr:from>
    <xdr:ext cx="531495" cy="24765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1455" y="146418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90805</xdr:rowOff>
    </xdr:from>
    <xdr:to>
      <xdr:col>24</xdr:col>
      <xdr:colOff>62865</xdr:colOff>
      <xdr:row>99</xdr:row>
      <xdr:rowOff>2540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014575"/>
          <a:ext cx="127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4670" cy="25336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637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xdr:rowOff>
    </xdr:from>
    <xdr:to>
      <xdr:col>24</xdr:col>
      <xdr:colOff>152400</xdr:colOff>
      <xdr:row>99</xdr:row>
      <xdr:rowOff>2540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63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38735</xdr:rowOff>
    </xdr:from>
    <xdr:ext cx="534670" cy="25336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7948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89</xdr:row>
      <xdr:rowOff>90805</xdr:rowOff>
    </xdr:from>
    <xdr:to>
      <xdr:col>24</xdr:col>
      <xdr:colOff>152400</xdr:colOff>
      <xdr:row>89</xdr:row>
      <xdr:rowOff>90805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014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107950</xdr:rowOff>
    </xdr:from>
    <xdr:to>
      <xdr:col>24</xdr:col>
      <xdr:colOff>63500</xdr:colOff>
      <xdr:row>93</xdr:row>
      <xdr:rowOff>156845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429000" y="15538450"/>
          <a:ext cx="7493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110490</xdr:rowOff>
    </xdr:from>
    <xdr:ext cx="534670" cy="25336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60553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107950</xdr:rowOff>
    </xdr:from>
    <xdr:to>
      <xdr:col>19</xdr:col>
      <xdr:colOff>171450</xdr:colOff>
      <xdr:row>94</xdr:row>
      <xdr:rowOff>34925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5538450"/>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xdr:rowOff>
    </xdr:from>
    <xdr:to>
      <xdr:col>20</xdr:col>
      <xdr:colOff>38100</xdr:colOff>
      <xdr:row>95</xdr:row>
      <xdr:rowOff>106680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594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97790</xdr:rowOff>
    </xdr:from>
    <xdr:ext cx="528955" cy="25336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6042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34925</xdr:rowOff>
    </xdr:from>
    <xdr:to>
      <xdr:col>15</xdr:col>
      <xdr:colOff>50800</xdr:colOff>
      <xdr:row>95</xdr:row>
      <xdr:rowOff>71120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5808325"/>
          <a:ext cx="7937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43180</xdr:rowOff>
    </xdr:from>
    <xdr:to>
      <xdr:col>15</xdr:col>
      <xdr:colOff>101600</xdr:colOff>
      <xdr:row>95</xdr:row>
      <xdr:rowOff>144780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135890</xdr:rowOff>
    </xdr:from>
    <xdr:ext cx="52895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6080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71120</xdr:rowOff>
    </xdr:from>
    <xdr:to>
      <xdr:col>10</xdr:col>
      <xdr:colOff>114300</xdr:colOff>
      <xdr:row>96</xdr:row>
      <xdr:rowOff>102235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015970"/>
          <a:ext cx="8001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38735</xdr:rowOff>
    </xdr:from>
    <xdr:ext cx="53467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269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28955" cy="25336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36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106045</xdr:rowOff>
    </xdr:from>
    <xdr:to>
      <xdr:col>24</xdr:col>
      <xdr:colOff>114300</xdr:colOff>
      <xdr:row>94</xdr:row>
      <xdr:rowOff>36195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57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128905</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555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57150</xdr:rowOff>
    </xdr:from>
    <xdr:to>
      <xdr:col>20</xdr:col>
      <xdr:colOff>38100</xdr:colOff>
      <xdr:row>92</xdr:row>
      <xdr:rowOff>158750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548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3810</xdr:rowOff>
    </xdr:from>
    <xdr:ext cx="52895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526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155575</xdr:rowOff>
    </xdr:from>
    <xdr:to>
      <xdr:col>15</xdr:col>
      <xdr:colOff>101600</xdr:colOff>
      <xdr:row>94</xdr:row>
      <xdr:rowOff>86360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575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102235</xdr:rowOff>
    </xdr:from>
    <xdr:ext cx="52895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5532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20320</xdr:rowOff>
    </xdr:from>
    <xdr:to>
      <xdr:col>10</xdr:col>
      <xdr:colOff>165100</xdr:colOff>
      <xdr:row>95</xdr:row>
      <xdr:rowOff>121920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5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138430</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574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153035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1683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169545</xdr:rowOff>
    </xdr:from>
    <xdr:ext cx="528955" cy="25336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5942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170" cy="2203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3205" cy="24765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4465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1645" cy="24765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0737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1645" cy="24765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040" y="57010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1645" cy="24765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53289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61645" cy="24765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49561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1645" cy="24765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45834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141605</xdr:rowOff>
    </xdr:from>
    <xdr:to>
      <xdr:col>54</xdr:col>
      <xdr:colOff>171450</xdr:colOff>
      <xdr:row>39</xdr:row>
      <xdr:rowOff>43180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34225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3840" cy="24765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58939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4185" cy="24765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12254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141605</xdr:rowOff>
    </xdr:from>
    <xdr:to>
      <xdr:col>55</xdr:col>
      <xdr:colOff>88900</xdr:colOff>
      <xdr:row>31</xdr:row>
      <xdr:rowOff>141605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34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13335</xdr:rowOff>
    </xdr:from>
    <xdr:to>
      <xdr:col>55</xdr:col>
      <xdr:colOff>0</xdr:colOff>
      <xdr:row>39</xdr:row>
      <xdr:rowOff>15875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655510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80645</xdr:rowOff>
    </xdr:from>
    <xdr:ext cx="372745" cy="25336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119495"/>
          <a:ext cx="372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58420</xdr:rowOff>
    </xdr:from>
    <xdr:to>
      <xdr:col>55</xdr:col>
      <xdr:colOff>50800</xdr:colOff>
      <xdr:row>37</xdr:row>
      <xdr:rowOff>157480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649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13970</xdr:rowOff>
    </xdr:from>
    <xdr:to>
      <xdr:col>50</xdr:col>
      <xdr:colOff>114300</xdr:colOff>
      <xdr:row>39</xdr:row>
      <xdr:rowOff>15875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5557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42545</xdr:rowOff>
    </xdr:from>
    <xdr:to>
      <xdr:col>50</xdr:col>
      <xdr:colOff>165100</xdr:colOff>
      <xdr:row>37</xdr:row>
      <xdr:rowOff>142240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158750</xdr:rowOff>
    </xdr:from>
    <xdr:ext cx="378460" cy="24765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602996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10795</xdr:rowOff>
    </xdr:from>
    <xdr:to>
      <xdr:col>45</xdr:col>
      <xdr:colOff>171450</xdr:colOff>
      <xdr:row>39</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080250" y="65525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142875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49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159385</xdr:rowOff>
    </xdr:from>
    <xdr:ext cx="378460" cy="24765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03059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10795</xdr:rowOff>
    </xdr:from>
    <xdr:to>
      <xdr:col>41</xdr:col>
      <xdr:colOff>50800</xdr:colOff>
      <xdr:row>39</xdr:row>
      <xdr:rowOff>12700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286500" y="655256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42545</xdr:rowOff>
    </xdr:from>
    <xdr:to>
      <xdr:col>41</xdr:col>
      <xdr:colOff>101600</xdr:colOff>
      <xdr:row>37</xdr:row>
      <xdr:rowOff>142240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158750</xdr:rowOff>
    </xdr:from>
    <xdr:ext cx="378460" cy="24765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70" y="602996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28575</xdr:rowOff>
    </xdr:from>
    <xdr:to>
      <xdr:col>36</xdr:col>
      <xdr:colOff>165100</xdr:colOff>
      <xdr:row>37</xdr:row>
      <xdr:rowOff>128270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35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144145</xdr:rowOff>
    </xdr:from>
    <xdr:ext cx="378460" cy="24765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320" y="601535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285"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130810</xdr:rowOff>
    </xdr:from>
    <xdr:to>
      <xdr:col>55</xdr:col>
      <xdr:colOff>50800</xdr:colOff>
      <xdr:row>39</xdr:row>
      <xdr:rowOff>62230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504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48260</xdr:rowOff>
    </xdr:from>
    <xdr:ext cx="307975" cy="24765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422390"/>
          <a:ext cx="3079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133350</xdr:rowOff>
    </xdr:from>
    <xdr:to>
      <xdr:col>50</xdr:col>
      <xdr:colOff>165100</xdr:colOff>
      <xdr:row>39</xdr:row>
      <xdr:rowOff>64770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507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56515</xdr:rowOff>
    </xdr:from>
    <xdr:ext cx="31369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49005" y="65982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131445</xdr:rowOff>
    </xdr:from>
    <xdr:to>
      <xdr:col>46</xdr:col>
      <xdr:colOff>38100</xdr:colOff>
      <xdr:row>39</xdr:row>
      <xdr:rowOff>62865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5055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54610</xdr:rowOff>
    </xdr:from>
    <xdr:ext cx="307975"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205" y="6596380"/>
          <a:ext cx="307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128905</xdr:rowOff>
    </xdr:from>
    <xdr:to>
      <xdr:col>41</xdr:col>
      <xdr:colOff>101600</xdr:colOff>
      <xdr:row>39</xdr:row>
      <xdr:rowOff>60325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503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51435</xdr:rowOff>
    </xdr:from>
    <xdr:ext cx="313690" cy="24765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42455" y="659320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130175</xdr:rowOff>
    </xdr:from>
    <xdr:to>
      <xdr:col>36</xdr:col>
      <xdr:colOff>165100</xdr:colOff>
      <xdr:row>39</xdr:row>
      <xdr:rowOff>61595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50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53340</xdr:rowOff>
    </xdr:from>
    <xdr:ext cx="313690" cy="24765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48705" y="659511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170" cy="2203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3205" cy="24765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7243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5780" cy="24765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27735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5780" cy="24765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88303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5780" cy="24765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38327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5780" cy="24765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79362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165100</xdr:rowOff>
    </xdr:from>
    <xdr:to>
      <xdr:col>54</xdr:col>
      <xdr:colOff>171450</xdr:colOff>
      <xdr:row>58</xdr:row>
      <xdr:rowOff>133985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9750" y="855091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137795</xdr:rowOff>
    </xdr:from>
    <xdr:ext cx="307975" cy="25336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864725"/>
          <a:ext cx="307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133985</xdr:rowOff>
    </xdr:from>
    <xdr:to>
      <xdr:col>55</xdr:col>
      <xdr:colOff>88900</xdr:colOff>
      <xdr:row>58</xdr:row>
      <xdr:rowOff>133985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860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113030</xdr:rowOff>
    </xdr:from>
    <xdr:ext cx="528955" cy="25336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3312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165100</xdr:rowOff>
    </xdr:from>
    <xdr:to>
      <xdr:col>55</xdr:col>
      <xdr:colOff>88900</xdr:colOff>
      <xdr:row>50</xdr:row>
      <xdr:rowOff>165100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550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40005</xdr:rowOff>
    </xdr:from>
    <xdr:to>
      <xdr:col>55</xdr:col>
      <xdr:colOff>0</xdr:colOff>
      <xdr:row>58</xdr:row>
      <xdr:rowOff>47625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976693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71755</xdr:rowOff>
    </xdr:from>
    <xdr:ext cx="464185" cy="24765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463405"/>
          <a:ext cx="4641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49530</xdr:rowOff>
    </xdr:from>
    <xdr:to>
      <xdr:col>55</xdr:col>
      <xdr:colOff>50800</xdr:colOff>
      <xdr:row>57</xdr:row>
      <xdr:rowOff>148590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6088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47625</xdr:rowOff>
    </xdr:from>
    <xdr:to>
      <xdr:col>50</xdr:col>
      <xdr:colOff>114300</xdr:colOff>
      <xdr:row>58</xdr:row>
      <xdr:rowOff>47625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86700" y="97745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57150</xdr:rowOff>
    </xdr:from>
    <xdr:to>
      <xdr:col>50</xdr:col>
      <xdr:colOff>165100</xdr:colOff>
      <xdr:row>57</xdr:row>
      <xdr:rowOff>156210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616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900" cy="25336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70900" y="939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xdr:rowOff>
    </xdr:from>
    <xdr:to>
      <xdr:col>45</xdr:col>
      <xdr:colOff>171450</xdr:colOff>
      <xdr:row>58</xdr:row>
      <xdr:rowOff>47625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080250" y="973264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64770</xdr:rowOff>
    </xdr:from>
    <xdr:to>
      <xdr:col>46</xdr:col>
      <xdr:colOff>38100</xdr:colOff>
      <xdr:row>57</xdr:row>
      <xdr:rowOff>164465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624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69900" cy="24765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7150" y="94049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5715</xdr:rowOff>
    </xdr:from>
    <xdr:to>
      <xdr:col>41</xdr:col>
      <xdr:colOff>50800</xdr:colOff>
      <xdr:row>58</xdr:row>
      <xdr:rowOff>15875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286500" y="973264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163830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623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69900" cy="24765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64350" y="94043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10795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638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26670</xdr:rowOff>
    </xdr:from>
    <xdr:ext cx="469900"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70600" y="9418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285"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158750</xdr:rowOff>
    </xdr:from>
    <xdr:to>
      <xdr:col>55</xdr:col>
      <xdr:colOff>50800</xdr:colOff>
      <xdr:row>58</xdr:row>
      <xdr:rowOff>90170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9718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74930</xdr:rowOff>
    </xdr:from>
    <xdr:ext cx="464185" cy="25336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6342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165100</xdr:rowOff>
    </xdr:from>
    <xdr:to>
      <xdr:col>50</xdr:col>
      <xdr:colOff>165100</xdr:colOff>
      <xdr:row>58</xdr:row>
      <xdr:rowOff>96520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72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88265</xdr:rowOff>
    </xdr:from>
    <xdr:ext cx="469900" cy="24765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70900" y="98151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165100</xdr:rowOff>
    </xdr:from>
    <xdr:to>
      <xdr:col>46</xdr:col>
      <xdr:colOff>38100</xdr:colOff>
      <xdr:row>58</xdr:row>
      <xdr:rowOff>96520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724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88265</xdr:rowOff>
    </xdr:from>
    <xdr:ext cx="469900" cy="24765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7150" y="98151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124460</xdr:rowOff>
    </xdr:from>
    <xdr:to>
      <xdr:col>41</xdr:col>
      <xdr:colOff>101600</xdr:colOff>
      <xdr:row>58</xdr:row>
      <xdr:rowOff>55880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968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47625</xdr:rowOff>
    </xdr:from>
    <xdr:ext cx="469900" cy="24765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64350" y="977455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133350</xdr:rowOff>
    </xdr:from>
    <xdr:to>
      <xdr:col>36</xdr:col>
      <xdr:colOff>165100</xdr:colOff>
      <xdr:row>58</xdr:row>
      <xdr:rowOff>64770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9692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56515</xdr:rowOff>
    </xdr:from>
    <xdr:ext cx="469900"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0600" y="9783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170"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2414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3205" cy="24765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430" y="131521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5780" cy="24765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1955" y="1277937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5780" cy="24765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4066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5780" cy="24765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03452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5780" cy="24765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66177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765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17820" y="112890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19685</xdr:rowOff>
    </xdr:from>
    <xdr:to>
      <xdr:col>54</xdr:col>
      <xdr:colOff>171450</xdr:colOff>
      <xdr:row>79</xdr:row>
      <xdr:rowOff>26035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429750" y="1175829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29845</xdr:rowOff>
    </xdr:from>
    <xdr:ext cx="372745" cy="24765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9480550" y="13277215"/>
          <a:ext cx="372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26035</xdr:rowOff>
    </xdr:from>
    <xdr:to>
      <xdr:col>55</xdr:col>
      <xdr:colOff>88900</xdr:colOff>
      <xdr:row>79</xdr:row>
      <xdr:rowOff>26035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3273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135255</xdr:rowOff>
    </xdr:from>
    <xdr:ext cx="528955" cy="25336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9480550" y="11538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19685</xdr:rowOff>
    </xdr:from>
    <xdr:to>
      <xdr:col>55</xdr:col>
      <xdr:colOff>88900</xdr:colOff>
      <xdr:row>70</xdr:row>
      <xdr:rowOff>19685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175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109855</xdr:rowOff>
    </xdr:from>
    <xdr:to>
      <xdr:col>55</xdr:col>
      <xdr:colOff>0</xdr:colOff>
      <xdr:row>78</xdr:row>
      <xdr:rowOff>114935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686800" y="1318958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165735</xdr:rowOff>
    </xdr:from>
    <xdr:ext cx="464185" cy="24765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9480550" y="12910185"/>
          <a:ext cx="4641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74930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398000" y="13055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109855</xdr:rowOff>
    </xdr:from>
    <xdr:to>
      <xdr:col>50</xdr:col>
      <xdr:colOff>114300</xdr:colOff>
      <xdr:row>78</xdr:row>
      <xdr:rowOff>133985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86700" y="1318958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107950</xdr:rowOff>
    </xdr:from>
    <xdr:to>
      <xdr:col>50</xdr:col>
      <xdr:colOff>165100</xdr:colOff>
      <xdr:row>78</xdr:row>
      <xdr:rowOff>39370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36000" y="13020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55880</xdr:rowOff>
    </xdr:from>
    <xdr:ext cx="534670" cy="25336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38515" y="128003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79375</xdr:rowOff>
    </xdr:from>
    <xdr:to>
      <xdr:col>45</xdr:col>
      <xdr:colOff>171450</xdr:colOff>
      <xdr:row>78</xdr:row>
      <xdr:rowOff>133985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080250" y="13159105"/>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20320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42250" y="1300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36830</xdr:rowOff>
    </xdr:from>
    <xdr:ext cx="528955" cy="24765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44765" y="127812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79375</xdr:rowOff>
    </xdr:from>
    <xdr:to>
      <xdr:col>41</xdr:col>
      <xdr:colOff>50800</xdr:colOff>
      <xdr:row>78</xdr:row>
      <xdr:rowOff>151765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286500" y="13159105"/>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74295</xdr:rowOff>
    </xdr:from>
    <xdr:to>
      <xdr:col>41</xdr:col>
      <xdr:colOff>101600</xdr:colOff>
      <xdr:row>78</xdr:row>
      <xdr:rowOff>5715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02945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22225</xdr:rowOff>
    </xdr:from>
    <xdr:ext cx="528955"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851015" y="12766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30480</xdr:rowOff>
    </xdr:from>
    <xdr:to>
      <xdr:col>36</xdr:col>
      <xdr:colOff>165100</xdr:colOff>
      <xdr:row>78</xdr:row>
      <xdr:rowOff>129540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235700" y="13110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146050</xdr:rowOff>
    </xdr:from>
    <xdr:ext cx="469900" cy="24765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070600" y="128905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285"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908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64770</xdr:rowOff>
    </xdr:from>
    <xdr:to>
      <xdr:col>55</xdr:col>
      <xdr:colOff>50800</xdr:colOff>
      <xdr:row>78</xdr:row>
      <xdr:rowOff>164465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398000" y="1314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149860</xdr:rowOff>
    </xdr:from>
    <xdr:ext cx="464185" cy="25336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9480550" y="130619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160020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36000" y="1314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151130</xdr:rowOff>
    </xdr:from>
    <xdr:ext cx="46990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70900" y="13230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84455</xdr:rowOff>
    </xdr:from>
    <xdr:to>
      <xdr:col>46</xdr:col>
      <xdr:colOff>38100</xdr:colOff>
      <xdr:row>79</xdr:row>
      <xdr:rowOff>16510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42250" y="13164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6985</xdr:rowOff>
    </xdr:from>
    <xdr:ext cx="4699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7150" y="13254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29845</xdr:rowOff>
    </xdr:from>
    <xdr:to>
      <xdr:col>41</xdr:col>
      <xdr:colOff>101600</xdr:colOff>
      <xdr:row>78</xdr:row>
      <xdr:rowOff>128905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02945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120015</xdr:rowOff>
    </xdr:from>
    <xdr:ext cx="4699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864350" y="13199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102870</xdr:rowOff>
    </xdr:from>
    <xdr:to>
      <xdr:col>36</xdr:col>
      <xdr:colOff>165100</xdr:colOff>
      <xdr:row>79</xdr:row>
      <xdr:rowOff>34290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235700" y="13182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25400</xdr:rowOff>
    </xdr:from>
    <xdr:ext cx="4699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0600" y="13272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170" cy="2203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200" y="145942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26430" y="165328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78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1955"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780" cy="25336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1955" y="157708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578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1955"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765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7820" y="14641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68580</xdr:rowOff>
    </xdr:from>
    <xdr:to>
      <xdr:col>54</xdr:col>
      <xdr:colOff>171450</xdr:colOff>
      <xdr:row>98</xdr:row>
      <xdr:rowOff>38735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9750" y="1515999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28955" cy="25336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501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497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3090" cy="24765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4940280"/>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68580</xdr:rowOff>
    </xdr:from>
    <xdr:to>
      <xdr:col>55</xdr:col>
      <xdr:colOff>88900</xdr:colOff>
      <xdr:row>90</xdr:row>
      <xdr:rowOff>68580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159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5080</xdr:rowOff>
    </xdr:from>
    <xdr:to>
      <xdr:col>55</xdr:col>
      <xdr:colOff>0</xdr:colOff>
      <xdr:row>97</xdr:row>
      <xdr:rowOff>7620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686800" y="1629283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28955" cy="25336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965170"/>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6113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7620</xdr:rowOff>
    </xdr:from>
    <xdr:to>
      <xdr:col>50</xdr:col>
      <xdr:colOff>114300</xdr:colOff>
      <xdr:row>97</xdr:row>
      <xdr:rowOff>114300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86700" y="16295370"/>
          <a:ext cx="8001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61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124460</xdr:rowOff>
    </xdr:from>
    <xdr:ext cx="53467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515" y="1589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171450</xdr:colOff>
      <xdr:row>97</xdr:row>
      <xdr:rowOff>114300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080250" y="1635633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6116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2895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765" y="15892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42545</xdr:rowOff>
    </xdr:from>
    <xdr:to>
      <xdr:col>41</xdr:col>
      <xdr:colOff>50800</xdr:colOff>
      <xdr:row>97</xdr:row>
      <xdr:rowOff>68580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286500" y="1633029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137795</xdr:rowOff>
    </xdr:from>
    <xdr:ext cx="52895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015" y="15911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614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146050</xdr:rowOff>
    </xdr:from>
    <xdr:ext cx="534670" cy="25336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215" y="159194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125730</xdr:rowOff>
    </xdr:from>
    <xdr:to>
      <xdr:col>55</xdr:col>
      <xdr:colOff>50800</xdr:colOff>
      <xdr:row>97</xdr:row>
      <xdr:rowOff>55880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6242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104140</xdr:rowOff>
    </xdr:from>
    <xdr:ext cx="528955"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622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128270</xdr:rowOff>
    </xdr:from>
    <xdr:to>
      <xdr:col>50</xdr:col>
      <xdr:colOff>165100</xdr:colOff>
      <xdr:row>97</xdr:row>
      <xdr:rowOff>58420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49530</xdr:rowOff>
    </xdr:from>
    <xdr:ext cx="53467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3851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6351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156210</xdr:rowOff>
    </xdr:from>
    <xdr:ext cx="528955" cy="25336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44765" y="16443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17780</xdr:rowOff>
    </xdr:from>
    <xdr:to>
      <xdr:col>41</xdr:col>
      <xdr:colOff>101600</xdr:colOff>
      <xdr:row>97</xdr:row>
      <xdr:rowOff>119380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110490</xdr:rowOff>
    </xdr:from>
    <xdr:ext cx="528955" cy="25336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51015" y="16398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163195</xdr:rowOff>
    </xdr:from>
    <xdr:to>
      <xdr:col>36</xdr:col>
      <xdr:colOff>165100</xdr:colOff>
      <xdr:row>97</xdr:row>
      <xdr:rowOff>93345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84455</xdr:rowOff>
    </xdr:from>
    <xdr:ext cx="53467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38215" y="1637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61645" cy="24765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97540" y="68186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72390</xdr:rowOff>
    </xdr:from>
    <xdr:ext cx="461645" cy="24765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97540" y="64465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765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6073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765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7010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765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3289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765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49561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765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405" y="45834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126365</xdr:colOff>
      <xdr:row>39</xdr:row>
      <xdr:rowOff>102870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698345" y="50927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106680</xdr:rowOff>
    </xdr:from>
    <xdr:ext cx="469900" cy="24765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4744700" y="66484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664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6985</xdr:rowOff>
    </xdr:from>
    <xdr:ext cx="534670" cy="25336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4744700" y="4872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509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131445</xdr:rowOff>
    </xdr:from>
    <xdr:to>
      <xdr:col>85</xdr:col>
      <xdr:colOff>127000</xdr:colOff>
      <xdr:row>36</xdr:row>
      <xdr:rowOff>62865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938250" y="600265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4670" cy="25336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4744700" y="57988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73025</xdr:rowOff>
    </xdr:from>
    <xdr:to>
      <xdr:col>85</xdr:col>
      <xdr:colOff>171450</xdr:colOff>
      <xdr:row>36</xdr:row>
      <xdr:rowOff>4445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649450" y="59442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78105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44500" y="6002655"/>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77470</xdr:rowOff>
    </xdr:from>
    <xdr:to>
      <xdr:col>81</xdr:col>
      <xdr:colOff>101600</xdr:colOff>
      <xdr:row>36</xdr:row>
      <xdr:rowOff>8890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887450" y="5948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25400</xdr:rowOff>
    </xdr:from>
    <xdr:ext cx="528955" cy="25336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709015" y="5728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73660</xdr:rowOff>
    </xdr:from>
    <xdr:to>
      <xdr:col>76</xdr:col>
      <xdr:colOff>114300</xdr:colOff>
      <xdr:row>36</xdr:row>
      <xdr:rowOff>78105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344400" y="611251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5080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093700" y="5944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20955</xdr:rowOff>
    </xdr:from>
    <xdr:ext cx="534670" cy="25336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896215" y="5724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61595</xdr:rowOff>
    </xdr:from>
    <xdr:to>
      <xdr:col>71</xdr:col>
      <xdr:colOff>171450</xdr:colOff>
      <xdr:row>36</xdr:row>
      <xdr:rowOff>73660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537950" y="61004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156210</xdr:rowOff>
    </xdr:from>
    <xdr:to>
      <xdr:col>72</xdr:col>
      <xdr:colOff>38100</xdr:colOff>
      <xdr:row>35</xdr:row>
      <xdr:rowOff>88265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299950" y="5859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104775</xdr:rowOff>
    </xdr:from>
    <xdr:ext cx="528955" cy="24765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02465" y="56407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114300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1487150" y="5886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130175</xdr:rowOff>
    </xdr:from>
    <xdr:ext cx="528955" cy="2520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08715" y="566610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285"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66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285"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665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xdr:rowOff>
    </xdr:from>
    <xdr:to>
      <xdr:col>85</xdr:col>
      <xdr:colOff>171450</xdr:colOff>
      <xdr:row>36</xdr:row>
      <xdr:rowOff>113030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649450" y="6052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160655</xdr:rowOff>
    </xdr:from>
    <xdr:ext cx="534670" cy="24765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4744700" y="603186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81915</xdr:rowOff>
    </xdr:from>
    <xdr:to>
      <xdr:col>81</xdr:col>
      <xdr:colOff>101600</xdr:colOff>
      <xdr:row>36</xdr:row>
      <xdr:rowOff>13970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887450" y="5953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5080</xdr:rowOff>
    </xdr:from>
    <xdr:ext cx="528955"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09015" y="6043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28575</xdr:rowOff>
    </xdr:from>
    <xdr:to>
      <xdr:col>76</xdr:col>
      <xdr:colOff>165100</xdr:colOff>
      <xdr:row>36</xdr:row>
      <xdr:rowOff>128270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093700" y="6067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118745</xdr:rowOff>
    </xdr:from>
    <xdr:ext cx="534670"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896215" y="6157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24130</xdr:rowOff>
    </xdr:from>
    <xdr:to>
      <xdr:col>72</xdr:col>
      <xdr:colOff>38100</xdr:colOff>
      <xdr:row>36</xdr:row>
      <xdr:rowOff>123825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299950" y="6062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114935</xdr:rowOff>
    </xdr:from>
    <xdr:ext cx="528955"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02465" y="6153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12700</xdr:rowOff>
    </xdr:from>
    <xdr:to>
      <xdr:col>67</xdr:col>
      <xdr:colOff>101600</xdr:colOff>
      <xdr:row>36</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1487150" y="6051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103505</xdr:rowOff>
    </xdr:from>
    <xdr:ext cx="528955" cy="24765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08715" y="614235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3205" cy="24765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7880" y="101714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4765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405" y="97993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4765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405" y="94265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4765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405" y="90538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4765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405" y="86817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4765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270" y="830897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765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270" y="79362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30480</xdr:rowOff>
    </xdr:from>
    <xdr:to>
      <xdr:col>85</xdr:col>
      <xdr:colOff>126365</xdr:colOff>
      <xdr:row>58</xdr:row>
      <xdr:rowOff>69215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698345" y="841629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73025</xdr:rowOff>
    </xdr:from>
    <xdr:ext cx="534670" cy="25336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4744700" y="9799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69215</xdr:rowOff>
    </xdr:from>
    <xdr:to>
      <xdr:col>86</xdr:col>
      <xdr:colOff>25400</xdr:colOff>
      <xdr:row>58</xdr:row>
      <xdr:rowOff>69215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9796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146050</xdr:rowOff>
    </xdr:from>
    <xdr:ext cx="598805" cy="24765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4744700" y="819658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30480</xdr:rowOff>
    </xdr:from>
    <xdr:to>
      <xdr:col>86</xdr:col>
      <xdr:colOff>25400</xdr:colOff>
      <xdr:row>50</xdr:row>
      <xdr:rowOff>30480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8416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120650</xdr:rowOff>
    </xdr:from>
    <xdr:to>
      <xdr:col>85</xdr:col>
      <xdr:colOff>127000</xdr:colOff>
      <xdr:row>55</xdr:row>
      <xdr:rowOff>160020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938250" y="93446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99060</xdr:rowOff>
    </xdr:from>
    <xdr:ext cx="534670" cy="25336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4744700" y="93230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120015</xdr:rowOff>
    </xdr:from>
    <xdr:to>
      <xdr:col>85</xdr:col>
      <xdr:colOff>171450</xdr:colOff>
      <xdr:row>56</xdr:row>
      <xdr:rowOff>52070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649450" y="93440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62230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144500" y="938403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104140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887450" y="9396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95250</xdr:rowOff>
    </xdr:from>
    <xdr:ext cx="528955" cy="25336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709015" y="9486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55</xdr:row>
      <xdr:rowOff>149860</xdr:rowOff>
    </xdr:from>
    <xdr:to>
      <xdr:col>76</xdr:col>
      <xdr:colOff>114300</xdr:colOff>
      <xdr:row>56</xdr:row>
      <xdr:rowOff>62230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344400" y="937387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128905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093700" y="942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119380</xdr:rowOff>
    </xdr:from>
    <xdr:ext cx="534670" cy="25336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896215" y="9511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149860</xdr:rowOff>
    </xdr:from>
    <xdr:to>
      <xdr:col>71</xdr:col>
      <xdr:colOff>171450</xdr:colOff>
      <xdr:row>57</xdr:row>
      <xdr:rowOff>15875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537950" y="9373870"/>
          <a:ext cx="8064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84455</xdr:rowOff>
    </xdr:from>
    <xdr:to>
      <xdr:col>72</xdr:col>
      <xdr:colOff>38100</xdr:colOff>
      <xdr:row>56</xdr:row>
      <xdr:rowOff>15875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299950" y="93084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31750</xdr:rowOff>
    </xdr:from>
    <xdr:ext cx="528955" cy="24765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02465" y="908812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39370</xdr:rowOff>
    </xdr:from>
    <xdr:to>
      <xdr:col>67</xdr:col>
      <xdr:colOff>101600</xdr:colOff>
      <xdr:row>56</xdr:row>
      <xdr:rowOff>138430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1487150" y="9431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154305</xdr:rowOff>
    </xdr:from>
    <xdr:ext cx="528955"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1308715" y="9210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285"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66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28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665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71755</xdr:rowOff>
    </xdr:from>
    <xdr:to>
      <xdr:col>85</xdr:col>
      <xdr:colOff>171450</xdr:colOff>
      <xdr:row>56</xdr:row>
      <xdr:rowOff>3175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649450" y="92957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93980</xdr:rowOff>
    </xdr:from>
    <xdr:ext cx="534670" cy="25336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4744700" y="9150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109855</xdr:rowOff>
    </xdr:from>
    <xdr:to>
      <xdr:col>81</xdr:col>
      <xdr:colOff>101600</xdr:colOff>
      <xdr:row>56</xdr:row>
      <xdr:rowOff>41275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887450" y="9333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57785</xdr:rowOff>
    </xdr:from>
    <xdr:ext cx="528955"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709015" y="9114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13335</xdr:rowOff>
    </xdr:from>
    <xdr:to>
      <xdr:col>76</xdr:col>
      <xdr:colOff>165100</xdr:colOff>
      <xdr:row>56</xdr:row>
      <xdr:rowOff>112395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093700" y="9404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128905</xdr:rowOff>
    </xdr:from>
    <xdr:ext cx="534670" cy="2533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896215" y="9185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99695</xdr:rowOff>
    </xdr:from>
    <xdr:to>
      <xdr:col>72</xdr:col>
      <xdr:colOff>38100</xdr:colOff>
      <xdr:row>56</xdr:row>
      <xdr:rowOff>31750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299950" y="9323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22860</xdr:rowOff>
    </xdr:from>
    <xdr:ext cx="528955"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02465" y="9414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133350</xdr:rowOff>
    </xdr:from>
    <xdr:to>
      <xdr:col>67</xdr:col>
      <xdr:colOff>101600</xdr:colOff>
      <xdr:row>57</xdr:row>
      <xdr:rowOff>64770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1487150" y="9525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56515</xdr:rowOff>
    </xdr:from>
    <xdr:ext cx="528955"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08715" y="96158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3205" cy="24765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77880" y="1320546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140970</xdr:rowOff>
    </xdr:from>
    <xdr:ext cx="461645" cy="24765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97540" y="128854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156845</xdr:rowOff>
    </xdr:from>
    <xdr:ext cx="461645" cy="25336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97540" y="1256601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5715</xdr:rowOff>
    </xdr:from>
    <xdr:ext cx="461645" cy="2533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97540" y="122472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31495" cy="2533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40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765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733405" y="112890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96520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698345" y="119195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100330</xdr:rowOff>
    </xdr:from>
    <xdr:ext cx="249555" cy="25336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128905</xdr:rowOff>
    </xdr:from>
    <xdr:ext cx="534670" cy="25336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4744700" y="11699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611350" y="11919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88265</xdr:rowOff>
    </xdr:from>
    <xdr:to>
      <xdr:col>85</xdr:col>
      <xdr:colOff>127000</xdr:colOff>
      <xdr:row>79</xdr:row>
      <xdr:rowOff>92075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938250" y="133356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155575</xdr:rowOff>
    </xdr:from>
    <xdr:ext cx="378460" cy="252730"/>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4744700" y="130676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133350</xdr:rowOff>
    </xdr:from>
    <xdr:to>
      <xdr:col>85</xdr:col>
      <xdr:colOff>171450</xdr:colOff>
      <xdr:row>79</xdr:row>
      <xdr:rowOff>64770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649450" y="132130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22225</xdr:rowOff>
    </xdr:from>
    <xdr:to>
      <xdr:col>81</xdr:col>
      <xdr:colOff>50800</xdr:colOff>
      <xdr:row>79</xdr:row>
      <xdr:rowOff>92075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144500" y="13269595"/>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140335</xdr:rowOff>
    </xdr:from>
    <xdr:to>
      <xdr:col>81</xdr:col>
      <xdr:colOff>101600</xdr:colOff>
      <xdr:row>79</xdr:row>
      <xdr:rowOff>71755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887450" y="1322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87630</xdr:rowOff>
    </xdr:from>
    <xdr:ext cx="378460" cy="24765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768070" y="1299972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16510</xdr:rowOff>
    </xdr:from>
    <xdr:to>
      <xdr:col>76</xdr:col>
      <xdr:colOff>114300</xdr:colOff>
      <xdr:row>79</xdr:row>
      <xdr:rowOff>22225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344400" y="13096240"/>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140335</xdr:rowOff>
    </xdr:from>
    <xdr:to>
      <xdr:col>76</xdr:col>
      <xdr:colOff>165100</xdr:colOff>
      <xdr:row>79</xdr:row>
      <xdr:rowOff>71755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093700" y="1322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87630</xdr:rowOff>
    </xdr:from>
    <xdr:ext cx="378460" cy="24765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974320" y="1299972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16510</xdr:rowOff>
    </xdr:from>
    <xdr:to>
      <xdr:col>71</xdr:col>
      <xdr:colOff>171450</xdr:colOff>
      <xdr:row>78</xdr:row>
      <xdr:rowOff>40005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1537950" y="1309624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104775</xdr:rowOff>
    </xdr:from>
    <xdr:to>
      <xdr:col>72</xdr:col>
      <xdr:colOff>38100</xdr:colOff>
      <xdr:row>79</xdr:row>
      <xdr:rowOff>36195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299950" y="13184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27305</xdr:rowOff>
    </xdr:from>
    <xdr:ext cx="46990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134850" y="13274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81280</xdr:rowOff>
    </xdr:from>
    <xdr:to>
      <xdr:col>67</xdr:col>
      <xdr:colOff>101600</xdr:colOff>
      <xdr:row>79</xdr:row>
      <xdr:rowOff>13335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1487150" y="13161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4445</xdr:rowOff>
    </xdr:from>
    <xdr:ext cx="4699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322050" y="13251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285"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766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285"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665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38735</xdr:rowOff>
    </xdr:from>
    <xdr:to>
      <xdr:col>85</xdr:col>
      <xdr:colOff>171450</xdr:colOff>
      <xdr:row>79</xdr:row>
      <xdr:rowOff>137795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649450" y="132861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123190</xdr:rowOff>
    </xdr:from>
    <xdr:ext cx="313690" cy="247650"/>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4744700" y="1320292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41910</xdr:rowOff>
    </xdr:from>
    <xdr:to>
      <xdr:col>81</xdr:col>
      <xdr:colOff>101600</xdr:colOff>
      <xdr:row>79</xdr:row>
      <xdr:rowOff>141605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887450" y="13289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132715</xdr:rowOff>
    </xdr:from>
    <xdr:ext cx="313690"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800455" y="133800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72390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093700" y="13220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62865</xdr:rowOff>
    </xdr:from>
    <xdr:ext cx="37846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974320" y="133102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133985</xdr:rowOff>
    </xdr:from>
    <xdr:to>
      <xdr:col>72</xdr:col>
      <xdr:colOff>38100</xdr:colOff>
      <xdr:row>78</xdr:row>
      <xdr:rowOff>66040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299950" y="13046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81915</xdr:rowOff>
    </xdr:from>
    <xdr:ext cx="469900" cy="25336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34850" y="12826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158750</xdr:rowOff>
    </xdr:from>
    <xdr:to>
      <xdr:col>67</xdr:col>
      <xdr:colOff>101600</xdr:colOff>
      <xdr:row>78</xdr:row>
      <xdr:rowOff>90170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1487150" y="13070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106680</xdr:rowOff>
    </xdr:from>
    <xdr:ext cx="469900" cy="24765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322050" y="128511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977880" y="165328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405" y="157708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765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270" y="146418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95250</xdr:rowOff>
    </xdr:from>
    <xdr:to>
      <xdr:col>85</xdr:col>
      <xdr:colOff>126365</xdr:colOff>
      <xdr:row>97</xdr:row>
      <xdr:rowOff>109855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698345" y="1518666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113665</xdr:rowOff>
    </xdr:from>
    <xdr:ext cx="534670" cy="2584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47447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611350" y="16397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42545</xdr:rowOff>
    </xdr:from>
    <xdr:ext cx="534670" cy="25336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4744700" y="14966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95250</xdr:rowOff>
    </xdr:from>
    <xdr:to>
      <xdr:col>86</xdr:col>
      <xdr:colOff>25400</xdr:colOff>
      <xdr:row>90</xdr:row>
      <xdr:rowOff>95250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5186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104775</xdr:rowOff>
    </xdr:from>
    <xdr:to>
      <xdr:col>85</xdr:col>
      <xdr:colOff>127000</xdr:colOff>
      <xdr:row>96</xdr:row>
      <xdr:rowOff>107315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938250" y="1622107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53340</xdr:rowOff>
    </xdr:from>
    <xdr:ext cx="534670" cy="25336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4744700" y="158267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171450</xdr:colOff>
      <xdr:row>95</xdr:row>
      <xdr:rowOff>132080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649450" y="15975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104775</xdr:rowOff>
    </xdr:from>
    <xdr:to>
      <xdr:col>81</xdr:col>
      <xdr:colOff>50800</xdr:colOff>
      <xdr:row>96</xdr:row>
      <xdr:rowOff>109220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144500" y="1622107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88745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289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709015" y="15740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109220</xdr:rowOff>
    </xdr:from>
    <xdr:to>
      <xdr:col>76</xdr:col>
      <xdr:colOff>114300</xdr:colOff>
      <xdr:row>96</xdr:row>
      <xdr:rowOff>125730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344400" y="1622552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09370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149225</xdr:rowOff>
    </xdr:from>
    <xdr:ext cx="53467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896215" y="1575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120650</xdr:rowOff>
    </xdr:from>
    <xdr:to>
      <xdr:col>71</xdr:col>
      <xdr:colOff>171450</xdr:colOff>
      <xdr:row>96</xdr:row>
      <xdr:rowOff>125730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1537950" y="1623695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299950" y="16012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13970</xdr:rowOff>
    </xdr:from>
    <xdr:ext cx="52895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02465" y="15787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148715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20955</xdr:rowOff>
    </xdr:from>
    <xdr:ext cx="528955" cy="25336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308715" y="15794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766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3665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56515</xdr:rowOff>
    </xdr:from>
    <xdr:to>
      <xdr:col>85</xdr:col>
      <xdr:colOff>171450</xdr:colOff>
      <xdr:row>96</xdr:row>
      <xdr:rowOff>158115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649450" y="16172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34925</xdr:rowOff>
    </xdr:from>
    <xdr:ext cx="534670"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4744700" y="16151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53975</xdr:rowOff>
    </xdr:from>
    <xdr:to>
      <xdr:col>81</xdr:col>
      <xdr:colOff>101600</xdr:colOff>
      <xdr:row>96</xdr:row>
      <xdr:rowOff>155575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88745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28955" cy="25336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709015" y="162629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57785</xdr:rowOff>
    </xdr:from>
    <xdr:to>
      <xdr:col>76</xdr:col>
      <xdr:colOff>165100</xdr:colOff>
      <xdr:row>96</xdr:row>
      <xdr:rowOff>159385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0937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150495</xdr:rowOff>
    </xdr:from>
    <xdr:ext cx="53467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896215"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74930</xdr:rowOff>
    </xdr:from>
    <xdr:to>
      <xdr:col>72</xdr:col>
      <xdr:colOff>38100</xdr:colOff>
      <xdr:row>97</xdr:row>
      <xdr:rowOff>5080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299950" y="16191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167640</xdr:rowOff>
    </xdr:from>
    <xdr:ext cx="528955" cy="25336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102465" y="16283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69850</xdr:rowOff>
    </xdr:from>
    <xdr:to>
      <xdr:col>67</xdr:col>
      <xdr:colOff>101600</xdr:colOff>
      <xdr:row>97</xdr:row>
      <xdr:rowOff>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148715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162560</xdr:rowOff>
    </xdr:from>
    <xdr:ext cx="52895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1308715" y="16278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170" cy="2203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440150" y="45358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3205" cy="24765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248380" y="64465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1645" cy="24765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8990" y="60737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1645" cy="24765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8990" y="57010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1645" cy="24765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8990" y="53289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1645" cy="24765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048990" y="495617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765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984855" y="458343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80645</xdr:rowOff>
    </xdr:from>
    <xdr:to>
      <xdr:col>116</xdr:col>
      <xdr:colOff>62865</xdr:colOff>
      <xdr:row>39</xdr:row>
      <xdr:rowOff>43180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949795" y="511365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336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0002500" y="66065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28575</xdr:rowOff>
    </xdr:from>
    <xdr:ext cx="469900" cy="24765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0002500" y="48939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80645</xdr:rowOff>
    </xdr:from>
    <xdr:to>
      <xdr:col>116</xdr:col>
      <xdr:colOff>152400</xdr:colOff>
      <xdr:row>30</xdr:row>
      <xdr:rowOff>80645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881850" y="5113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43180</xdr:rowOff>
    </xdr:from>
    <xdr:to>
      <xdr:col>116</xdr:col>
      <xdr:colOff>63500</xdr:colOff>
      <xdr:row>39</xdr:row>
      <xdr:rowOff>43180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151765</xdr:rowOff>
    </xdr:from>
    <xdr:ext cx="378460" cy="25336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0002500" y="635825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9009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171450</xdr:colOff>
      <xdr:row>39</xdr:row>
      <xdr:rowOff>43180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128270</xdr:rowOff>
    </xdr:from>
    <xdr:to>
      <xdr:col>112</xdr:col>
      <xdr:colOff>38100</xdr:colOff>
      <xdr:row>39</xdr:row>
      <xdr:rowOff>59690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157950" y="6502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75565</xdr:rowOff>
    </xdr:from>
    <xdr:ext cx="378460" cy="25336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0950" y="6282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141605</xdr:rowOff>
    </xdr:from>
    <xdr:to>
      <xdr:col>107</xdr:col>
      <xdr:colOff>101600</xdr:colOff>
      <xdr:row>39</xdr:row>
      <xdr:rowOff>73025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345150" y="6515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89535</xdr:rowOff>
    </xdr:from>
    <xdr:ext cx="378460" cy="24765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25770" y="629602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43180</xdr:rowOff>
    </xdr:from>
    <xdr:to>
      <xdr:col>102</xdr:col>
      <xdr:colOff>114300</xdr:colOff>
      <xdr:row>39</xdr:row>
      <xdr:rowOff>43180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81280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7551400" y="6523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97155</xdr:rowOff>
    </xdr:from>
    <xdr:ext cx="313690" cy="25336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64405" y="630364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87630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6757650" y="65297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104140</xdr:rowOff>
    </xdr:from>
    <xdr:ext cx="307975" cy="24765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51605" y="6310630"/>
          <a:ext cx="3079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285"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245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108585</xdr:rowOff>
    </xdr:from>
    <xdr:ext cx="249555" cy="247650"/>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0002500" y="648271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43840" cy="24765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084290" y="662622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43840" cy="24765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90540" y="662622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4765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487900" y="662622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3840" cy="24765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683990" y="662622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170" cy="2203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440150" y="788860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3205" cy="24765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248380" y="90538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3205" cy="24765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248380" y="793623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765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00025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765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000250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765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000250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4765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08429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4765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29054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765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879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4765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990" y="923417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285"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245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765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000250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3840" cy="24765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08429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3840" cy="24765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9054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765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48790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3840" cy="24765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6683990" y="892365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類似団体と比較すると、民生費、衛生費が高い水準となっている。その他の経費においては、大部分が他の団体と比較し低く抑えられている。</a:t>
          </a:r>
        </a:p>
        <a:p>
          <a:r>
            <a:rPr kumimoji="1" lang="ja-JP" altLang="en-US" sz="1300">
              <a:latin typeface="ＭＳ Ｐゴシック"/>
              <a:ea typeface="ＭＳ Ｐゴシック"/>
            </a:rPr>
            <a:t>・民生費は、保育所運営経費、生活保護費や国民健康保険事業、後期高齢者医療事業、介護保険事業への繰出金の増加が一因となっている。</a:t>
          </a:r>
        </a:p>
        <a:p>
          <a:r>
            <a:rPr kumimoji="1" lang="ja-JP" altLang="en-US" sz="1300">
              <a:latin typeface="ＭＳ Ｐゴシック"/>
              <a:ea typeface="ＭＳ Ｐゴシック"/>
            </a:rPr>
            <a:t>・衛生費は、病院事業への出資金等が増加したことが主な要因となっている。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収益事業が好調であったことなどにより歳入は3億円余増加したものの、物価高騰対策や経済対策などにより歳出が20億円余増加した。</a:t>
          </a:r>
        </a:p>
        <a:p>
          <a:r>
            <a:rPr kumimoji="1" lang="ja-JP" altLang="en-US" sz="1400">
              <a:latin typeface="ＭＳ ゴシック"/>
              <a:ea typeface="ＭＳ ゴシック"/>
            </a:rPr>
            <a:t>標準財政規模比では、実質収支額</a:t>
          </a:r>
          <a:r>
            <a:rPr kumimoji="1" lang="ja-JP" altLang="en-US" sz="1400">
              <a:latin typeface="ＭＳ Ｐゴシック"/>
              <a:ea typeface="ＭＳ Ｐゴシック"/>
            </a:rPr>
            <a:t>は前年度から6.22ポイント減少し、</a:t>
          </a:r>
          <a:r>
            <a:rPr kumimoji="1" lang="ja-JP" altLang="en-US" sz="1400">
              <a:latin typeface="ＭＳ ゴシック"/>
              <a:ea typeface="ＭＳ ゴシック"/>
            </a:rPr>
            <a:t>実質単年度収支は、</a:t>
          </a:r>
          <a:r>
            <a:rPr kumimoji="1" lang="ja-JP" altLang="en-US" sz="1400">
              <a:latin typeface="ＭＳ Ｐゴシック"/>
              <a:ea typeface="ＭＳ Ｐゴシック"/>
            </a:rPr>
            <a:t>前年度から7.66ポイント減少した。</a:t>
          </a:r>
          <a:endParaRPr kumimoji="1" lang="ja-JP" altLang="en-US" sz="1400">
            <a:latin typeface="ＭＳ ゴシック"/>
            <a:ea typeface="ＭＳ ゴシック"/>
          </a:endParaRPr>
        </a:p>
        <a:p>
          <a:r>
            <a:rPr kumimoji="1" lang="ja-JP" altLang="en-US" sz="1400">
              <a:latin typeface="ＭＳ ゴシック"/>
              <a:ea typeface="ＭＳ ゴシック"/>
            </a:rPr>
            <a:t>財政調整基金は、18億円余を積み立て年度末残高は93億円余となり、</a:t>
          </a:r>
          <a:r>
            <a:rPr kumimoji="1" lang="ja-JP" altLang="en-US" sz="1400">
              <a:latin typeface="ＭＳ Ｐゴシック"/>
              <a:ea typeface="ＭＳ Ｐゴシック"/>
            </a:rPr>
            <a:t>前年度から5.93ポイント増加した。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連結実質赤字比率については、全会計において黒字であり、健全な財政を維持していると考えられる。</a:t>
          </a:r>
        </a:p>
        <a:p>
          <a:r>
            <a:rPr kumimoji="1" lang="ja-JP" altLang="en-US" sz="1400">
              <a:latin typeface="ＭＳ ゴシック"/>
              <a:ea typeface="ＭＳ ゴシック"/>
            </a:rPr>
            <a:t>しかしながら、一般会計においては、モーターボート競走事業収入などにより、また、特別会計においては、一般会計からの多額の繰り入れにより、収支を保っている状況である。</a:t>
          </a:r>
        </a:p>
        <a:p>
          <a:r>
            <a:rPr kumimoji="1" lang="ja-JP" altLang="en-US" sz="1400">
              <a:latin typeface="ＭＳ ゴシック"/>
              <a:ea typeface="ＭＳ ゴシック"/>
            </a:rPr>
            <a:t>今後も、各会計の動きを把握しながら、</a:t>
          </a:r>
          <a:r>
            <a:rPr kumimoji="1" lang="ja-JP" altLang="en-US" sz="1400">
              <a:latin typeface="ＭＳ Ｐゴシック"/>
              <a:ea typeface="ＭＳ Ｐゴシック"/>
            </a:rPr>
            <a:t>「青梅市行財政改革推進プラン」に基づき、事業の廃止や縮減、統合等に積極的に取り組むとともに、</a:t>
          </a:r>
          <a:r>
            <a:rPr kumimoji="1" lang="ja-JP" altLang="en-US" sz="1400">
              <a:latin typeface="ＭＳ ゴシック"/>
              <a:ea typeface="ＭＳ ゴシック"/>
            </a:rPr>
            <a:t>収納率向上や補助金の活用など最大限の財源確保に努め、モーターボート競走事業収入に頼らない財政運営を目指していく。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元利償還金は、前年度から、3,700万円の減となった。これは、償還開始による増が、償還を完了したことによる減を下回ったことによるものである。</a:t>
          </a:r>
        </a:p>
        <a:p>
          <a:r>
            <a:rPr kumimoji="1" lang="ja-JP" altLang="en-US" sz="1400">
              <a:latin typeface="ＭＳ ゴシック"/>
              <a:ea typeface="ＭＳ ゴシック"/>
            </a:rPr>
            <a:t>このほか、一部事務組合等が起こした地方債の元利償還金に対する負担金等は減少したものの、病院の建替等により公営企業債の元利償還金に対する繰入金が増加した。</a:t>
          </a:r>
        </a:p>
        <a:p>
          <a:r>
            <a:rPr kumimoji="1" lang="ja-JP" altLang="en-US" sz="1400">
              <a:latin typeface="ＭＳ Ｐゴシック"/>
              <a:ea typeface="ＭＳ Ｐゴシック"/>
            </a:rPr>
            <a:t>今後は、大規模な投資事業が予定されており、多額の市債発行が見込まれることから、世代間の負担の公平を図るとともに、後年の公債費を考慮した上で、市債を活用する。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将来負担額において、一般会計等に係る地方債の現在高は、償還額が新規借入額を上回ったことにより、</a:t>
          </a:r>
          <a:r>
            <a:rPr kumimoji="1" lang="ja-JP" altLang="en-US" sz="1300">
              <a:latin typeface="ＭＳ Ｐゴシック"/>
              <a:ea typeface="ＭＳ Ｐゴシック"/>
            </a:rPr>
            <a:t>前年度から</a:t>
          </a:r>
          <a:r>
            <a:rPr kumimoji="1" lang="ja-JP" altLang="en-US" sz="1400">
              <a:latin typeface="ＭＳ ゴシック"/>
              <a:ea typeface="ＭＳ ゴシック"/>
            </a:rPr>
            <a:t>20億円余の減額となった。</a:t>
          </a:r>
        </a:p>
        <a:p>
          <a:r>
            <a:rPr kumimoji="1" lang="ja-JP" altLang="en-US" sz="1400">
              <a:latin typeface="ＭＳ ゴシック"/>
              <a:ea typeface="ＭＳ ゴシック"/>
            </a:rPr>
            <a:t>また、公営企業債等繰入見込額は、病院の建替に係る公営企業債の借入額の増等により</a:t>
          </a:r>
          <a:r>
            <a:rPr kumimoji="1" lang="ja-JP" altLang="en-US" sz="1300">
              <a:latin typeface="ＭＳ Ｐゴシック"/>
              <a:ea typeface="ＭＳ Ｐゴシック"/>
            </a:rPr>
            <a:t>前年度から</a:t>
          </a:r>
          <a:r>
            <a:rPr kumimoji="1" lang="ja-JP" altLang="en-US" sz="1400">
              <a:latin typeface="ＭＳ ゴシック"/>
              <a:ea typeface="ＭＳ ゴシック"/>
            </a:rPr>
            <a:t>50億円余の増額となった。</a:t>
          </a:r>
        </a:p>
        <a:p>
          <a:r>
            <a:rPr kumimoji="1" lang="ja-JP" altLang="en-US" sz="1400">
              <a:latin typeface="ＭＳ ゴシック"/>
              <a:ea typeface="ＭＳ ゴシック"/>
            </a:rPr>
            <a:t>結果として、将来負担額は</a:t>
          </a:r>
          <a:r>
            <a:rPr kumimoji="1" lang="ja-JP" altLang="en-US" sz="1400">
              <a:latin typeface="ＭＳ Ｐゴシック"/>
              <a:ea typeface="ＭＳ Ｐゴシック"/>
            </a:rPr>
            <a:t>前年度から29</a:t>
          </a:r>
          <a:r>
            <a:rPr kumimoji="1" lang="ja-JP" altLang="en-US" sz="1400">
              <a:latin typeface="ＭＳ ゴシック"/>
              <a:ea typeface="ＭＳ ゴシック"/>
            </a:rPr>
            <a:t>億円余増額となった。</a:t>
          </a:r>
        </a:p>
        <a:p>
          <a:r>
            <a:rPr kumimoji="1" lang="ja-JP" altLang="en-US" sz="1400">
              <a:latin typeface="ＭＳ ゴシック"/>
              <a:ea typeface="ＭＳ ゴシック"/>
            </a:rPr>
            <a:t>充当可能財源等は、充当可能基金が28億円余の増となったことなどにより、</a:t>
          </a:r>
          <a:r>
            <a:rPr kumimoji="1" lang="ja-JP" altLang="en-US" sz="1400">
              <a:latin typeface="ＭＳ Ｐゴシック"/>
              <a:ea typeface="ＭＳ Ｐゴシック"/>
            </a:rPr>
            <a:t>前年度から29</a:t>
          </a:r>
          <a:r>
            <a:rPr kumimoji="1" lang="ja-JP" altLang="en-US" sz="1400">
              <a:latin typeface="ＭＳ ゴシック"/>
              <a:ea typeface="ＭＳ ゴシック"/>
            </a:rPr>
            <a:t>億円余の増額となった。</a:t>
          </a:r>
        </a:p>
        <a:p>
          <a:r>
            <a:rPr kumimoji="1" lang="ja-JP" altLang="en-US" sz="1400">
              <a:latin typeface="ＭＳ ゴシック"/>
              <a:ea typeface="ＭＳ ゴシック"/>
            </a:rPr>
            <a:t>将来負担額は増加したものの、充当可能財源等も増加したため、将来負担比率の分子はマイナスとなった。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東京都青梅市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・財政調整基金、公共施設整備基金など8基金で33億円余を積み立てた。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・退職手当基金、新型コロナウイルス対策助け合い基金など8基金で4億円余を取り崩した。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latin typeface="ＭＳ Ｐゴシック"/>
              <a:ea typeface="ＭＳ Ｐゴシック"/>
            </a:rPr>
            <a:t>大規模な投資事業が予定されていることから、公共施設整備基金への積</a:t>
          </a:r>
          <a:r>
            <a:rPr kumimoji="1" lang="ja-JP" altLang="en-US" sz="1300">
              <a:solidFill>
                <a:schemeClr val="dk1"/>
              </a:solidFill>
              <a:effectLst/>
              <a:latin typeface="ＭＳ ゴシック"/>
              <a:ea typeface="ＭＳ ゴシック"/>
              <a:cs typeface="+mn-cs"/>
            </a:rPr>
            <a:t>み</a:t>
          </a:r>
          <a:r>
            <a:rPr kumimoji="1" lang="ja-JP" altLang="en-US" sz="1300">
              <a:latin typeface="ＭＳ Ｐゴシック"/>
              <a:ea typeface="ＭＳ Ｐゴシック"/>
            </a:rPr>
            <a:t>立てを積極的に行う。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・モーターボート事業収入については、</a:t>
          </a:r>
          <a:r>
            <a:rPr kumimoji="1" lang="ja-JP" altLang="en-US" sz="1300">
              <a:latin typeface="ＭＳ Ｐゴシック"/>
              <a:ea typeface="ＭＳ Ｐゴシック"/>
            </a:rPr>
            <a:t>公共施設整備基金の原資として積み立てる。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・ふれあい福祉基金などについては、指定寄付金を原資とし積み立てるが、翌年度以降に目的に適う事業に活用する。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・ふれあい福祉基金：社会福祉施策の実施に必要な資金に充てる。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・こどもまんなか応援基金：こどもがまんなかのまちづくりに寄与する事業に必要な資金に充てる。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・公共施設整備基金：公共施設の整備に必要な資金として、8億円余を積み立てた。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・こどもまんなか応援基金：こどもがまんなかのまちづくりを推進するため、令和5年度に設置し、3億円を積み立てた。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・公共施設整備基金：今</a:t>
          </a:r>
          <a:r>
            <a:rPr kumimoji="1" lang="ja-JP" altLang="en-US" sz="1300">
              <a:latin typeface="ＭＳ Ｐゴシック"/>
              <a:ea typeface="ＭＳ Ｐゴシック"/>
            </a:rPr>
            <a:t>大規模な投資事業が予定されていることから積</a:t>
          </a:r>
          <a:r>
            <a:rPr kumimoji="1" lang="ja-JP" altLang="en-US" sz="1300">
              <a:solidFill>
                <a:schemeClr val="dk1"/>
              </a:solidFill>
              <a:effectLst/>
              <a:latin typeface="ＭＳ ゴシック"/>
              <a:ea typeface="ＭＳ ゴシック"/>
              <a:cs typeface="+mn-cs"/>
            </a:rPr>
            <a:t>み</a:t>
          </a:r>
          <a:r>
            <a:rPr kumimoji="1" lang="ja-JP" altLang="en-US" sz="1300">
              <a:latin typeface="ＭＳ Ｐゴシック"/>
              <a:ea typeface="ＭＳ Ｐゴシック"/>
            </a:rPr>
            <a:t>立てを積極的に行う。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・その他特定目的基金：必要となる金額や期間等を整理し、計画的に積み立てる。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・地方財政法にもとづき、前年度実質収支の2分の1である18億円余を積み立てたことにより増加した。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a:solidFill>
                <a:schemeClr val="dk1"/>
              </a:solidFill>
              <a:effectLst/>
              <a:latin typeface="ＭＳ ゴシック"/>
              <a:ea typeface="ＭＳ ゴシック"/>
              <a:cs typeface="+mn-cs"/>
            </a:rPr>
            <a:t>・基金の残高については、標準財政規模の20％以上を確保できるよう努める。</a:t>
          </a:r>
          <a:endParaRPr kumimoji="1" lang="en-US" altLang="ja-JP" sz="1300" b="0">
            <a:solidFill>
              <a:schemeClr val="dk1"/>
            </a:solidFill>
            <a:effectLst/>
            <a:latin typeface="ＭＳ ゴシック"/>
            <a:ea typeface="ＭＳ ゴシック"/>
            <a:cs typeface="+mn-cs"/>
          </a:endParaRPr>
        </a:p>
        <a:p>
          <a:endParaRPr kumimoji="1" lang="en-US" altLang="ja-JP" sz="1300" b="0">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132</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133</v>
      </c>
      <c r="C2" s="3"/>
      <c r="D2" s="10"/>
    </row>
    <row r="3" spans="1:119" ht="18.75" customHeight="1" x14ac:dyDescent="0.15">
      <c r="A3" s="2"/>
      <c r="B3" s="458" t="s">
        <v>134</v>
      </c>
      <c r="C3" s="459"/>
      <c r="D3" s="459"/>
      <c r="E3" s="460"/>
      <c r="F3" s="460"/>
      <c r="G3" s="460"/>
      <c r="H3" s="460"/>
      <c r="I3" s="460"/>
      <c r="J3" s="460"/>
      <c r="K3" s="460"/>
      <c r="L3" s="460" t="s">
        <v>138</v>
      </c>
      <c r="M3" s="460"/>
      <c r="N3" s="460"/>
      <c r="O3" s="460"/>
      <c r="P3" s="460"/>
      <c r="Q3" s="460"/>
      <c r="R3" s="467"/>
      <c r="S3" s="467"/>
      <c r="T3" s="467"/>
      <c r="U3" s="467"/>
      <c r="V3" s="468"/>
      <c r="W3" s="318" t="s">
        <v>140</v>
      </c>
      <c r="X3" s="319"/>
      <c r="Y3" s="319"/>
      <c r="Z3" s="319"/>
      <c r="AA3" s="319"/>
      <c r="AB3" s="459"/>
      <c r="AC3" s="467" t="s">
        <v>141</v>
      </c>
      <c r="AD3" s="319"/>
      <c r="AE3" s="319"/>
      <c r="AF3" s="319"/>
      <c r="AG3" s="319"/>
      <c r="AH3" s="319"/>
      <c r="AI3" s="319"/>
      <c r="AJ3" s="319"/>
      <c r="AK3" s="319"/>
      <c r="AL3" s="320"/>
      <c r="AM3" s="318" t="s">
        <v>142</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146</v>
      </c>
      <c r="BO3" s="319"/>
      <c r="BP3" s="319"/>
      <c r="BQ3" s="319"/>
      <c r="BR3" s="319"/>
      <c r="BS3" s="319"/>
      <c r="BT3" s="319"/>
      <c r="BU3" s="320"/>
      <c r="BV3" s="318" t="s">
        <v>15</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147</v>
      </c>
      <c r="CU3" s="319"/>
      <c r="CV3" s="319"/>
      <c r="CW3" s="319"/>
      <c r="CX3" s="319"/>
      <c r="CY3" s="319"/>
      <c r="CZ3" s="319"/>
      <c r="DA3" s="320"/>
      <c r="DB3" s="318" t="s">
        <v>149</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150</v>
      </c>
      <c r="AZ4" s="322"/>
      <c r="BA4" s="322"/>
      <c r="BB4" s="322"/>
      <c r="BC4" s="322"/>
      <c r="BD4" s="322"/>
      <c r="BE4" s="322"/>
      <c r="BF4" s="322"/>
      <c r="BG4" s="322"/>
      <c r="BH4" s="322"/>
      <c r="BI4" s="322"/>
      <c r="BJ4" s="322"/>
      <c r="BK4" s="322"/>
      <c r="BL4" s="322"/>
      <c r="BM4" s="323"/>
      <c r="BN4" s="324">
        <v>63183525</v>
      </c>
      <c r="BO4" s="325"/>
      <c r="BP4" s="325"/>
      <c r="BQ4" s="325"/>
      <c r="BR4" s="325"/>
      <c r="BS4" s="325"/>
      <c r="BT4" s="325"/>
      <c r="BU4" s="326"/>
      <c r="BV4" s="324">
        <v>62857034</v>
      </c>
      <c r="BW4" s="325"/>
      <c r="BX4" s="325"/>
      <c r="BY4" s="325"/>
      <c r="BZ4" s="325"/>
      <c r="CA4" s="325"/>
      <c r="CB4" s="325"/>
      <c r="CC4" s="326"/>
      <c r="CD4" s="327" t="s">
        <v>152</v>
      </c>
      <c r="CE4" s="328"/>
      <c r="CF4" s="328"/>
      <c r="CG4" s="328"/>
      <c r="CH4" s="328"/>
      <c r="CI4" s="328"/>
      <c r="CJ4" s="328"/>
      <c r="CK4" s="328"/>
      <c r="CL4" s="328"/>
      <c r="CM4" s="328"/>
      <c r="CN4" s="328"/>
      <c r="CO4" s="328"/>
      <c r="CP4" s="328"/>
      <c r="CQ4" s="328"/>
      <c r="CR4" s="328"/>
      <c r="CS4" s="329"/>
      <c r="CT4" s="330">
        <v>7.3</v>
      </c>
      <c r="CU4" s="331"/>
      <c r="CV4" s="331"/>
      <c r="CW4" s="331"/>
      <c r="CX4" s="331"/>
      <c r="CY4" s="331"/>
      <c r="CZ4" s="331"/>
      <c r="DA4" s="332"/>
      <c r="DB4" s="330">
        <v>13.6</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153</v>
      </c>
      <c r="AN5" s="334"/>
      <c r="AO5" s="334"/>
      <c r="AP5" s="334"/>
      <c r="AQ5" s="334"/>
      <c r="AR5" s="334"/>
      <c r="AS5" s="334"/>
      <c r="AT5" s="335"/>
      <c r="AU5" s="336" t="s">
        <v>71</v>
      </c>
      <c r="AV5" s="337"/>
      <c r="AW5" s="337"/>
      <c r="AX5" s="337"/>
      <c r="AY5" s="338" t="s">
        <v>143</v>
      </c>
      <c r="AZ5" s="339"/>
      <c r="BA5" s="339"/>
      <c r="BB5" s="339"/>
      <c r="BC5" s="339"/>
      <c r="BD5" s="339"/>
      <c r="BE5" s="339"/>
      <c r="BF5" s="339"/>
      <c r="BG5" s="339"/>
      <c r="BH5" s="339"/>
      <c r="BI5" s="339"/>
      <c r="BJ5" s="339"/>
      <c r="BK5" s="339"/>
      <c r="BL5" s="339"/>
      <c r="BM5" s="340"/>
      <c r="BN5" s="341">
        <v>61008597</v>
      </c>
      <c r="BO5" s="342"/>
      <c r="BP5" s="342"/>
      <c r="BQ5" s="342"/>
      <c r="BR5" s="342"/>
      <c r="BS5" s="342"/>
      <c r="BT5" s="342"/>
      <c r="BU5" s="343"/>
      <c r="BV5" s="341">
        <v>58959941</v>
      </c>
      <c r="BW5" s="342"/>
      <c r="BX5" s="342"/>
      <c r="BY5" s="342"/>
      <c r="BZ5" s="342"/>
      <c r="CA5" s="342"/>
      <c r="CB5" s="342"/>
      <c r="CC5" s="343"/>
      <c r="CD5" s="344" t="s">
        <v>155</v>
      </c>
      <c r="CE5" s="345"/>
      <c r="CF5" s="345"/>
      <c r="CG5" s="345"/>
      <c r="CH5" s="345"/>
      <c r="CI5" s="345"/>
      <c r="CJ5" s="345"/>
      <c r="CK5" s="345"/>
      <c r="CL5" s="345"/>
      <c r="CM5" s="345"/>
      <c r="CN5" s="345"/>
      <c r="CO5" s="345"/>
      <c r="CP5" s="345"/>
      <c r="CQ5" s="345"/>
      <c r="CR5" s="345"/>
      <c r="CS5" s="346"/>
      <c r="CT5" s="347">
        <v>99.1</v>
      </c>
      <c r="CU5" s="348"/>
      <c r="CV5" s="348"/>
      <c r="CW5" s="348"/>
      <c r="CX5" s="348"/>
      <c r="CY5" s="348"/>
      <c r="CZ5" s="348"/>
      <c r="DA5" s="349"/>
      <c r="DB5" s="347">
        <v>93.3</v>
      </c>
      <c r="DC5" s="348"/>
      <c r="DD5" s="348"/>
      <c r="DE5" s="348"/>
      <c r="DF5" s="348"/>
      <c r="DG5" s="348"/>
      <c r="DH5" s="348"/>
      <c r="DI5" s="349"/>
    </row>
    <row r="6" spans="1:119" ht="18.75" customHeight="1" x14ac:dyDescent="0.15">
      <c r="A6" s="2"/>
      <c r="B6" s="478" t="s">
        <v>156</v>
      </c>
      <c r="C6" s="479"/>
      <c r="D6" s="479"/>
      <c r="E6" s="480"/>
      <c r="F6" s="480"/>
      <c r="G6" s="480"/>
      <c r="H6" s="480"/>
      <c r="I6" s="480"/>
      <c r="J6" s="480"/>
      <c r="K6" s="480"/>
      <c r="L6" s="480" t="s">
        <v>160</v>
      </c>
      <c r="M6" s="480"/>
      <c r="N6" s="480"/>
      <c r="O6" s="480"/>
      <c r="P6" s="480"/>
      <c r="Q6" s="480"/>
      <c r="R6" s="484"/>
      <c r="S6" s="484"/>
      <c r="T6" s="484"/>
      <c r="U6" s="484"/>
      <c r="V6" s="485"/>
      <c r="W6" s="488" t="s">
        <v>161</v>
      </c>
      <c r="X6" s="489"/>
      <c r="Y6" s="489"/>
      <c r="Z6" s="489"/>
      <c r="AA6" s="489"/>
      <c r="AB6" s="479"/>
      <c r="AC6" s="492" t="s">
        <v>162</v>
      </c>
      <c r="AD6" s="493"/>
      <c r="AE6" s="493"/>
      <c r="AF6" s="493"/>
      <c r="AG6" s="493"/>
      <c r="AH6" s="493"/>
      <c r="AI6" s="493"/>
      <c r="AJ6" s="493"/>
      <c r="AK6" s="493"/>
      <c r="AL6" s="494"/>
      <c r="AM6" s="333" t="s">
        <v>75</v>
      </c>
      <c r="AN6" s="334"/>
      <c r="AO6" s="334"/>
      <c r="AP6" s="334"/>
      <c r="AQ6" s="334"/>
      <c r="AR6" s="334"/>
      <c r="AS6" s="334"/>
      <c r="AT6" s="335"/>
      <c r="AU6" s="336" t="s">
        <v>71</v>
      </c>
      <c r="AV6" s="337"/>
      <c r="AW6" s="337"/>
      <c r="AX6" s="337"/>
      <c r="AY6" s="338" t="s">
        <v>165</v>
      </c>
      <c r="AZ6" s="339"/>
      <c r="BA6" s="339"/>
      <c r="BB6" s="339"/>
      <c r="BC6" s="339"/>
      <c r="BD6" s="339"/>
      <c r="BE6" s="339"/>
      <c r="BF6" s="339"/>
      <c r="BG6" s="339"/>
      <c r="BH6" s="339"/>
      <c r="BI6" s="339"/>
      <c r="BJ6" s="339"/>
      <c r="BK6" s="339"/>
      <c r="BL6" s="339"/>
      <c r="BM6" s="340"/>
      <c r="BN6" s="341">
        <v>2174928</v>
      </c>
      <c r="BO6" s="342"/>
      <c r="BP6" s="342"/>
      <c r="BQ6" s="342"/>
      <c r="BR6" s="342"/>
      <c r="BS6" s="342"/>
      <c r="BT6" s="342"/>
      <c r="BU6" s="343"/>
      <c r="BV6" s="341">
        <v>3897093</v>
      </c>
      <c r="BW6" s="342"/>
      <c r="BX6" s="342"/>
      <c r="BY6" s="342"/>
      <c r="BZ6" s="342"/>
      <c r="CA6" s="342"/>
      <c r="CB6" s="342"/>
      <c r="CC6" s="343"/>
      <c r="CD6" s="344" t="s">
        <v>166</v>
      </c>
      <c r="CE6" s="345"/>
      <c r="CF6" s="345"/>
      <c r="CG6" s="345"/>
      <c r="CH6" s="345"/>
      <c r="CI6" s="345"/>
      <c r="CJ6" s="345"/>
      <c r="CK6" s="345"/>
      <c r="CL6" s="345"/>
      <c r="CM6" s="345"/>
      <c r="CN6" s="345"/>
      <c r="CO6" s="345"/>
      <c r="CP6" s="345"/>
      <c r="CQ6" s="345"/>
      <c r="CR6" s="345"/>
      <c r="CS6" s="346"/>
      <c r="CT6" s="350">
        <v>99.6</v>
      </c>
      <c r="CU6" s="351"/>
      <c r="CV6" s="351"/>
      <c r="CW6" s="351"/>
      <c r="CX6" s="351"/>
      <c r="CY6" s="351"/>
      <c r="CZ6" s="351"/>
      <c r="DA6" s="352"/>
      <c r="DB6" s="350">
        <v>95.7</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167</v>
      </c>
      <c r="AN7" s="334"/>
      <c r="AO7" s="334"/>
      <c r="AP7" s="334"/>
      <c r="AQ7" s="334"/>
      <c r="AR7" s="334"/>
      <c r="AS7" s="334"/>
      <c r="AT7" s="335"/>
      <c r="AU7" s="336" t="s">
        <v>169</v>
      </c>
      <c r="AV7" s="337"/>
      <c r="AW7" s="337"/>
      <c r="AX7" s="337"/>
      <c r="AY7" s="338" t="s">
        <v>170</v>
      </c>
      <c r="AZ7" s="339"/>
      <c r="BA7" s="339"/>
      <c r="BB7" s="339"/>
      <c r="BC7" s="339"/>
      <c r="BD7" s="339"/>
      <c r="BE7" s="339"/>
      <c r="BF7" s="339"/>
      <c r="BG7" s="339"/>
      <c r="BH7" s="339"/>
      <c r="BI7" s="339"/>
      <c r="BJ7" s="339"/>
      <c r="BK7" s="339"/>
      <c r="BL7" s="339"/>
      <c r="BM7" s="340"/>
      <c r="BN7" s="341">
        <v>83441</v>
      </c>
      <c r="BO7" s="342"/>
      <c r="BP7" s="342"/>
      <c r="BQ7" s="342"/>
      <c r="BR7" s="342"/>
      <c r="BS7" s="342"/>
      <c r="BT7" s="342"/>
      <c r="BU7" s="343"/>
      <c r="BV7" s="341">
        <v>126884</v>
      </c>
      <c r="BW7" s="342"/>
      <c r="BX7" s="342"/>
      <c r="BY7" s="342"/>
      <c r="BZ7" s="342"/>
      <c r="CA7" s="342"/>
      <c r="CB7" s="342"/>
      <c r="CC7" s="343"/>
      <c r="CD7" s="344" t="s">
        <v>171</v>
      </c>
      <c r="CE7" s="345"/>
      <c r="CF7" s="345"/>
      <c r="CG7" s="345"/>
      <c r="CH7" s="345"/>
      <c r="CI7" s="345"/>
      <c r="CJ7" s="345"/>
      <c r="CK7" s="345"/>
      <c r="CL7" s="345"/>
      <c r="CM7" s="345"/>
      <c r="CN7" s="345"/>
      <c r="CO7" s="345"/>
      <c r="CP7" s="345"/>
      <c r="CQ7" s="345"/>
      <c r="CR7" s="345"/>
      <c r="CS7" s="346"/>
      <c r="CT7" s="341">
        <v>28543785</v>
      </c>
      <c r="CU7" s="342"/>
      <c r="CV7" s="342"/>
      <c r="CW7" s="342"/>
      <c r="CX7" s="342"/>
      <c r="CY7" s="342"/>
      <c r="CZ7" s="342"/>
      <c r="DA7" s="343"/>
      <c r="DB7" s="341">
        <v>27816882</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172</v>
      </c>
      <c r="AN8" s="334"/>
      <c r="AO8" s="334"/>
      <c r="AP8" s="334"/>
      <c r="AQ8" s="334"/>
      <c r="AR8" s="334"/>
      <c r="AS8" s="334"/>
      <c r="AT8" s="335"/>
      <c r="AU8" s="336" t="s">
        <v>71</v>
      </c>
      <c r="AV8" s="337"/>
      <c r="AW8" s="337"/>
      <c r="AX8" s="337"/>
      <c r="AY8" s="338" t="s">
        <v>175</v>
      </c>
      <c r="AZ8" s="339"/>
      <c r="BA8" s="339"/>
      <c r="BB8" s="339"/>
      <c r="BC8" s="339"/>
      <c r="BD8" s="339"/>
      <c r="BE8" s="339"/>
      <c r="BF8" s="339"/>
      <c r="BG8" s="339"/>
      <c r="BH8" s="339"/>
      <c r="BI8" s="339"/>
      <c r="BJ8" s="339"/>
      <c r="BK8" s="339"/>
      <c r="BL8" s="339"/>
      <c r="BM8" s="340"/>
      <c r="BN8" s="341">
        <v>2091487</v>
      </c>
      <c r="BO8" s="342"/>
      <c r="BP8" s="342"/>
      <c r="BQ8" s="342"/>
      <c r="BR8" s="342"/>
      <c r="BS8" s="342"/>
      <c r="BT8" s="342"/>
      <c r="BU8" s="343"/>
      <c r="BV8" s="341">
        <v>3770209</v>
      </c>
      <c r="BW8" s="342"/>
      <c r="BX8" s="342"/>
      <c r="BY8" s="342"/>
      <c r="BZ8" s="342"/>
      <c r="CA8" s="342"/>
      <c r="CB8" s="342"/>
      <c r="CC8" s="343"/>
      <c r="CD8" s="344" t="s">
        <v>176</v>
      </c>
      <c r="CE8" s="345"/>
      <c r="CF8" s="345"/>
      <c r="CG8" s="345"/>
      <c r="CH8" s="345"/>
      <c r="CI8" s="345"/>
      <c r="CJ8" s="345"/>
      <c r="CK8" s="345"/>
      <c r="CL8" s="345"/>
      <c r="CM8" s="345"/>
      <c r="CN8" s="345"/>
      <c r="CO8" s="345"/>
      <c r="CP8" s="345"/>
      <c r="CQ8" s="345"/>
      <c r="CR8" s="345"/>
      <c r="CS8" s="346"/>
      <c r="CT8" s="353">
        <v>0.78</v>
      </c>
      <c r="CU8" s="354"/>
      <c r="CV8" s="354"/>
      <c r="CW8" s="354"/>
      <c r="CX8" s="354"/>
      <c r="CY8" s="354"/>
      <c r="CZ8" s="354"/>
      <c r="DA8" s="355"/>
      <c r="DB8" s="353">
        <v>0.8</v>
      </c>
      <c r="DC8" s="354"/>
      <c r="DD8" s="354"/>
      <c r="DE8" s="354"/>
      <c r="DF8" s="354"/>
      <c r="DG8" s="354"/>
      <c r="DH8" s="354"/>
      <c r="DI8" s="355"/>
    </row>
    <row r="9" spans="1:119" ht="18.75" customHeight="1" x14ac:dyDescent="0.15">
      <c r="A9" s="2"/>
      <c r="B9" s="315" t="s">
        <v>18</v>
      </c>
      <c r="C9" s="316"/>
      <c r="D9" s="316"/>
      <c r="E9" s="316"/>
      <c r="F9" s="316"/>
      <c r="G9" s="316"/>
      <c r="H9" s="316"/>
      <c r="I9" s="316"/>
      <c r="J9" s="316"/>
      <c r="K9" s="413"/>
      <c r="L9" s="356" t="s">
        <v>14</v>
      </c>
      <c r="M9" s="357"/>
      <c r="N9" s="357"/>
      <c r="O9" s="357"/>
      <c r="P9" s="357"/>
      <c r="Q9" s="358"/>
      <c r="R9" s="359">
        <v>133535</v>
      </c>
      <c r="S9" s="360"/>
      <c r="T9" s="360"/>
      <c r="U9" s="360"/>
      <c r="V9" s="361"/>
      <c r="W9" s="318" t="s">
        <v>178</v>
      </c>
      <c r="X9" s="319"/>
      <c r="Y9" s="319"/>
      <c r="Z9" s="319"/>
      <c r="AA9" s="319"/>
      <c r="AB9" s="319"/>
      <c r="AC9" s="319"/>
      <c r="AD9" s="319"/>
      <c r="AE9" s="319"/>
      <c r="AF9" s="319"/>
      <c r="AG9" s="319"/>
      <c r="AH9" s="319"/>
      <c r="AI9" s="319"/>
      <c r="AJ9" s="319"/>
      <c r="AK9" s="319"/>
      <c r="AL9" s="320"/>
      <c r="AM9" s="333" t="s">
        <v>179</v>
      </c>
      <c r="AN9" s="334"/>
      <c r="AO9" s="334"/>
      <c r="AP9" s="334"/>
      <c r="AQ9" s="334"/>
      <c r="AR9" s="334"/>
      <c r="AS9" s="334"/>
      <c r="AT9" s="335"/>
      <c r="AU9" s="336" t="s">
        <v>71</v>
      </c>
      <c r="AV9" s="337"/>
      <c r="AW9" s="337"/>
      <c r="AX9" s="337"/>
      <c r="AY9" s="338" t="s">
        <v>72</v>
      </c>
      <c r="AZ9" s="339"/>
      <c r="BA9" s="339"/>
      <c r="BB9" s="339"/>
      <c r="BC9" s="339"/>
      <c r="BD9" s="339"/>
      <c r="BE9" s="339"/>
      <c r="BF9" s="339"/>
      <c r="BG9" s="339"/>
      <c r="BH9" s="339"/>
      <c r="BI9" s="339"/>
      <c r="BJ9" s="339"/>
      <c r="BK9" s="339"/>
      <c r="BL9" s="339"/>
      <c r="BM9" s="340"/>
      <c r="BN9" s="341">
        <v>-1678722</v>
      </c>
      <c r="BO9" s="342"/>
      <c r="BP9" s="342"/>
      <c r="BQ9" s="342"/>
      <c r="BR9" s="342"/>
      <c r="BS9" s="342"/>
      <c r="BT9" s="342"/>
      <c r="BU9" s="343"/>
      <c r="BV9" s="341">
        <v>897403</v>
      </c>
      <c r="BW9" s="342"/>
      <c r="BX9" s="342"/>
      <c r="BY9" s="342"/>
      <c r="BZ9" s="342"/>
      <c r="CA9" s="342"/>
      <c r="CB9" s="342"/>
      <c r="CC9" s="343"/>
      <c r="CD9" s="344" t="s">
        <v>69</v>
      </c>
      <c r="CE9" s="345"/>
      <c r="CF9" s="345"/>
      <c r="CG9" s="345"/>
      <c r="CH9" s="345"/>
      <c r="CI9" s="345"/>
      <c r="CJ9" s="345"/>
      <c r="CK9" s="345"/>
      <c r="CL9" s="345"/>
      <c r="CM9" s="345"/>
      <c r="CN9" s="345"/>
      <c r="CO9" s="345"/>
      <c r="CP9" s="345"/>
      <c r="CQ9" s="345"/>
      <c r="CR9" s="345"/>
      <c r="CS9" s="346"/>
      <c r="CT9" s="347">
        <v>7.4</v>
      </c>
      <c r="CU9" s="348"/>
      <c r="CV9" s="348"/>
      <c r="CW9" s="348"/>
      <c r="CX9" s="348"/>
      <c r="CY9" s="348"/>
      <c r="CZ9" s="348"/>
      <c r="DA9" s="349"/>
      <c r="DB9" s="347">
        <v>7.9</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182</v>
      </c>
      <c r="M10" s="334"/>
      <c r="N10" s="334"/>
      <c r="O10" s="334"/>
      <c r="P10" s="334"/>
      <c r="Q10" s="335"/>
      <c r="R10" s="363">
        <v>137381</v>
      </c>
      <c r="S10" s="364"/>
      <c r="T10" s="364"/>
      <c r="U10" s="364"/>
      <c r="V10" s="365"/>
      <c r="W10" s="473"/>
      <c r="X10" s="452"/>
      <c r="Y10" s="452"/>
      <c r="Z10" s="452"/>
      <c r="AA10" s="452"/>
      <c r="AB10" s="452"/>
      <c r="AC10" s="452"/>
      <c r="AD10" s="452"/>
      <c r="AE10" s="452"/>
      <c r="AF10" s="452"/>
      <c r="AG10" s="452"/>
      <c r="AH10" s="452"/>
      <c r="AI10" s="452"/>
      <c r="AJ10" s="452"/>
      <c r="AK10" s="452"/>
      <c r="AL10" s="476"/>
      <c r="AM10" s="333" t="s">
        <v>183</v>
      </c>
      <c r="AN10" s="334"/>
      <c r="AO10" s="334"/>
      <c r="AP10" s="334"/>
      <c r="AQ10" s="334"/>
      <c r="AR10" s="334"/>
      <c r="AS10" s="334"/>
      <c r="AT10" s="335"/>
      <c r="AU10" s="336" t="s">
        <v>71</v>
      </c>
      <c r="AV10" s="337"/>
      <c r="AW10" s="337"/>
      <c r="AX10" s="337"/>
      <c r="AY10" s="338" t="s">
        <v>185</v>
      </c>
      <c r="AZ10" s="339"/>
      <c r="BA10" s="339"/>
      <c r="BB10" s="339"/>
      <c r="BC10" s="339"/>
      <c r="BD10" s="339"/>
      <c r="BE10" s="339"/>
      <c r="BF10" s="339"/>
      <c r="BG10" s="339"/>
      <c r="BH10" s="339"/>
      <c r="BI10" s="339"/>
      <c r="BJ10" s="339"/>
      <c r="BK10" s="339"/>
      <c r="BL10" s="339"/>
      <c r="BM10" s="340"/>
      <c r="BN10" s="341">
        <v>1887113</v>
      </c>
      <c r="BO10" s="342"/>
      <c r="BP10" s="342"/>
      <c r="BQ10" s="342"/>
      <c r="BR10" s="342"/>
      <c r="BS10" s="342"/>
      <c r="BT10" s="342"/>
      <c r="BU10" s="343"/>
      <c r="BV10" s="341">
        <v>1437128</v>
      </c>
      <c r="BW10" s="342"/>
      <c r="BX10" s="342"/>
      <c r="BY10" s="342"/>
      <c r="BZ10" s="342"/>
      <c r="CA10" s="342"/>
      <c r="CB10" s="342"/>
      <c r="CC10" s="343"/>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190</v>
      </c>
      <c r="M11" s="367"/>
      <c r="N11" s="367"/>
      <c r="O11" s="367"/>
      <c r="P11" s="367"/>
      <c r="Q11" s="368"/>
      <c r="R11" s="369" t="s">
        <v>191</v>
      </c>
      <c r="S11" s="370"/>
      <c r="T11" s="370"/>
      <c r="U11" s="370"/>
      <c r="V11" s="371"/>
      <c r="W11" s="473"/>
      <c r="X11" s="452"/>
      <c r="Y11" s="452"/>
      <c r="Z11" s="452"/>
      <c r="AA11" s="452"/>
      <c r="AB11" s="452"/>
      <c r="AC11" s="452"/>
      <c r="AD11" s="452"/>
      <c r="AE11" s="452"/>
      <c r="AF11" s="452"/>
      <c r="AG11" s="452"/>
      <c r="AH11" s="452"/>
      <c r="AI11" s="452"/>
      <c r="AJ11" s="452"/>
      <c r="AK11" s="452"/>
      <c r="AL11" s="476"/>
      <c r="AM11" s="333" t="s">
        <v>65</v>
      </c>
      <c r="AN11" s="334"/>
      <c r="AO11" s="334"/>
      <c r="AP11" s="334"/>
      <c r="AQ11" s="334"/>
      <c r="AR11" s="334"/>
      <c r="AS11" s="334"/>
      <c r="AT11" s="335"/>
      <c r="AU11" s="336" t="s">
        <v>71</v>
      </c>
      <c r="AV11" s="337"/>
      <c r="AW11" s="337"/>
      <c r="AX11" s="337"/>
      <c r="AY11" s="338" t="s">
        <v>192</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195</v>
      </c>
      <c r="CE11" s="345"/>
      <c r="CF11" s="345"/>
      <c r="CG11" s="345"/>
      <c r="CH11" s="345"/>
      <c r="CI11" s="345"/>
      <c r="CJ11" s="345"/>
      <c r="CK11" s="345"/>
      <c r="CL11" s="345"/>
      <c r="CM11" s="345"/>
      <c r="CN11" s="345"/>
      <c r="CO11" s="345"/>
      <c r="CP11" s="345"/>
      <c r="CQ11" s="345"/>
      <c r="CR11" s="345"/>
      <c r="CS11" s="346"/>
      <c r="CT11" s="353" t="s">
        <v>196</v>
      </c>
      <c r="CU11" s="354"/>
      <c r="CV11" s="354"/>
      <c r="CW11" s="354"/>
      <c r="CX11" s="354"/>
      <c r="CY11" s="354"/>
      <c r="CZ11" s="354"/>
      <c r="DA11" s="355"/>
      <c r="DB11" s="353" t="s">
        <v>196</v>
      </c>
      <c r="DC11" s="354"/>
      <c r="DD11" s="354"/>
      <c r="DE11" s="354"/>
      <c r="DF11" s="354"/>
      <c r="DG11" s="354"/>
      <c r="DH11" s="354"/>
      <c r="DI11" s="355"/>
    </row>
    <row r="12" spans="1:119" ht="18.75" customHeight="1" x14ac:dyDescent="0.15">
      <c r="A12" s="2"/>
      <c r="B12" s="500" t="s">
        <v>198</v>
      </c>
      <c r="C12" s="501"/>
      <c r="D12" s="501"/>
      <c r="E12" s="501"/>
      <c r="F12" s="501"/>
      <c r="G12" s="501"/>
      <c r="H12" s="501"/>
      <c r="I12" s="501"/>
      <c r="J12" s="501"/>
      <c r="K12" s="502"/>
      <c r="L12" s="372" t="s">
        <v>199</v>
      </c>
      <c r="M12" s="373"/>
      <c r="N12" s="373"/>
      <c r="O12" s="373"/>
      <c r="P12" s="373"/>
      <c r="Q12" s="374"/>
      <c r="R12" s="375">
        <v>129468</v>
      </c>
      <c r="S12" s="376"/>
      <c r="T12" s="376"/>
      <c r="U12" s="376"/>
      <c r="V12" s="377"/>
      <c r="W12" s="378" t="s">
        <v>5</v>
      </c>
      <c r="X12" s="337"/>
      <c r="Y12" s="337"/>
      <c r="Z12" s="337"/>
      <c r="AA12" s="337"/>
      <c r="AB12" s="379"/>
      <c r="AC12" s="380" t="s">
        <v>111</v>
      </c>
      <c r="AD12" s="381"/>
      <c r="AE12" s="381"/>
      <c r="AF12" s="381"/>
      <c r="AG12" s="382"/>
      <c r="AH12" s="380" t="s">
        <v>201</v>
      </c>
      <c r="AI12" s="381"/>
      <c r="AJ12" s="381"/>
      <c r="AK12" s="381"/>
      <c r="AL12" s="383"/>
      <c r="AM12" s="333" t="s">
        <v>202</v>
      </c>
      <c r="AN12" s="334"/>
      <c r="AO12" s="334"/>
      <c r="AP12" s="334"/>
      <c r="AQ12" s="334"/>
      <c r="AR12" s="334"/>
      <c r="AS12" s="334"/>
      <c r="AT12" s="335"/>
      <c r="AU12" s="336" t="s">
        <v>71</v>
      </c>
      <c r="AV12" s="337"/>
      <c r="AW12" s="337"/>
      <c r="AX12" s="337"/>
      <c r="AY12" s="338" t="s">
        <v>205</v>
      </c>
      <c r="AZ12" s="339"/>
      <c r="BA12" s="339"/>
      <c r="BB12" s="339"/>
      <c r="BC12" s="339"/>
      <c r="BD12" s="339"/>
      <c r="BE12" s="339"/>
      <c r="BF12" s="339"/>
      <c r="BG12" s="339"/>
      <c r="BH12" s="339"/>
      <c r="BI12" s="339"/>
      <c r="BJ12" s="339"/>
      <c r="BK12" s="339"/>
      <c r="BL12" s="339"/>
      <c r="BM12" s="340"/>
      <c r="BN12" s="341">
        <v>0</v>
      </c>
      <c r="BO12" s="342"/>
      <c r="BP12" s="342"/>
      <c r="BQ12" s="342"/>
      <c r="BR12" s="342"/>
      <c r="BS12" s="342"/>
      <c r="BT12" s="342"/>
      <c r="BU12" s="343"/>
      <c r="BV12" s="341">
        <v>0</v>
      </c>
      <c r="BW12" s="342"/>
      <c r="BX12" s="342"/>
      <c r="BY12" s="342"/>
      <c r="BZ12" s="342"/>
      <c r="CA12" s="342"/>
      <c r="CB12" s="342"/>
      <c r="CC12" s="343"/>
      <c r="CD12" s="344" t="s">
        <v>206</v>
      </c>
      <c r="CE12" s="345"/>
      <c r="CF12" s="345"/>
      <c r="CG12" s="345"/>
      <c r="CH12" s="345"/>
      <c r="CI12" s="345"/>
      <c r="CJ12" s="345"/>
      <c r="CK12" s="345"/>
      <c r="CL12" s="345"/>
      <c r="CM12" s="345"/>
      <c r="CN12" s="345"/>
      <c r="CO12" s="345"/>
      <c r="CP12" s="345"/>
      <c r="CQ12" s="345"/>
      <c r="CR12" s="345"/>
      <c r="CS12" s="346"/>
      <c r="CT12" s="353" t="s">
        <v>196</v>
      </c>
      <c r="CU12" s="354"/>
      <c r="CV12" s="354"/>
      <c r="CW12" s="354"/>
      <c r="CX12" s="354"/>
      <c r="CY12" s="354"/>
      <c r="CZ12" s="354"/>
      <c r="DA12" s="355"/>
      <c r="DB12" s="353" t="s">
        <v>196</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208</v>
      </c>
      <c r="N13" s="385"/>
      <c r="O13" s="385"/>
      <c r="P13" s="385"/>
      <c r="Q13" s="386"/>
      <c r="R13" s="387">
        <v>126916</v>
      </c>
      <c r="S13" s="388"/>
      <c r="T13" s="388"/>
      <c r="U13" s="388"/>
      <c r="V13" s="389"/>
      <c r="W13" s="488" t="s">
        <v>209</v>
      </c>
      <c r="X13" s="489"/>
      <c r="Y13" s="489"/>
      <c r="Z13" s="489"/>
      <c r="AA13" s="489"/>
      <c r="AB13" s="479"/>
      <c r="AC13" s="363">
        <v>633</v>
      </c>
      <c r="AD13" s="364"/>
      <c r="AE13" s="364"/>
      <c r="AF13" s="364"/>
      <c r="AG13" s="390"/>
      <c r="AH13" s="363">
        <v>636</v>
      </c>
      <c r="AI13" s="364"/>
      <c r="AJ13" s="364"/>
      <c r="AK13" s="364"/>
      <c r="AL13" s="365"/>
      <c r="AM13" s="333" t="s">
        <v>211</v>
      </c>
      <c r="AN13" s="334"/>
      <c r="AO13" s="334"/>
      <c r="AP13" s="334"/>
      <c r="AQ13" s="334"/>
      <c r="AR13" s="334"/>
      <c r="AS13" s="334"/>
      <c r="AT13" s="335"/>
      <c r="AU13" s="336" t="s">
        <v>169</v>
      </c>
      <c r="AV13" s="337"/>
      <c r="AW13" s="337"/>
      <c r="AX13" s="337"/>
      <c r="AY13" s="338" t="s">
        <v>214</v>
      </c>
      <c r="AZ13" s="339"/>
      <c r="BA13" s="339"/>
      <c r="BB13" s="339"/>
      <c r="BC13" s="339"/>
      <c r="BD13" s="339"/>
      <c r="BE13" s="339"/>
      <c r="BF13" s="339"/>
      <c r="BG13" s="339"/>
      <c r="BH13" s="339"/>
      <c r="BI13" s="339"/>
      <c r="BJ13" s="339"/>
      <c r="BK13" s="339"/>
      <c r="BL13" s="339"/>
      <c r="BM13" s="340"/>
      <c r="BN13" s="341">
        <v>208391</v>
      </c>
      <c r="BO13" s="342"/>
      <c r="BP13" s="342"/>
      <c r="BQ13" s="342"/>
      <c r="BR13" s="342"/>
      <c r="BS13" s="342"/>
      <c r="BT13" s="342"/>
      <c r="BU13" s="343"/>
      <c r="BV13" s="341">
        <v>2334531</v>
      </c>
      <c r="BW13" s="342"/>
      <c r="BX13" s="342"/>
      <c r="BY13" s="342"/>
      <c r="BZ13" s="342"/>
      <c r="CA13" s="342"/>
      <c r="CB13" s="342"/>
      <c r="CC13" s="343"/>
      <c r="CD13" s="344" t="s">
        <v>216</v>
      </c>
      <c r="CE13" s="345"/>
      <c r="CF13" s="345"/>
      <c r="CG13" s="345"/>
      <c r="CH13" s="345"/>
      <c r="CI13" s="345"/>
      <c r="CJ13" s="345"/>
      <c r="CK13" s="345"/>
      <c r="CL13" s="345"/>
      <c r="CM13" s="345"/>
      <c r="CN13" s="345"/>
      <c r="CO13" s="345"/>
      <c r="CP13" s="345"/>
      <c r="CQ13" s="345"/>
      <c r="CR13" s="345"/>
      <c r="CS13" s="346"/>
      <c r="CT13" s="347">
        <v>2.2000000000000002</v>
      </c>
      <c r="CU13" s="348"/>
      <c r="CV13" s="348"/>
      <c r="CW13" s="348"/>
      <c r="CX13" s="348"/>
      <c r="CY13" s="348"/>
      <c r="CZ13" s="348"/>
      <c r="DA13" s="349"/>
      <c r="DB13" s="347">
        <v>2.2000000000000002</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217</v>
      </c>
      <c r="M14" s="392"/>
      <c r="N14" s="392"/>
      <c r="O14" s="392"/>
      <c r="P14" s="392"/>
      <c r="Q14" s="393"/>
      <c r="R14" s="387">
        <v>130274</v>
      </c>
      <c r="S14" s="388"/>
      <c r="T14" s="388"/>
      <c r="U14" s="388"/>
      <c r="V14" s="389"/>
      <c r="W14" s="474"/>
      <c r="X14" s="475"/>
      <c r="Y14" s="475"/>
      <c r="Z14" s="475"/>
      <c r="AA14" s="475"/>
      <c r="AB14" s="465"/>
      <c r="AC14" s="394">
        <v>1.2</v>
      </c>
      <c r="AD14" s="395"/>
      <c r="AE14" s="395"/>
      <c r="AF14" s="395"/>
      <c r="AG14" s="396"/>
      <c r="AH14" s="394">
        <v>1.1000000000000001</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221</v>
      </c>
      <c r="CE14" s="399"/>
      <c r="CF14" s="399"/>
      <c r="CG14" s="399"/>
      <c r="CH14" s="399"/>
      <c r="CI14" s="399"/>
      <c r="CJ14" s="399"/>
      <c r="CK14" s="399"/>
      <c r="CL14" s="399"/>
      <c r="CM14" s="399"/>
      <c r="CN14" s="399"/>
      <c r="CO14" s="399"/>
      <c r="CP14" s="399"/>
      <c r="CQ14" s="399"/>
      <c r="CR14" s="399"/>
      <c r="CS14" s="400"/>
      <c r="CT14" s="401" t="s">
        <v>196</v>
      </c>
      <c r="CU14" s="402"/>
      <c r="CV14" s="402"/>
      <c r="CW14" s="402"/>
      <c r="CX14" s="402"/>
      <c r="CY14" s="402"/>
      <c r="CZ14" s="402"/>
      <c r="DA14" s="403"/>
      <c r="DB14" s="401" t="s">
        <v>196</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208</v>
      </c>
      <c r="N15" s="385"/>
      <c r="O15" s="385"/>
      <c r="P15" s="385"/>
      <c r="Q15" s="386"/>
      <c r="R15" s="387">
        <v>128071</v>
      </c>
      <c r="S15" s="388"/>
      <c r="T15" s="388"/>
      <c r="U15" s="388"/>
      <c r="V15" s="389"/>
      <c r="W15" s="488" t="s">
        <v>7</v>
      </c>
      <c r="X15" s="489"/>
      <c r="Y15" s="489"/>
      <c r="Z15" s="489"/>
      <c r="AA15" s="489"/>
      <c r="AB15" s="479"/>
      <c r="AC15" s="363">
        <v>14249</v>
      </c>
      <c r="AD15" s="364"/>
      <c r="AE15" s="364"/>
      <c r="AF15" s="364"/>
      <c r="AG15" s="390"/>
      <c r="AH15" s="363">
        <v>15629</v>
      </c>
      <c r="AI15" s="364"/>
      <c r="AJ15" s="364"/>
      <c r="AK15" s="364"/>
      <c r="AL15" s="365"/>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18281909</v>
      </c>
      <c r="BO15" s="325"/>
      <c r="BP15" s="325"/>
      <c r="BQ15" s="325"/>
      <c r="BR15" s="325"/>
      <c r="BS15" s="325"/>
      <c r="BT15" s="325"/>
      <c r="BU15" s="326"/>
      <c r="BV15" s="324">
        <v>17516795</v>
      </c>
      <c r="BW15" s="325"/>
      <c r="BX15" s="325"/>
      <c r="BY15" s="325"/>
      <c r="BZ15" s="325"/>
      <c r="CA15" s="325"/>
      <c r="CB15" s="325"/>
      <c r="CC15" s="326"/>
      <c r="CD15" s="327" t="s">
        <v>207</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225</v>
      </c>
      <c r="M16" s="404"/>
      <c r="N16" s="404"/>
      <c r="O16" s="404"/>
      <c r="P16" s="404"/>
      <c r="Q16" s="405"/>
      <c r="R16" s="406" t="s">
        <v>222</v>
      </c>
      <c r="S16" s="407"/>
      <c r="T16" s="407"/>
      <c r="U16" s="407"/>
      <c r="V16" s="408"/>
      <c r="W16" s="474"/>
      <c r="X16" s="475"/>
      <c r="Y16" s="475"/>
      <c r="Z16" s="475"/>
      <c r="AA16" s="475"/>
      <c r="AB16" s="465"/>
      <c r="AC16" s="394">
        <v>26.2</v>
      </c>
      <c r="AD16" s="395"/>
      <c r="AE16" s="395"/>
      <c r="AF16" s="395"/>
      <c r="AG16" s="396"/>
      <c r="AH16" s="394">
        <v>28</v>
      </c>
      <c r="AI16" s="395"/>
      <c r="AJ16" s="395"/>
      <c r="AK16" s="395"/>
      <c r="AL16" s="397"/>
      <c r="AM16" s="333"/>
      <c r="AN16" s="334"/>
      <c r="AO16" s="334"/>
      <c r="AP16" s="334"/>
      <c r="AQ16" s="334"/>
      <c r="AR16" s="334"/>
      <c r="AS16" s="334"/>
      <c r="AT16" s="335"/>
      <c r="AU16" s="336"/>
      <c r="AV16" s="337"/>
      <c r="AW16" s="337"/>
      <c r="AX16" s="337"/>
      <c r="AY16" s="338" t="s">
        <v>109</v>
      </c>
      <c r="AZ16" s="339"/>
      <c r="BA16" s="339"/>
      <c r="BB16" s="339"/>
      <c r="BC16" s="339"/>
      <c r="BD16" s="339"/>
      <c r="BE16" s="339"/>
      <c r="BF16" s="339"/>
      <c r="BG16" s="339"/>
      <c r="BH16" s="339"/>
      <c r="BI16" s="339"/>
      <c r="BJ16" s="339"/>
      <c r="BK16" s="339"/>
      <c r="BL16" s="339"/>
      <c r="BM16" s="340"/>
      <c r="BN16" s="341">
        <v>23367370</v>
      </c>
      <c r="BO16" s="342"/>
      <c r="BP16" s="342"/>
      <c r="BQ16" s="342"/>
      <c r="BR16" s="342"/>
      <c r="BS16" s="342"/>
      <c r="BT16" s="342"/>
      <c r="BU16" s="343"/>
      <c r="BV16" s="341">
        <v>22521286</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104</v>
      </c>
      <c r="N17" s="410"/>
      <c r="O17" s="410"/>
      <c r="P17" s="410"/>
      <c r="Q17" s="411"/>
      <c r="R17" s="406" t="s">
        <v>228</v>
      </c>
      <c r="S17" s="407"/>
      <c r="T17" s="407"/>
      <c r="U17" s="407"/>
      <c r="V17" s="408"/>
      <c r="W17" s="488" t="s">
        <v>98</v>
      </c>
      <c r="X17" s="489"/>
      <c r="Y17" s="489"/>
      <c r="Z17" s="489"/>
      <c r="AA17" s="489"/>
      <c r="AB17" s="479"/>
      <c r="AC17" s="363">
        <v>39503</v>
      </c>
      <c r="AD17" s="364"/>
      <c r="AE17" s="364"/>
      <c r="AF17" s="364"/>
      <c r="AG17" s="390"/>
      <c r="AH17" s="363">
        <v>39469</v>
      </c>
      <c r="AI17" s="364"/>
      <c r="AJ17" s="364"/>
      <c r="AK17" s="364"/>
      <c r="AL17" s="365"/>
      <c r="AM17" s="333"/>
      <c r="AN17" s="334"/>
      <c r="AO17" s="334"/>
      <c r="AP17" s="334"/>
      <c r="AQ17" s="334"/>
      <c r="AR17" s="334"/>
      <c r="AS17" s="334"/>
      <c r="AT17" s="335"/>
      <c r="AU17" s="336"/>
      <c r="AV17" s="337"/>
      <c r="AW17" s="337"/>
      <c r="AX17" s="337"/>
      <c r="AY17" s="338" t="s">
        <v>229</v>
      </c>
      <c r="AZ17" s="339"/>
      <c r="BA17" s="339"/>
      <c r="BB17" s="339"/>
      <c r="BC17" s="339"/>
      <c r="BD17" s="339"/>
      <c r="BE17" s="339"/>
      <c r="BF17" s="339"/>
      <c r="BG17" s="339"/>
      <c r="BH17" s="339"/>
      <c r="BI17" s="339"/>
      <c r="BJ17" s="339"/>
      <c r="BK17" s="339"/>
      <c r="BL17" s="339"/>
      <c r="BM17" s="340"/>
      <c r="BN17" s="341">
        <v>23163125</v>
      </c>
      <c r="BO17" s="342"/>
      <c r="BP17" s="342"/>
      <c r="BQ17" s="342"/>
      <c r="BR17" s="342"/>
      <c r="BS17" s="342"/>
      <c r="BT17" s="342"/>
      <c r="BU17" s="343"/>
      <c r="BV17" s="341">
        <v>22131201</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230</v>
      </c>
      <c r="C18" s="413"/>
      <c r="D18" s="413"/>
      <c r="E18" s="414"/>
      <c r="F18" s="414"/>
      <c r="G18" s="414"/>
      <c r="H18" s="414"/>
      <c r="I18" s="414"/>
      <c r="J18" s="414"/>
      <c r="K18" s="414"/>
      <c r="L18" s="415">
        <v>103.31</v>
      </c>
      <c r="M18" s="415"/>
      <c r="N18" s="415"/>
      <c r="O18" s="415"/>
      <c r="P18" s="415"/>
      <c r="Q18" s="415"/>
      <c r="R18" s="416"/>
      <c r="S18" s="416"/>
      <c r="T18" s="416"/>
      <c r="U18" s="416"/>
      <c r="V18" s="417"/>
      <c r="W18" s="490"/>
      <c r="X18" s="491"/>
      <c r="Y18" s="491"/>
      <c r="Z18" s="491"/>
      <c r="AA18" s="491"/>
      <c r="AB18" s="482"/>
      <c r="AC18" s="418">
        <v>72.599999999999994</v>
      </c>
      <c r="AD18" s="419"/>
      <c r="AE18" s="419"/>
      <c r="AF18" s="419"/>
      <c r="AG18" s="420"/>
      <c r="AH18" s="418">
        <v>70.8</v>
      </c>
      <c r="AI18" s="419"/>
      <c r="AJ18" s="419"/>
      <c r="AK18" s="419"/>
      <c r="AL18" s="421"/>
      <c r="AM18" s="333"/>
      <c r="AN18" s="334"/>
      <c r="AO18" s="334"/>
      <c r="AP18" s="334"/>
      <c r="AQ18" s="334"/>
      <c r="AR18" s="334"/>
      <c r="AS18" s="334"/>
      <c r="AT18" s="335"/>
      <c r="AU18" s="336"/>
      <c r="AV18" s="337"/>
      <c r="AW18" s="337"/>
      <c r="AX18" s="337"/>
      <c r="AY18" s="338" t="s">
        <v>231</v>
      </c>
      <c r="AZ18" s="339"/>
      <c r="BA18" s="339"/>
      <c r="BB18" s="339"/>
      <c r="BC18" s="339"/>
      <c r="BD18" s="339"/>
      <c r="BE18" s="339"/>
      <c r="BF18" s="339"/>
      <c r="BG18" s="339"/>
      <c r="BH18" s="339"/>
      <c r="BI18" s="339"/>
      <c r="BJ18" s="339"/>
      <c r="BK18" s="339"/>
      <c r="BL18" s="339"/>
      <c r="BM18" s="340"/>
      <c r="BN18" s="341">
        <v>28351707</v>
      </c>
      <c r="BO18" s="342"/>
      <c r="BP18" s="342"/>
      <c r="BQ18" s="342"/>
      <c r="BR18" s="342"/>
      <c r="BS18" s="342"/>
      <c r="BT18" s="342"/>
      <c r="BU18" s="343"/>
      <c r="BV18" s="341">
        <v>26932892</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54</v>
      </c>
      <c r="C19" s="413"/>
      <c r="D19" s="413"/>
      <c r="E19" s="414"/>
      <c r="F19" s="414"/>
      <c r="G19" s="414"/>
      <c r="H19" s="414"/>
      <c r="I19" s="414"/>
      <c r="J19" s="414"/>
      <c r="K19" s="414"/>
      <c r="L19" s="422">
        <v>1293</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129</v>
      </c>
      <c r="AZ19" s="339"/>
      <c r="BA19" s="339"/>
      <c r="BB19" s="339"/>
      <c r="BC19" s="339"/>
      <c r="BD19" s="339"/>
      <c r="BE19" s="339"/>
      <c r="BF19" s="339"/>
      <c r="BG19" s="339"/>
      <c r="BH19" s="339"/>
      <c r="BI19" s="339"/>
      <c r="BJ19" s="339"/>
      <c r="BK19" s="339"/>
      <c r="BL19" s="339"/>
      <c r="BM19" s="340"/>
      <c r="BN19" s="341">
        <v>41640884</v>
      </c>
      <c r="BO19" s="342"/>
      <c r="BP19" s="342"/>
      <c r="BQ19" s="342"/>
      <c r="BR19" s="342"/>
      <c r="BS19" s="342"/>
      <c r="BT19" s="342"/>
      <c r="BU19" s="343"/>
      <c r="BV19" s="341">
        <v>38881959</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233</v>
      </c>
      <c r="C20" s="413"/>
      <c r="D20" s="413"/>
      <c r="E20" s="414"/>
      <c r="F20" s="414"/>
      <c r="G20" s="414"/>
      <c r="H20" s="414"/>
      <c r="I20" s="414"/>
      <c r="J20" s="414"/>
      <c r="K20" s="414"/>
      <c r="L20" s="422">
        <v>56523</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234</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235</v>
      </c>
      <c r="C22" s="535"/>
      <c r="D22" s="536"/>
      <c r="E22" s="484" t="s">
        <v>5</v>
      </c>
      <c r="F22" s="489"/>
      <c r="G22" s="489"/>
      <c r="H22" s="489"/>
      <c r="I22" s="489"/>
      <c r="J22" s="489"/>
      <c r="K22" s="479"/>
      <c r="L22" s="484" t="s">
        <v>237</v>
      </c>
      <c r="M22" s="489"/>
      <c r="N22" s="489"/>
      <c r="O22" s="489"/>
      <c r="P22" s="479"/>
      <c r="Q22" s="511" t="s">
        <v>239</v>
      </c>
      <c r="R22" s="512"/>
      <c r="S22" s="512"/>
      <c r="T22" s="512"/>
      <c r="U22" s="512"/>
      <c r="V22" s="513"/>
      <c r="W22" s="543" t="s">
        <v>55</v>
      </c>
      <c r="X22" s="535"/>
      <c r="Y22" s="536"/>
      <c r="Z22" s="484" t="s">
        <v>5</v>
      </c>
      <c r="AA22" s="489"/>
      <c r="AB22" s="489"/>
      <c r="AC22" s="489"/>
      <c r="AD22" s="489"/>
      <c r="AE22" s="489"/>
      <c r="AF22" s="489"/>
      <c r="AG22" s="479"/>
      <c r="AH22" s="517" t="s">
        <v>180</v>
      </c>
      <c r="AI22" s="489"/>
      <c r="AJ22" s="489"/>
      <c r="AK22" s="489"/>
      <c r="AL22" s="479"/>
      <c r="AM22" s="517" t="s">
        <v>240</v>
      </c>
      <c r="AN22" s="518"/>
      <c r="AO22" s="518"/>
      <c r="AP22" s="518"/>
      <c r="AQ22" s="518"/>
      <c r="AR22" s="519"/>
      <c r="AS22" s="511" t="s">
        <v>239</v>
      </c>
      <c r="AT22" s="512"/>
      <c r="AU22" s="512"/>
      <c r="AV22" s="512"/>
      <c r="AW22" s="512"/>
      <c r="AX22" s="523"/>
      <c r="AY22" s="321" t="s">
        <v>242</v>
      </c>
      <c r="AZ22" s="322"/>
      <c r="BA22" s="322"/>
      <c r="BB22" s="322"/>
      <c r="BC22" s="322"/>
      <c r="BD22" s="322"/>
      <c r="BE22" s="322"/>
      <c r="BF22" s="322"/>
      <c r="BG22" s="322"/>
      <c r="BH22" s="322"/>
      <c r="BI22" s="322"/>
      <c r="BJ22" s="322"/>
      <c r="BK22" s="322"/>
      <c r="BL22" s="322"/>
      <c r="BM22" s="323"/>
      <c r="BN22" s="324">
        <v>28515263</v>
      </c>
      <c r="BO22" s="325"/>
      <c r="BP22" s="325"/>
      <c r="BQ22" s="325"/>
      <c r="BR22" s="325"/>
      <c r="BS22" s="325"/>
      <c r="BT22" s="325"/>
      <c r="BU22" s="326"/>
      <c r="BV22" s="324">
        <v>30698842</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244</v>
      </c>
      <c r="AZ23" s="339"/>
      <c r="BA23" s="339"/>
      <c r="BB23" s="339"/>
      <c r="BC23" s="339"/>
      <c r="BD23" s="339"/>
      <c r="BE23" s="339"/>
      <c r="BF23" s="339"/>
      <c r="BG23" s="339"/>
      <c r="BH23" s="339"/>
      <c r="BI23" s="339"/>
      <c r="BJ23" s="339"/>
      <c r="BK23" s="339"/>
      <c r="BL23" s="339"/>
      <c r="BM23" s="340"/>
      <c r="BN23" s="341">
        <v>24863999</v>
      </c>
      <c r="BO23" s="342"/>
      <c r="BP23" s="342"/>
      <c r="BQ23" s="342"/>
      <c r="BR23" s="342"/>
      <c r="BS23" s="342"/>
      <c r="BT23" s="342"/>
      <c r="BU23" s="343"/>
      <c r="BV23" s="341">
        <v>26358743</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246</v>
      </c>
      <c r="F24" s="334"/>
      <c r="G24" s="334"/>
      <c r="H24" s="334"/>
      <c r="I24" s="334"/>
      <c r="J24" s="334"/>
      <c r="K24" s="335"/>
      <c r="L24" s="363">
        <v>1</v>
      </c>
      <c r="M24" s="364"/>
      <c r="N24" s="364"/>
      <c r="O24" s="364"/>
      <c r="P24" s="390"/>
      <c r="Q24" s="363">
        <v>10100</v>
      </c>
      <c r="R24" s="364"/>
      <c r="S24" s="364"/>
      <c r="T24" s="364"/>
      <c r="U24" s="364"/>
      <c r="V24" s="390"/>
      <c r="W24" s="544"/>
      <c r="X24" s="538"/>
      <c r="Y24" s="539"/>
      <c r="Z24" s="362" t="s">
        <v>247</v>
      </c>
      <c r="AA24" s="334"/>
      <c r="AB24" s="334"/>
      <c r="AC24" s="334"/>
      <c r="AD24" s="334"/>
      <c r="AE24" s="334"/>
      <c r="AF24" s="334"/>
      <c r="AG24" s="335"/>
      <c r="AH24" s="363">
        <v>639</v>
      </c>
      <c r="AI24" s="364"/>
      <c r="AJ24" s="364"/>
      <c r="AK24" s="364"/>
      <c r="AL24" s="390"/>
      <c r="AM24" s="363">
        <v>1980900</v>
      </c>
      <c r="AN24" s="364"/>
      <c r="AO24" s="364"/>
      <c r="AP24" s="364"/>
      <c r="AQ24" s="364"/>
      <c r="AR24" s="390"/>
      <c r="AS24" s="363">
        <v>3100</v>
      </c>
      <c r="AT24" s="364"/>
      <c r="AU24" s="364"/>
      <c r="AV24" s="364"/>
      <c r="AW24" s="364"/>
      <c r="AX24" s="365"/>
      <c r="AY24" s="436" t="s">
        <v>249</v>
      </c>
      <c r="AZ24" s="437"/>
      <c r="BA24" s="437"/>
      <c r="BB24" s="437"/>
      <c r="BC24" s="437"/>
      <c r="BD24" s="437"/>
      <c r="BE24" s="437"/>
      <c r="BF24" s="437"/>
      <c r="BG24" s="437"/>
      <c r="BH24" s="437"/>
      <c r="BI24" s="437"/>
      <c r="BJ24" s="437"/>
      <c r="BK24" s="437"/>
      <c r="BL24" s="437"/>
      <c r="BM24" s="438"/>
      <c r="BN24" s="341">
        <v>8255924</v>
      </c>
      <c r="BO24" s="342"/>
      <c r="BP24" s="342"/>
      <c r="BQ24" s="342"/>
      <c r="BR24" s="342"/>
      <c r="BS24" s="342"/>
      <c r="BT24" s="342"/>
      <c r="BU24" s="343"/>
      <c r="BV24" s="341">
        <v>8691802</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252</v>
      </c>
      <c r="F25" s="334"/>
      <c r="G25" s="334"/>
      <c r="H25" s="334"/>
      <c r="I25" s="334"/>
      <c r="J25" s="334"/>
      <c r="K25" s="335"/>
      <c r="L25" s="363">
        <v>1</v>
      </c>
      <c r="M25" s="364"/>
      <c r="N25" s="364"/>
      <c r="O25" s="364"/>
      <c r="P25" s="390"/>
      <c r="Q25" s="363">
        <v>8800</v>
      </c>
      <c r="R25" s="364"/>
      <c r="S25" s="364"/>
      <c r="T25" s="364"/>
      <c r="U25" s="364"/>
      <c r="V25" s="390"/>
      <c r="W25" s="544"/>
      <c r="X25" s="538"/>
      <c r="Y25" s="539"/>
      <c r="Z25" s="362" t="s">
        <v>253</v>
      </c>
      <c r="AA25" s="334"/>
      <c r="AB25" s="334"/>
      <c r="AC25" s="334"/>
      <c r="AD25" s="334"/>
      <c r="AE25" s="334"/>
      <c r="AF25" s="334"/>
      <c r="AG25" s="335"/>
      <c r="AH25" s="363" t="s">
        <v>196</v>
      </c>
      <c r="AI25" s="364"/>
      <c r="AJ25" s="364"/>
      <c r="AK25" s="364"/>
      <c r="AL25" s="390"/>
      <c r="AM25" s="363" t="s">
        <v>196</v>
      </c>
      <c r="AN25" s="364"/>
      <c r="AO25" s="364"/>
      <c r="AP25" s="364"/>
      <c r="AQ25" s="364"/>
      <c r="AR25" s="390"/>
      <c r="AS25" s="363" t="s">
        <v>196</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5363910</v>
      </c>
      <c r="BO25" s="325"/>
      <c r="BP25" s="325"/>
      <c r="BQ25" s="325"/>
      <c r="BR25" s="325"/>
      <c r="BS25" s="325"/>
      <c r="BT25" s="325"/>
      <c r="BU25" s="326"/>
      <c r="BV25" s="324">
        <v>3469871</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254</v>
      </c>
      <c r="F26" s="334"/>
      <c r="G26" s="334"/>
      <c r="H26" s="334"/>
      <c r="I26" s="334"/>
      <c r="J26" s="334"/>
      <c r="K26" s="335"/>
      <c r="L26" s="363">
        <v>1</v>
      </c>
      <c r="M26" s="364"/>
      <c r="N26" s="364"/>
      <c r="O26" s="364"/>
      <c r="P26" s="390"/>
      <c r="Q26" s="363">
        <v>8050</v>
      </c>
      <c r="R26" s="364"/>
      <c r="S26" s="364"/>
      <c r="T26" s="364"/>
      <c r="U26" s="364"/>
      <c r="V26" s="390"/>
      <c r="W26" s="544"/>
      <c r="X26" s="538"/>
      <c r="Y26" s="539"/>
      <c r="Z26" s="362" t="s">
        <v>255</v>
      </c>
      <c r="AA26" s="442"/>
      <c r="AB26" s="442"/>
      <c r="AC26" s="442"/>
      <c r="AD26" s="442"/>
      <c r="AE26" s="442"/>
      <c r="AF26" s="442"/>
      <c r="AG26" s="443"/>
      <c r="AH26" s="363">
        <v>53</v>
      </c>
      <c r="AI26" s="364"/>
      <c r="AJ26" s="364"/>
      <c r="AK26" s="364"/>
      <c r="AL26" s="390"/>
      <c r="AM26" s="363">
        <v>166420</v>
      </c>
      <c r="AN26" s="364"/>
      <c r="AO26" s="364"/>
      <c r="AP26" s="364"/>
      <c r="AQ26" s="364"/>
      <c r="AR26" s="390"/>
      <c r="AS26" s="363">
        <v>3140</v>
      </c>
      <c r="AT26" s="364"/>
      <c r="AU26" s="364"/>
      <c r="AV26" s="364"/>
      <c r="AW26" s="364"/>
      <c r="AX26" s="365"/>
      <c r="AY26" s="344" t="s">
        <v>256</v>
      </c>
      <c r="AZ26" s="345"/>
      <c r="BA26" s="345"/>
      <c r="BB26" s="345"/>
      <c r="BC26" s="345"/>
      <c r="BD26" s="345"/>
      <c r="BE26" s="345"/>
      <c r="BF26" s="345"/>
      <c r="BG26" s="345"/>
      <c r="BH26" s="345"/>
      <c r="BI26" s="345"/>
      <c r="BJ26" s="345"/>
      <c r="BK26" s="345"/>
      <c r="BL26" s="345"/>
      <c r="BM26" s="346"/>
      <c r="BN26" s="341">
        <v>3640000</v>
      </c>
      <c r="BO26" s="342"/>
      <c r="BP26" s="342"/>
      <c r="BQ26" s="342"/>
      <c r="BR26" s="342"/>
      <c r="BS26" s="342"/>
      <c r="BT26" s="342"/>
      <c r="BU26" s="343"/>
      <c r="BV26" s="341">
        <v>2595449</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257</v>
      </c>
      <c r="F27" s="334"/>
      <c r="G27" s="334"/>
      <c r="H27" s="334"/>
      <c r="I27" s="334"/>
      <c r="J27" s="334"/>
      <c r="K27" s="335"/>
      <c r="L27" s="363">
        <v>1</v>
      </c>
      <c r="M27" s="364"/>
      <c r="N27" s="364"/>
      <c r="O27" s="364"/>
      <c r="P27" s="390"/>
      <c r="Q27" s="363">
        <v>6250</v>
      </c>
      <c r="R27" s="364"/>
      <c r="S27" s="364"/>
      <c r="T27" s="364"/>
      <c r="U27" s="364"/>
      <c r="V27" s="390"/>
      <c r="W27" s="544"/>
      <c r="X27" s="538"/>
      <c r="Y27" s="539"/>
      <c r="Z27" s="362" t="s">
        <v>259</v>
      </c>
      <c r="AA27" s="334"/>
      <c r="AB27" s="334"/>
      <c r="AC27" s="334"/>
      <c r="AD27" s="334"/>
      <c r="AE27" s="334"/>
      <c r="AF27" s="334"/>
      <c r="AG27" s="335"/>
      <c r="AH27" s="363">
        <v>4</v>
      </c>
      <c r="AI27" s="364"/>
      <c r="AJ27" s="364"/>
      <c r="AK27" s="364"/>
      <c r="AL27" s="390"/>
      <c r="AM27" s="363">
        <v>16050</v>
      </c>
      <c r="AN27" s="364"/>
      <c r="AO27" s="364"/>
      <c r="AP27" s="364"/>
      <c r="AQ27" s="364"/>
      <c r="AR27" s="390"/>
      <c r="AS27" s="363">
        <v>4013</v>
      </c>
      <c r="AT27" s="364"/>
      <c r="AU27" s="364"/>
      <c r="AV27" s="364"/>
      <c r="AW27" s="364"/>
      <c r="AX27" s="365"/>
      <c r="AY27" s="398" t="s">
        <v>261</v>
      </c>
      <c r="AZ27" s="399"/>
      <c r="BA27" s="399"/>
      <c r="BB27" s="399"/>
      <c r="BC27" s="399"/>
      <c r="BD27" s="399"/>
      <c r="BE27" s="399"/>
      <c r="BF27" s="399"/>
      <c r="BG27" s="399"/>
      <c r="BH27" s="399"/>
      <c r="BI27" s="399"/>
      <c r="BJ27" s="399"/>
      <c r="BK27" s="399"/>
      <c r="BL27" s="399"/>
      <c r="BM27" s="400"/>
      <c r="BN27" s="439">
        <v>200000</v>
      </c>
      <c r="BO27" s="440"/>
      <c r="BP27" s="440"/>
      <c r="BQ27" s="440"/>
      <c r="BR27" s="440"/>
      <c r="BS27" s="440"/>
      <c r="BT27" s="440"/>
      <c r="BU27" s="441"/>
      <c r="BV27" s="439">
        <v>200000</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262</v>
      </c>
      <c r="F28" s="334"/>
      <c r="G28" s="334"/>
      <c r="H28" s="334"/>
      <c r="I28" s="334"/>
      <c r="J28" s="334"/>
      <c r="K28" s="335"/>
      <c r="L28" s="363">
        <v>1</v>
      </c>
      <c r="M28" s="364"/>
      <c r="N28" s="364"/>
      <c r="O28" s="364"/>
      <c r="P28" s="390"/>
      <c r="Q28" s="363">
        <v>5600</v>
      </c>
      <c r="R28" s="364"/>
      <c r="S28" s="364"/>
      <c r="T28" s="364"/>
      <c r="U28" s="364"/>
      <c r="V28" s="390"/>
      <c r="W28" s="544"/>
      <c r="X28" s="538"/>
      <c r="Y28" s="539"/>
      <c r="Z28" s="362" t="s">
        <v>36</v>
      </c>
      <c r="AA28" s="334"/>
      <c r="AB28" s="334"/>
      <c r="AC28" s="334"/>
      <c r="AD28" s="334"/>
      <c r="AE28" s="334"/>
      <c r="AF28" s="334"/>
      <c r="AG28" s="335"/>
      <c r="AH28" s="363" t="s">
        <v>196</v>
      </c>
      <c r="AI28" s="364"/>
      <c r="AJ28" s="364"/>
      <c r="AK28" s="364"/>
      <c r="AL28" s="390"/>
      <c r="AM28" s="363" t="s">
        <v>196</v>
      </c>
      <c r="AN28" s="364"/>
      <c r="AO28" s="364"/>
      <c r="AP28" s="364"/>
      <c r="AQ28" s="364"/>
      <c r="AR28" s="390"/>
      <c r="AS28" s="363" t="s">
        <v>196</v>
      </c>
      <c r="AT28" s="364"/>
      <c r="AU28" s="364"/>
      <c r="AV28" s="364"/>
      <c r="AW28" s="364"/>
      <c r="AX28" s="365"/>
      <c r="AY28" s="525" t="s">
        <v>265</v>
      </c>
      <c r="AZ28" s="526"/>
      <c r="BA28" s="526"/>
      <c r="BB28" s="527"/>
      <c r="BC28" s="321" t="s">
        <v>103</v>
      </c>
      <c r="BD28" s="322"/>
      <c r="BE28" s="322"/>
      <c r="BF28" s="322"/>
      <c r="BG28" s="322"/>
      <c r="BH28" s="322"/>
      <c r="BI28" s="322"/>
      <c r="BJ28" s="322"/>
      <c r="BK28" s="322"/>
      <c r="BL28" s="322"/>
      <c r="BM28" s="323"/>
      <c r="BN28" s="324">
        <v>9330712</v>
      </c>
      <c r="BO28" s="325"/>
      <c r="BP28" s="325"/>
      <c r="BQ28" s="325"/>
      <c r="BR28" s="325"/>
      <c r="BS28" s="325"/>
      <c r="BT28" s="325"/>
      <c r="BU28" s="326"/>
      <c r="BV28" s="324">
        <v>7443599</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266</v>
      </c>
      <c r="F29" s="334"/>
      <c r="G29" s="334"/>
      <c r="H29" s="334"/>
      <c r="I29" s="334"/>
      <c r="J29" s="334"/>
      <c r="K29" s="335"/>
      <c r="L29" s="363">
        <v>22</v>
      </c>
      <c r="M29" s="364"/>
      <c r="N29" s="364"/>
      <c r="O29" s="364"/>
      <c r="P29" s="390"/>
      <c r="Q29" s="363">
        <v>5300</v>
      </c>
      <c r="R29" s="364"/>
      <c r="S29" s="364"/>
      <c r="T29" s="364"/>
      <c r="U29" s="364"/>
      <c r="V29" s="390"/>
      <c r="W29" s="545"/>
      <c r="X29" s="546"/>
      <c r="Y29" s="547"/>
      <c r="Z29" s="362" t="s">
        <v>268</v>
      </c>
      <c r="AA29" s="334"/>
      <c r="AB29" s="334"/>
      <c r="AC29" s="334"/>
      <c r="AD29" s="334"/>
      <c r="AE29" s="334"/>
      <c r="AF29" s="334"/>
      <c r="AG29" s="335"/>
      <c r="AH29" s="363">
        <v>643</v>
      </c>
      <c r="AI29" s="364"/>
      <c r="AJ29" s="364"/>
      <c r="AK29" s="364"/>
      <c r="AL29" s="390"/>
      <c r="AM29" s="363">
        <v>1996950</v>
      </c>
      <c r="AN29" s="364"/>
      <c r="AO29" s="364"/>
      <c r="AP29" s="364"/>
      <c r="AQ29" s="364"/>
      <c r="AR29" s="390"/>
      <c r="AS29" s="363">
        <v>3106</v>
      </c>
      <c r="AT29" s="364"/>
      <c r="AU29" s="364"/>
      <c r="AV29" s="364"/>
      <c r="AW29" s="364"/>
      <c r="AX29" s="365"/>
      <c r="AY29" s="528"/>
      <c r="AZ29" s="529"/>
      <c r="BA29" s="529"/>
      <c r="BB29" s="530"/>
      <c r="BC29" s="338" t="s">
        <v>269</v>
      </c>
      <c r="BD29" s="339"/>
      <c r="BE29" s="339"/>
      <c r="BF29" s="339"/>
      <c r="BG29" s="339"/>
      <c r="BH29" s="339"/>
      <c r="BI29" s="339"/>
      <c r="BJ29" s="339"/>
      <c r="BK29" s="339"/>
      <c r="BL29" s="339"/>
      <c r="BM29" s="340"/>
      <c r="BN29" s="341" t="s">
        <v>196</v>
      </c>
      <c r="BO29" s="342"/>
      <c r="BP29" s="342"/>
      <c r="BQ29" s="342"/>
      <c r="BR29" s="342"/>
      <c r="BS29" s="342"/>
      <c r="BT29" s="342"/>
      <c r="BU29" s="343"/>
      <c r="BV29" s="341" t="s">
        <v>196</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271</v>
      </c>
      <c r="X30" s="448"/>
      <c r="Y30" s="448"/>
      <c r="Z30" s="448"/>
      <c r="AA30" s="448"/>
      <c r="AB30" s="448"/>
      <c r="AC30" s="448"/>
      <c r="AD30" s="448"/>
      <c r="AE30" s="448"/>
      <c r="AF30" s="448"/>
      <c r="AG30" s="449"/>
      <c r="AH30" s="418">
        <v>99.1</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70</v>
      </c>
      <c r="BD30" s="437"/>
      <c r="BE30" s="437"/>
      <c r="BF30" s="437"/>
      <c r="BG30" s="437"/>
      <c r="BH30" s="437"/>
      <c r="BI30" s="437"/>
      <c r="BJ30" s="437"/>
      <c r="BK30" s="437"/>
      <c r="BL30" s="437"/>
      <c r="BM30" s="438"/>
      <c r="BN30" s="439">
        <v>6288885</v>
      </c>
      <c r="BO30" s="440"/>
      <c r="BP30" s="440"/>
      <c r="BQ30" s="440"/>
      <c r="BR30" s="440"/>
      <c r="BS30" s="440"/>
      <c r="BT30" s="440"/>
      <c r="BU30" s="441"/>
      <c r="BV30" s="439">
        <v>5258333</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184</v>
      </c>
      <c r="D32" s="450"/>
      <c r="E32" s="450"/>
      <c r="F32" s="450"/>
      <c r="G32" s="450"/>
      <c r="H32" s="450"/>
      <c r="I32" s="450"/>
      <c r="J32" s="450"/>
      <c r="K32" s="450"/>
      <c r="L32" s="450"/>
      <c r="M32" s="450"/>
      <c r="N32" s="450"/>
      <c r="O32" s="450"/>
      <c r="P32" s="450"/>
      <c r="Q32" s="450"/>
      <c r="R32" s="450"/>
      <c r="S32" s="450"/>
      <c r="U32" s="345" t="s">
        <v>93</v>
      </c>
      <c r="V32" s="345"/>
      <c r="W32" s="345"/>
      <c r="X32" s="345"/>
      <c r="Y32" s="345"/>
      <c r="Z32" s="345"/>
      <c r="AA32" s="345"/>
      <c r="AB32" s="345"/>
      <c r="AC32" s="345"/>
      <c r="AD32" s="345"/>
      <c r="AE32" s="345"/>
      <c r="AF32" s="345"/>
      <c r="AG32" s="345"/>
      <c r="AH32" s="345"/>
      <c r="AI32" s="345"/>
      <c r="AJ32" s="345"/>
      <c r="AK32" s="345"/>
      <c r="AM32" s="345" t="s">
        <v>273</v>
      </c>
      <c r="AN32" s="345"/>
      <c r="AO32" s="345"/>
      <c r="AP32" s="345"/>
      <c r="AQ32" s="345"/>
      <c r="AR32" s="345"/>
      <c r="AS32" s="345"/>
      <c r="AT32" s="345"/>
      <c r="AU32" s="345"/>
      <c r="AV32" s="345"/>
      <c r="AW32" s="345"/>
      <c r="AX32" s="345"/>
      <c r="AY32" s="345"/>
      <c r="AZ32" s="345"/>
      <c r="BA32" s="345"/>
      <c r="BB32" s="345"/>
      <c r="BC32" s="345"/>
      <c r="BE32" s="345" t="s">
        <v>274</v>
      </c>
      <c r="BF32" s="345"/>
      <c r="BG32" s="345"/>
      <c r="BH32" s="345"/>
      <c r="BI32" s="345"/>
      <c r="BJ32" s="345"/>
      <c r="BK32" s="345"/>
      <c r="BL32" s="345"/>
      <c r="BM32" s="345"/>
      <c r="BN32" s="345"/>
      <c r="BO32" s="345"/>
      <c r="BP32" s="345"/>
      <c r="BQ32" s="345"/>
      <c r="BR32" s="345"/>
      <c r="BS32" s="345"/>
      <c r="BT32" s="345"/>
      <c r="BU32" s="345"/>
      <c r="BW32" s="345" t="s">
        <v>276</v>
      </c>
      <c r="BX32" s="345"/>
      <c r="BY32" s="345"/>
      <c r="BZ32" s="345"/>
      <c r="CA32" s="345"/>
      <c r="CB32" s="345"/>
      <c r="CC32" s="345"/>
      <c r="CD32" s="345"/>
      <c r="CE32" s="345"/>
      <c r="CF32" s="345"/>
      <c r="CG32" s="345"/>
      <c r="CH32" s="345"/>
      <c r="CI32" s="345"/>
      <c r="CJ32" s="345"/>
      <c r="CK32" s="345"/>
      <c r="CL32" s="345"/>
      <c r="CM32" s="345"/>
      <c r="CO32" s="345" t="s">
        <v>277</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58</v>
      </c>
      <c r="D33" s="451"/>
      <c r="E33" s="452" t="s">
        <v>278</v>
      </c>
      <c r="F33" s="452"/>
      <c r="G33" s="452"/>
      <c r="H33" s="452"/>
      <c r="I33" s="452"/>
      <c r="J33" s="452"/>
      <c r="K33" s="452"/>
      <c r="L33" s="452"/>
      <c r="M33" s="452"/>
      <c r="N33" s="452"/>
      <c r="O33" s="452"/>
      <c r="P33" s="452"/>
      <c r="Q33" s="452"/>
      <c r="R33" s="452"/>
      <c r="S33" s="452"/>
      <c r="T33" s="12"/>
      <c r="U33" s="451" t="s">
        <v>58</v>
      </c>
      <c r="V33" s="451"/>
      <c r="W33" s="452" t="s">
        <v>278</v>
      </c>
      <c r="X33" s="452"/>
      <c r="Y33" s="452"/>
      <c r="Z33" s="452"/>
      <c r="AA33" s="452"/>
      <c r="AB33" s="452"/>
      <c r="AC33" s="452"/>
      <c r="AD33" s="452"/>
      <c r="AE33" s="452"/>
      <c r="AF33" s="452"/>
      <c r="AG33" s="452"/>
      <c r="AH33" s="452"/>
      <c r="AI33" s="452"/>
      <c r="AJ33" s="452"/>
      <c r="AK33" s="452"/>
      <c r="AL33" s="12"/>
      <c r="AM33" s="451" t="s">
        <v>58</v>
      </c>
      <c r="AN33" s="451"/>
      <c r="AO33" s="452" t="s">
        <v>278</v>
      </c>
      <c r="AP33" s="452"/>
      <c r="AQ33" s="452"/>
      <c r="AR33" s="452"/>
      <c r="AS33" s="452"/>
      <c r="AT33" s="452"/>
      <c r="AU33" s="452"/>
      <c r="AV33" s="452"/>
      <c r="AW33" s="452"/>
      <c r="AX33" s="452"/>
      <c r="AY33" s="452"/>
      <c r="AZ33" s="452"/>
      <c r="BA33" s="452"/>
      <c r="BB33" s="452"/>
      <c r="BC33" s="452"/>
      <c r="BD33" s="8"/>
      <c r="BE33" s="452" t="s">
        <v>280</v>
      </c>
      <c r="BF33" s="452"/>
      <c r="BG33" s="452" t="s">
        <v>163</v>
      </c>
      <c r="BH33" s="452"/>
      <c r="BI33" s="452"/>
      <c r="BJ33" s="452"/>
      <c r="BK33" s="452"/>
      <c r="BL33" s="452"/>
      <c r="BM33" s="452"/>
      <c r="BN33" s="452"/>
      <c r="BO33" s="452"/>
      <c r="BP33" s="452"/>
      <c r="BQ33" s="452"/>
      <c r="BR33" s="452"/>
      <c r="BS33" s="452"/>
      <c r="BT33" s="452"/>
      <c r="BU33" s="452"/>
      <c r="BV33" s="8"/>
      <c r="BW33" s="451" t="s">
        <v>280</v>
      </c>
      <c r="BX33" s="451"/>
      <c r="BY33" s="452" t="s">
        <v>110</v>
      </c>
      <c r="BZ33" s="452"/>
      <c r="CA33" s="452"/>
      <c r="CB33" s="452"/>
      <c r="CC33" s="452"/>
      <c r="CD33" s="452"/>
      <c r="CE33" s="452"/>
      <c r="CF33" s="452"/>
      <c r="CG33" s="452"/>
      <c r="CH33" s="452"/>
      <c r="CI33" s="452"/>
      <c r="CJ33" s="452"/>
      <c r="CK33" s="452"/>
      <c r="CL33" s="452"/>
      <c r="CM33" s="452"/>
      <c r="CN33" s="12"/>
      <c r="CO33" s="451" t="s">
        <v>58</v>
      </c>
      <c r="CP33" s="451"/>
      <c r="CQ33" s="452" t="s">
        <v>281</v>
      </c>
      <c r="CR33" s="452"/>
      <c r="CS33" s="452"/>
      <c r="CT33" s="452"/>
      <c r="CU33" s="452"/>
      <c r="CV33" s="452"/>
      <c r="CW33" s="452"/>
      <c r="CX33" s="452"/>
      <c r="CY33" s="452"/>
      <c r="CZ33" s="452"/>
      <c r="DA33" s="452"/>
      <c r="DB33" s="452"/>
      <c r="DC33" s="452"/>
      <c r="DD33" s="452"/>
      <c r="DE33" s="452"/>
      <c r="DF33" s="12"/>
      <c r="DG33" s="453" t="s">
        <v>81</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国民健康保険事業</v>
      </c>
      <c r="X34" s="455"/>
      <c r="Y34" s="455"/>
      <c r="Z34" s="455"/>
      <c r="AA34" s="455"/>
      <c r="AB34" s="455"/>
      <c r="AC34" s="455"/>
      <c r="AD34" s="455"/>
      <c r="AE34" s="455"/>
      <c r="AF34" s="455"/>
      <c r="AG34" s="455"/>
      <c r="AH34" s="455"/>
      <c r="AI34" s="455"/>
      <c r="AJ34" s="455"/>
      <c r="AK34" s="455"/>
      <c r="AL34" s="2"/>
      <c r="AM34" s="454">
        <f>IF(AO34="","",MAX(C34:D43,U34:V43)+1)</f>
        <v>5</v>
      </c>
      <c r="AN34" s="454"/>
      <c r="AO34" s="455" t="str">
        <f>IF('各会計、関係団体の財政状況及び健全化判断比率'!B31="","",'各会計、関係団体の財政状況及び健全化判断比率'!B31)</f>
        <v>病院事業会計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8</v>
      </c>
      <c r="BX34" s="454"/>
      <c r="BY34" s="455" t="str">
        <f>IF('各会計、関係団体の財政状況及び健全化判断比率'!B68="","",'各会計、関係団体の財政状況及び健全化判断比率'!B68)</f>
        <v>西多摩衛生組合</v>
      </c>
      <c r="BZ34" s="455"/>
      <c r="CA34" s="455"/>
      <c r="CB34" s="455"/>
      <c r="CC34" s="455"/>
      <c r="CD34" s="455"/>
      <c r="CE34" s="455"/>
      <c r="CF34" s="455"/>
      <c r="CG34" s="455"/>
      <c r="CH34" s="455"/>
      <c r="CI34" s="455"/>
      <c r="CJ34" s="455"/>
      <c r="CK34" s="455"/>
      <c r="CL34" s="455"/>
      <c r="CM34" s="455"/>
      <c r="CN34" s="2"/>
      <c r="CO34" s="454" t="str">
        <f>IF(CQ34="","",MAX(C34:D43,U34:V43,AM34:AN43,BE34:BF43,BW34:BX43)+1)</f>
        <v/>
      </c>
      <c r="CP34" s="454"/>
      <c r="CQ34" s="455" t="str">
        <f>IF('各会計、関係団体の財政状況及び健全化判断比率'!BS7="","",'各会計、関係団体の財政状況及び健全化判断比率'!BS7)</f>
        <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介護保険事業</v>
      </c>
      <c r="X35" s="455"/>
      <c r="Y35" s="455"/>
      <c r="Z35" s="455"/>
      <c r="AA35" s="455"/>
      <c r="AB35" s="455"/>
      <c r="AC35" s="455"/>
      <c r="AD35" s="455"/>
      <c r="AE35" s="455"/>
      <c r="AF35" s="455"/>
      <c r="AG35" s="455"/>
      <c r="AH35" s="455"/>
      <c r="AI35" s="455"/>
      <c r="AJ35" s="455"/>
      <c r="AK35" s="455"/>
      <c r="AL35" s="2"/>
      <c r="AM35" s="454">
        <f t="shared" ref="AM35:AM43" si="2">IF(AO35="","",AM34+1)</f>
        <v>6</v>
      </c>
      <c r="AN35" s="454"/>
      <c r="AO35" s="455" t="str">
        <f>IF('各会計、関係団体の財政状況及び健全化判断比率'!B32="","",'各会計、関係団体の財政状況及び健全化判断比率'!B32)</f>
        <v>モーターボート競走事業会計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9</v>
      </c>
      <c r="BX35" s="454"/>
      <c r="BY35" s="455" t="str">
        <f>IF('各会計、関係団体の財政状況及び健全化判断比率'!B69="","",'各会計、関係団体の財政状況及び健全化判断比率'!B69)</f>
        <v>東京たま広域資源循環組合</v>
      </c>
      <c r="BZ35" s="455"/>
      <c r="CA35" s="455"/>
      <c r="CB35" s="455"/>
      <c r="CC35" s="455"/>
      <c r="CD35" s="455"/>
      <c r="CE35" s="455"/>
      <c r="CF35" s="455"/>
      <c r="CG35" s="455"/>
      <c r="CH35" s="455"/>
      <c r="CI35" s="455"/>
      <c r="CJ35" s="455"/>
      <c r="CK35" s="455"/>
      <c r="CL35" s="455"/>
      <c r="CM35" s="455"/>
      <c r="CN35" s="2"/>
      <c r="CO35" s="454" t="str">
        <f t="shared" ref="CO35:CO43" si="5">IF(CQ35="","",CO34+1)</f>
        <v/>
      </c>
      <c r="CP35" s="454"/>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後期高齢者医療事業</v>
      </c>
      <c r="X36" s="455"/>
      <c r="Y36" s="455"/>
      <c r="Z36" s="455"/>
      <c r="AA36" s="455"/>
      <c r="AB36" s="455"/>
      <c r="AC36" s="455"/>
      <c r="AD36" s="455"/>
      <c r="AE36" s="455"/>
      <c r="AF36" s="455"/>
      <c r="AG36" s="455"/>
      <c r="AH36" s="455"/>
      <c r="AI36" s="455"/>
      <c r="AJ36" s="455"/>
      <c r="AK36" s="455"/>
      <c r="AL36" s="2"/>
      <c r="AM36" s="454">
        <f t="shared" si="2"/>
        <v>7</v>
      </c>
      <c r="AN36" s="454"/>
      <c r="AO36" s="455" t="str">
        <f>IF('各会計、関係団体の財政状況及び健全化判断比率'!B33="","",'各会計、関係団体の財政状況及び健全化判断比率'!B33)</f>
        <v>下水道事業会計</v>
      </c>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10</v>
      </c>
      <c r="BX36" s="454"/>
      <c r="BY36" s="455" t="str">
        <f>IF('各会計、関係団体の財政状況及び健全化判断比率'!B70="","",'各会計、関係団体の財政状況及び健全化判断比率'!B70)</f>
        <v>東京都十一市競輪事業組合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11</v>
      </c>
      <c r="BX37" s="454"/>
      <c r="BY37" s="455" t="str">
        <f>IF('各会計、関係団体の財政状況及び健全化判断比率'!B71="","",'各会計、関係団体の財政状況及び健全化判断比率'!B71)</f>
        <v>東京市町村総合事務組合（一般会計）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12</v>
      </c>
      <c r="BX38" s="454"/>
      <c r="BY38" s="455" t="str">
        <f>IF('各会計、関係団体の財政状況及び健全化判断比率'!B72="","",'各会計、関係団体の財政状況及び健全化判断比率'!B72)</f>
        <v>東京市町村総合事務組合（交通災害共済事業特別会計）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13</v>
      </c>
      <c r="BX39" s="454"/>
      <c r="BY39" s="455" t="str">
        <f>IF('各会計、関係団体の財政状況及び健全化判断比率'!B73="","",'各会計、関係団体の財政状況及び健全化判断比率'!B73)</f>
        <v>青梅、羽村地区工業用水企業団</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14</v>
      </c>
      <c r="BX40" s="454"/>
      <c r="BY40" s="455" t="str">
        <f>IF('各会計、関係団体の財政状況及び健全化判断比率'!B74="","",'各会計、関係団体の財政状況及び健全化判断比率'!B74)</f>
        <v>東京都後期高齢者医療広域連合（一般会計）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15</v>
      </c>
      <c r="BX41" s="454"/>
      <c r="BY41" s="455" t="str">
        <f>IF('各会計、関係団体の財政状況及び健全化判断比率'!B75="","",'各会計、関係団体の財政状況及び健全化判断比率'!B75)</f>
        <v>東京都後期高齢者医療広域連合（後期高齢者医療特別会計）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457" t="s">
        <v>283</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285</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287</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288</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193</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291</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293</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295</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4BfXw8v1L20gLNnLaDHns9naT2CUMmjtW/m2imKaCeUrBn2Uza28OREWThE2bFWIBKwkADQ33l2GAH0yTWdaWQ==" saltValue="aByvfnhhxWKUb9vnQXjBB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296</v>
      </c>
      <c r="DI1" s="549"/>
      <c r="DJ1" s="549"/>
      <c r="DK1" s="549"/>
      <c r="DL1" s="549"/>
      <c r="DM1" s="549"/>
      <c r="DN1" s="550"/>
      <c r="DO1" s="1"/>
      <c r="DP1" s="548" t="s">
        <v>298</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116</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301</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302</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5</v>
      </c>
      <c r="C4" s="337"/>
      <c r="D4" s="337"/>
      <c r="E4" s="337"/>
      <c r="F4" s="337"/>
      <c r="G4" s="337"/>
      <c r="H4" s="337"/>
      <c r="I4" s="337"/>
      <c r="J4" s="337"/>
      <c r="K4" s="337"/>
      <c r="L4" s="337"/>
      <c r="M4" s="337"/>
      <c r="N4" s="337"/>
      <c r="O4" s="337"/>
      <c r="P4" s="337"/>
      <c r="Q4" s="379"/>
      <c r="R4" s="336" t="s">
        <v>305</v>
      </c>
      <c r="S4" s="337"/>
      <c r="T4" s="337"/>
      <c r="U4" s="337"/>
      <c r="V4" s="337"/>
      <c r="W4" s="337"/>
      <c r="X4" s="337"/>
      <c r="Y4" s="379"/>
      <c r="Z4" s="336" t="s">
        <v>226</v>
      </c>
      <c r="AA4" s="337"/>
      <c r="AB4" s="337"/>
      <c r="AC4" s="379"/>
      <c r="AD4" s="336" t="s">
        <v>251</v>
      </c>
      <c r="AE4" s="337"/>
      <c r="AF4" s="337"/>
      <c r="AG4" s="337"/>
      <c r="AH4" s="337"/>
      <c r="AI4" s="337"/>
      <c r="AJ4" s="337"/>
      <c r="AK4" s="379"/>
      <c r="AL4" s="336" t="s">
        <v>226</v>
      </c>
      <c r="AM4" s="337"/>
      <c r="AN4" s="337"/>
      <c r="AO4" s="379"/>
      <c r="AP4" s="551" t="s">
        <v>310</v>
      </c>
      <c r="AQ4" s="551"/>
      <c r="AR4" s="551"/>
      <c r="AS4" s="551"/>
      <c r="AT4" s="551"/>
      <c r="AU4" s="551"/>
      <c r="AV4" s="551"/>
      <c r="AW4" s="551"/>
      <c r="AX4" s="551"/>
      <c r="AY4" s="551"/>
      <c r="AZ4" s="551"/>
      <c r="BA4" s="551"/>
      <c r="BB4" s="551"/>
      <c r="BC4" s="551"/>
      <c r="BD4" s="551"/>
      <c r="BE4" s="551"/>
      <c r="BF4" s="551"/>
      <c r="BG4" s="551" t="s">
        <v>284</v>
      </c>
      <c r="BH4" s="551"/>
      <c r="BI4" s="551"/>
      <c r="BJ4" s="551"/>
      <c r="BK4" s="551"/>
      <c r="BL4" s="551"/>
      <c r="BM4" s="551"/>
      <c r="BN4" s="551"/>
      <c r="BO4" s="551" t="s">
        <v>226</v>
      </c>
      <c r="BP4" s="551"/>
      <c r="BQ4" s="551"/>
      <c r="BR4" s="551"/>
      <c r="BS4" s="551" t="s">
        <v>311</v>
      </c>
      <c r="BT4" s="551"/>
      <c r="BU4" s="551"/>
      <c r="BV4" s="551"/>
      <c r="BW4" s="551"/>
      <c r="BX4" s="551"/>
      <c r="BY4" s="551"/>
      <c r="BZ4" s="551"/>
      <c r="CA4" s="551"/>
      <c r="CB4" s="551"/>
      <c r="CD4" s="336" t="s">
        <v>312</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307</v>
      </c>
      <c r="C5" s="553"/>
      <c r="D5" s="553"/>
      <c r="E5" s="553"/>
      <c r="F5" s="553"/>
      <c r="G5" s="553"/>
      <c r="H5" s="553"/>
      <c r="I5" s="553"/>
      <c r="J5" s="553"/>
      <c r="K5" s="553"/>
      <c r="L5" s="553"/>
      <c r="M5" s="553"/>
      <c r="N5" s="553"/>
      <c r="O5" s="553"/>
      <c r="P5" s="553"/>
      <c r="Q5" s="554"/>
      <c r="R5" s="555">
        <v>20060177</v>
      </c>
      <c r="S5" s="556"/>
      <c r="T5" s="556"/>
      <c r="U5" s="556"/>
      <c r="V5" s="556"/>
      <c r="W5" s="556"/>
      <c r="X5" s="556"/>
      <c r="Y5" s="557"/>
      <c r="Z5" s="558">
        <v>31.7</v>
      </c>
      <c r="AA5" s="558"/>
      <c r="AB5" s="558"/>
      <c r="AC5" s="558"/>
      <c r="AD5" s="559">
        <v>18529111</v>
      </c>
      <c r="AE5" s="559"/>
      <c r="AF5" s="559"/>
      <c r="AG5" s="559"/>
      <c r="AH5" s="559"/>
      <c r="AI5" s="559"/>
      <c r="AJ5" s="559"/>
      <c r="AK5" s="559"/>
      <c r="AL5" s="560">
        <v>65.099999999999994</v>
      </c>
      <c r="AM5" s="561"/>
      <c r="AN5" s="561"/>
      <c r="AO5" s="562"/>
      <c r="AP5" s="552" t="s">
        <v>314</v>
      </c>
      <c r="AQ5" s="553"/>
      <c r="AR5" s="553"/>
      <c r="AS5" s="553"/>
      <c r="AT5" s="553"/>
      <c r="AU5" s="553"/>
      <c r="AV5" s="553"/>
      <c r="AW5" s="553"/>
      <c r="AX5" s="553"/>
      <c r="AY5" s="553"/>
      <c r="AZ5" s="553"/>
      <c r="BA5" s="553"/>
      <c r="BB5" s="553"/>
      <c r="BC5" s="553"/>
      <c r="BD5" s="553"/>
      <c r="BE5" s="553"/>
      <c r="BF5" s="554"/>
      <c r="BG5" s="563">
        <v>18522320</v>
      </c>
      <c r="BH5" s="342"/>
      <c r="BI5" s="342"/>
      <c r="BJ5" s="342"/>
      <c r="BK5" s="342"/>
      <c r="BL5" s="342"/>
      <c r="BM5" s="342"/>
      <c r="BN5" s="564"/>
      <c r="BO5" s="565">
        <v>92.3</v>
      </c>
      <c r="BP5" s="565"/>
      <c r="BQ5" s="565"/>
      <c r="BR5" s="565"/>
      <c r="BS5" s="566">
        <v>114796</v>
      </c>
      <c r="BT5" s="566"/>
      <c r="BU5" s="566"/>
      <c r="BV5" s="566"/>
      <c r="BW5" s="566"/>
      <c r="BX5" s="566"/>
      <c r="BY5" s="566"/>
      <c r="BZ5" s="566"/>
      <c r="CA5" s="566"/>
      <c r="CB5" s="567"/>
      <c r="CD5" s="336" t="s">
        <v>310</v>
      </c>
      <c r="CE5" s="337"/>
      <c r="CF5" s="337"/>
      <c r="CG5" s="337"/>
      <c r="CH5" s="337"/>
      <c r="CI5" s="337"/>
      <c r="CJ5" s="337"/>
      <c r="CK5" s="337"/>
      <c r="CL5" s="337"/>
      <c r="CM5" s="337"/>
      <c r="CN5" s="337"/>
      <c r="CO5" s="337"/>
      <c r="CP5" s="337"/>
      <c r="CQ5" s="379"/>
      <c r="CR5" s="336" t="s">
        <v>317</v>
      </c>
      <c r="CS5" s="337"/>
      <c r="CT5" s="337"/>
      <c r="CU5" s="337"/>
      <c r="CV5" s="337"/>
      <c r="CW5" s="337"/>
      <c r="CX5" s="337"/>
      <c r="CY5" s="379"/>
      <c r="CZ5" s="336" t="s">
        <v>226</v>
      </c>
      <c r="DA5" s="337"/>
      <c r="DB5" s="337"/>
      <c r="DC5" s="379"/>
      <c r="DD5" s="336" t="s">
        <v>318</v>
      </c>
      <c r="DE5" s="337"/>
      <c r="DF5" s="337"/>
      <c r="DG5" s="337"/>
      <c r="DH5" s="337"/>
      <c r="DI5" s="337"/>
      <c r="DJ5" s="337"/>
      <c r="DK5" s="337"/>
      <c r="DL5" s="337"/>
      <c r="DM5" s="337"/>
      <c r="DN5" s="337"/>
      <c r="DO5" s="337"/>
      <c r="DP5" s="379"/>
      <c r="DQ5" s="336" t="s">
        <v>320</v>
      </c>
      <c r="DR5" s="337"/>
      <c r="DS5" s="337"/>
      <c r="DT5" s="337"/>
      <c r="DU5" s="337"/>
      <c r="DV5" s="337"/>
      <c r="DW5" s="337"/>
      <c r="DX5" s="337"/>
      <c r="DY5" s="337"/>
      <c r="DZ5" s="337"/>
      <c r="EA5" s="337"/>
      <c r="EB5" s="337"/>
      <c r="EC5" s="379"/>
    </row>
    <row r="6" spans="2:143" ht="11.25" customHeight="1" x14ac:dyDescent="0.15">
      <c r="B6" s="568" t="s">
        <v>321</v>
      </c>
      <c r="C6" s="457"/>
      <c r="D6" s="457"/>
      <c r="E6" s="457"/>
      <c r="F6" s="457"/>
      <c r="G6" s="457"/>
      <c r="H6" s="457"/>
      <c r="I6" s="457"/>
      <c r="J6" s="457"/>
      <c r="K6" s="457"/>
      <c r="L6" s="457"/>
      <c r="M6" s="457"/>
      <c r="N6" s="457"/>
      <c r="O6" s="457"/>
      <c r="P6" s="457"/>
      <c r="Q6" s="569"/>
      <c r="R6" s="563">
        <v>293120</v>
      </c>
      <c r="S6" s="342"/>
      <c r="T6" s="342"/>
      <c r="U6" s="342"/>
      <c r="V6" s="342"/>
      <c r="W6" s="342"/>
      <c r="X6" s="342"/>
      <c r="Y6" s="564"/>
      <c r="Z6" s="565">
        <v>0.5</v>
      </c>
      <c r="AA6" s="565"/>
      <c r="AB6" s="565"/>
      <c r="AC6" s="565"/>
      <c r="AD6" s="566">
        <v>293120</v>
      </c>
      <c r="AE6" s="566"/>
      <c r="AF6" s="566"/>
      <c r="AG6" s="566"/>
      <c r="AH6" s="566"/>
      <c r="AI6" s="566"/>
      <c r="AJ6" s="566"/>
      <c r="AK6" s="566"/>
      <c r="AL6" s="570">
        <v>1</v>
      </c>
      <c r="AM6" s="348"/>
      <c r="AN6" s="348"/>
      <c r="AO6" s="571"/>
      <c r="AP6" s="568" t="s">
        <v>107</v>
      </c>
      <c r="AQ6" s="457"/>
      <c r="AR6" s="457"/>
      <c r="AS6" s="457"/>
      <c r="AT6" s="457"/>
      <c r="AU6" s="457"/>
      <c r="AV6" s="457"/>
      <c r="AW6" s="457"/>
      <c r="AX6" s="457"/>
      <c r="AY6" s="457"/>
      <c r="AZ6" s="457"/>
      <c r="BA6" s="457"/>
      <c r="BB6" s="457"/>
      <c r="BC6" s="457"/>
      <c r="BD6" s="457"/>
      <c r="BE6" s="457"/>
      <c r="BF6" s="569"/>
      <c r="BG6" s="563">
        <v>18522320</v>
      </c>
      <c r="BH6" s="342"/>
      <c r="BI6" s="342"/>
      <c r="BJ6" s="342"/>
      <c r="BK6" s="342"/>
      <c r="BL6" s="342"/>
      <c r="BM6" s="342"/>
      <c r="BN6" s="564"/>
      <c r="BO6" s="565">
        <v>92.3</v>
      </c>
      <c r="BP6" s="565"/>
      <c r="BQ6" s="565"/>
      <c r="BR6" s="565"/>
      <c r="BS6" s="566">
        <v>114796</v>
      </c>
      <c r="BT6" s="566"/>
      <c r="BU6" s="566"/>
      <c r="BV6" s="566"/>
      <c r="BW6" s="566"/>
      <c r="BX6" s="566"/>
      <c r="BY6" s="566"/>
      <c r="BZ6" s="566"/>
      <c r="CA6" s="566"/>
      <c r="CB6" s="567"/>
      <c r="CD6" s="552" t="s">
        <v>322</v>
      </c>
      <c r="CE6" s="553"/>
      <c r="CF6" s="553"/>
      <c r="CG6" s="553"/>
      <c r="CH6" s="553"/>
      <c r="CI6" s="553"/>
      <c r="CJ6" s="553"/>
      <c r="CK6" s="553"/>
      <c r="CL6" s="553"/>
      <c r="CM6" s="553"/>
      <c r="CN6" s="553"/>
      <c r="CO6" s="553"/>
      <c r="CP6" s="553"/>
      <c r="CQ6" s="554"/>
      <c r="CR6" s="563">
        <v>378472</v>
      </c>
      <c r="CS6" s="342"/>
      <c r="CT6" s="342"/>
      <c r="CU6" s="342"/>
      <c r="CV6" s="342"/>
      <c r="CW6" s="342"/>
      <c r="CX6" s="342"/>
      <c r="CY6" s="564"/>
      <c r="CZ6" s="560">
        <v>0.6</v>
      </c>
      <c r="DA6" s="561"/>
      <c r="DB6" s="561"/>
      <c r="DC6" s="572"/>
      <c r="DD6" s="573" t="s">
        <v>196</v>
      </c>
      <c r="DE6" s="342"/>
      <c r="DF6" s="342"/>
      <c r="DG6" s="342"/>
      <c r="DH6" s="342"/>
      <c r="DI6" s="342"/>
      <c r="DJ6" s="342"/>
      <c r="DK6" s="342"/>
      <c r="DL6" s="342"/>
      <c r="DM6" s="342"/>
      <c r="DN6" s="342"/>
      <c r="DO6" s="342"/>
      <c r="DP6" s="564"/>
      <c r="DQ6" s="573">
        <v>378391</v>
      </c>
      <c r="DR6" s="342"/>
      <c r="DS6" s="342"/>
      <c r="DT6" s="342"/>
      <c r="DU6" s="342"/>
      <c r="DV6" s="342"/>
      <c r="DW6" s="342"/>
      <c r="DX6" s="342"/>
      <c r="DY6" s="342"/>
      <c r="DZ6" s="342"/>
      <c r="EA6" s="342"/>
      <c r="EB6" s="342"/>
      <c r="EC6" s="574"/>
    </row>
    <row r="7" spans="2:143" ht="11.25" customHeight="1" x14ac:dyDescent="0.15">
      <c r="B7" s="568" t="s">
        <v>43</v>
      </c>
      <c r="C7" s="457"/>
      <c r="D7" s="457"/>
      <c r="E7" s="457"/>
      <c r="F7" s="457"/>
      <c r="G7" s="457"/>
      <c r="H7" s="457"/>
      <c r="I7" s="457"/>
      <c r="J7" s="457"/>
      <c r="K7" s="457"/>
      <c r="L7" s="457"/>
      <c r="M7" s="457"/>
      <c r="N7" s="457"/>
      <c r="O7" s="457"/>
      <c r="P7" s="457"/>
      <c r="Q7" s="569"/>
      <c r="R7" s="563">
        <v>32633</v>
      </c>
      <c r="S7" s="342"/>
      <c r="T7" s="342"/>
      <c r="U7" s="342"/>
      <c r="V7" s="342"/>
      <c r="W7" s="342"/>
      <c r="X7" s="342"/>
      <c r="Y7" s="564"/>
      <c r="Z7" s="565">
        <v>0.1</v>
      </c>
      <c r="AA7" s="565"/>
      <c r="AB7" s="565"/>
      <c r="AC7" s="565"/>
      <c r="AD7" s="566">
        <v>32633</v>
      </c>
      <c r="AE7" s="566"/>
      <c r="AF7" s="566"/>
      <c r="AG7" s="566"/>
      <c r="AH7" s="566"/>
      <c r="AI7" s="566"/>
      <c r="AJ7" s="566"/>
      <c r="AK7" s="566"/>
      <c r="AL7" s="570">
        <v>0.1</v>
      </c>
      <c r="AM7" s="348"/>
      <c r="AN7" s="348"/>
      <c r="AO7" s="571"/>
      <c r="AP7" s="568" t="s">
        <v>323</v>
      </c>
      <c r="AQ7" s="457"/>
      <c r="AR7" s="457"/>
      <c r="AS7" s="457"/>
      <c r="AT7" s="457"/>
      <c r="AU7" s="457"/>
      <c r="AV7" s="457"/>
      <c r="AW7" s="457"/>
      <c r="AX7" s="457"/>
      <c r="AY7" s="457"/>
      <c r="AZ7" s="457"/>
      <c r="BA7" s="457"/>
      <c r="BB7" s="457"/>
      <c r="BC7" s="457"/>
      <c r="BD7" s="457"/>
      <c r="BE7" s="457"/>
      <c r="BF7" s="569"/>
      <c r="BG7" s="563">
        <v>8645598</v>
      </c>
      <c r="BH7" s="342"/>
      <c r="BI7" s="342"/>
      <c r="BJ7" s="342"/>
      <c r="BK7" s="342"/>
      <c r="BL7" s="342"/>
      <c r="BM7" s="342"/>
      <c r="BN7" s="564"/>
      <c r="BO7" s="565">
        <v>43.1</v>
      </c>
      <c r="BP7" s="565"/>
      <c r="BQ7" s="565"/>
      <c r="BR7" s="565"/>
      <c r="BS7" s="566">
        <v>114796</v>
      </c>
      <c r="BT7" s="566"/>
      <c r="BU7" s="566"/>
      <c r="BV7" s="566"/>
      <c r="BW7" s="566"/>
      <c r="BX7" s="566"/>
      <c r="BY7" s="566"/>
      <c r="BZ7" s="566"/>
      <c r="CA7" s="566"/>
      <c r="CB7" s="567"/>
      <c r="CD7" s="568" t="s">
        <v>325</v>
      </c>
      <c r="CE7" s="457"/>
      <c r="CF7" s="457"/>
      <c r="CG7" s="457"/>
      <c r="CH7" s="457"/>
      <c r="CI7" s="457"/>
      <c r="CJ7" s="457"/>
      <c r="CK7" s="457"/>
      <c r="CL7" s="457"/>
      <c r="CM7" s="457"/>
      <c r="CN7" s="457"/>
      <c r="CO7" s="457"/>
      <c r="CP7" s="457"/>
      <c r="CQ7" s="569"/>
      <c r="CR7" s="563">
        <v>8155309</v>
      </c>
      <c r="CS7" s="342"/>
      <c r="CT7" s="342"/>
      <c r="CU7" s="342"/>
      <c r="CV7" s="342"/>
      <c r="CW7" s="342"/>
      <c r="CX7" s="342"/>
      <c r="CY7" s="564"/>
      <c r="CZ7" s="565">
        <v>13.4</v>
      </c>
      <c r="DA7" s="565"/>
      <c r="DB7" s="565"/>
      <c r="DC7" s="565"/>
      <c r="DD7" s="573">
        <v>60970</v>
      </c>
      <c r="DE7" s="342"/>
      <c r="DF7" s="342"/>
      <c r="DG7" s="342"/>
      <c r="DH7" s="342"/>
      <c r="DI7" s="342"/>
      <c r="DJ7" s="342"/>
      <c r="DK7" s="342"/>
      <c r="DL7" s="342"/>
      <c r="DM7" s="342"/>
      <c r="DN7" s="342"/>
      <c r="DO7" s="342"/>
      <c r="DP7" s="564"/>
      <c r="DQ7" s="573">
        <v>7369798</v>
      </c>
      <c r="DR7" s="342"/>
      <c r="DS7" s="342"/>
      <c r="DT7" s="342"/>
      <c r="DU7" s="342"/>
      <c r="DV7" s="342"/>
      <c r="DW7" s="342"/>
      <c r="DX7" s="342"/>
      <c r="DY7" s="342"/>
      <c r="DZ7" s="342"/>
      <c r="EA7" s="342"/>
      <c r="EB7" s="342"/>
      <c r="EC7" s="574"/>
    </row>
    <row r="8" spans="2:143" ht="11.25" customHeight="1" x14ac:dyDescent="0.15">
      <c r="B8" s="568" t="s">
        <v>326</v>
      </c>
      <c r="C8" s="457"/>
      <c r="D8" s="457"/>
      <c r="E8" s="457"/>
      <c r="F8" s="457"/>
      <c r="G8" s="457"/>
      <c r="H8" s="457"/>
      <c r="I8" s="457"/>
      <c r="J8" s="457"/>
      <c r="K8" s="457"/>
      <c r="L8" s="457"/>
      <c r="M8" s="457"/>
      <c r="N8" s="457"/>
      <c r="O8" s="457"/>
      <c r="P8" s="457"/>
      <c r="Q8" s="569"/>
      <c r="R8" s="563">
        <v>173199</v>
      </c>
      <c r="S8" s="342"/>
      <c r="T8" s="342"/>
      <c r="U8" s="342"/>
      <c r="V8" s="342"/>
      <c r="W8" s="342"/>
      <c r="X8" s="342"/>
      <c r="Y8" s="564"/>
      <c r="Z8" s="565">
        <v>0.3</v>
      </c>
      <c r="AA8" s="565"/>
      <c r="AB8" s="565"/>
      <c r="AC8" s="565"/>
      <c r="AD8" s="566">
        <v>173199</v>
      </c>
      <c r="AE8" s="566"/>
      <c r="AF8" s="566"/>
      <c r="AG8" s="566"/>
      <c r="AH8" s="566"/>
      <c r="AI8" s="566"/>
      <c r="AJ8" s="566"/>
      <c r="AK8" s="566"/>
      <c r="AL8" s="570">
        <v>0.6</v>
      </c>
      <c r="AM8" s="348"/>
      <c r="AN8" s="348"/>
      <c r="AO8" s="571"/>
      <c r="AP8" s="568" t="s">
        <v>121</v>
      </c>
      <c r="AQ8" s="457"/>
      <c r="AR8" s="457"/>
      <c r="AS8" s="457"/>
      <c r="AT8" s="457"/>
      <c r="AU8" s="457"/>
      <c r="AV8" s="457"/>
      <c r="AW8" s="457"/>
      <c r="AX8" s="457"/>
      <c r="AY8" s="457"/>
      <c r="AZ8" s="457"/>
      <c r="BA8" s="457"/>
      <c r="BB8" s="457"/>
      <c r="BC8" s="457"/>
      <c r="BD8" s="457"/>
      <c r="BE8" s="457"/>
      <c r="BF8" s="569"/>
      <c r="BG8" s="563">
        <v>235438</v>
      </c>
      <c r="BH8" s="342"/>
      <c r="BI8" s="342"/>
      <c r="BJ8" s="342"/>
      <c r="BK8" s="342"/>
      <c r="BL8" s="342"/>
      <c r="BM8" s="342"/>
      <c r="BN8" s="564"/>
      <c r="BO8" s="565">
        <v>1.2</v>
      </c>
      <c r="BP8" s="565"/>
      <c r="BQ8" s="565"/>
      <c r="BR8" s="565"/>
      <c r="BS8" s="566" t="s">
        <v>196</v>
      </c>
      <c r="BT8" s="566"/>
      <c r="BU8" s="566"/>
      <c r="BV8" s="566"/>
      <c r="BW8" s="566"/>
      <c r="BX8" s="566"/>
      <c r="BY8" s="566"/>
      <c r="BZ8" s="566"/>
      <c r="CA8" s="566"/>
      <c r="CB8" s="567"/>
      <c r="CD8" s="568" t="s">
        <v>329</v>
      </c>
      <c r="CE8" s="457"/>
      <c r="CF8" s="457"/>
      <c r="CG8" s="457"/>
      <c r="CH8" s="457"/>
      <c r="CI8" s="457"/>
      <c r="CJ8" s="457"/>
      <c r="CK8" s="457"/>
      <c r="CL8" s="457"/>
      <c r="CM8" s="457"/>
      <c r="CN8" s="457"/>
      <c r="CO8" s="457"/>
      <c r="CP8" s="457"/>
      <c r="CQ8" s="569"/>
      <c r="CR8" s="563">
        <v>29725223</v>
      </c>
      <c r="CS8" s="342"/>
      <c r="CT8" s="342"/>
      <c r="CU8" s="342"/>
      <c r="CV8" s="342"/>
      <c r="CW8" s="342"/>
      <c r="CX8" s="342"/>
      <c r="CY8" s="564"/>
      <c r="CZ8" s="565">
        <v>48.7</v>
      </c>
      <c r="DA8" s="565"/>
      <c r="DB8" s="565"/>
      <c r="DC8" s="565"/>
      <c r="DD8" s="573">
        <v>249699</v>
      </c>
      <c r="DE8" s="342"/>
      <c r="DF8" s="342"/>
      <c r="DG8" s="342"/>
      <c r="DH8" s="342"/>
      <c r="DI8" s="342"/>
      <c r="DJ8" s="342"/>
      <c r="DK8" s="342"/>
      <c r="DL8" s="342"/>
      <c r="DM8" s="342"/>
      <c r="DN8" s="342"/>
      <c r="DO8" s="342"/>
      <c r="DP8" s="564"/>
      <c r="DQ8" s="573">
        <v>14120444</v>
      </c>
      <c r="DR8" s="342"/>
      <c r="DS8" s="342"/>
      <c r="DT8" s="342"/>
      <c r="DU8" s="342"/>
      <c r="DV8" s="342"/>
      <c r="DW8" s="342"/>
      <c r="DX8" s="342"/>
      <c r="DY8" s="342"/>
      <c r="DZ8" s="342"/>
      <c r="EA8" s="342"/>
      <c r="EB8" s="342"/>
      <c r="EC8" s="574"/>
    </row>
    <row r="9" spans="2:143" ht="11.25" customHeight="1" x14ac:dyDescent="0.15">
      <c r="B9" s="568" t="s">
        <v>328</v>
      </c>
      <c r="C9" s="457"/>
      <c r="D9" s="457"/>
      <c r="E9" s="457"/>
      <c r="F9" s="457"/>
      <c r="G9" s="457"/>
      <c r="H9" s="457"/>
      <c r="I9" s="457"/>
      <c r="J9" s="457"/>
      <c r="K9" s="457"/>
      <c r="L9" s="457"/>
      <c r="M9" s="457"/>
      <c r="N9" s="457"/>
      <c r="O9" s="457"/>
      <c r="P9" s="457"/>
      <c r="Q9" s="569"/>
      <c r="R9" s="563">
        <v>185038</v>
      </c>
      <c r="S9" s="342"/>
      <c r="T9" s="342"/>
      <c r="U9" s="342"/>
      <c r="V9" s="342"/>
      <c r="W9" s="342"/>
      <c r="X9" s="342"/>
      <c r="Y9" s="564"/>
      <c r="Z9" s="565">
        <v>0.3</v>
      </c>
      <c r="AA9" s="565"/>
      <c r="AB9" s="565"/>
      <c r="AC9" s="565"/>
      <c r="AD9" s="566">
        <v>185038</v>
      </c>
      <c r="AE9" s="566"/>
      <c r="AF9" s="566"/>
      <c r="AG9" s="566"/>
      <c r="AH9" s="566"/>
      <c r="AI9" s="566"/>
      <c r="AJ9" s="566"/>
      <c r="AK9" s="566"/>
      <c r="AL9" s="570">
        <v>0.6</v>
      </c>
      <c r="AM9" s="348"/>
      <c r="AN9" s="348"/>
      <c r="AO9" s="571"/>
      <c r="AP9" s="568" t="s">
        <v>330</v>
      </c>
      <c r="AQ9" s="457"/>
      <c r="AR9" s="457"/>
      <c r="AS9" s="457"/>
      <c r="AT9" s="457"/>
      <c r="AU9" s="457"/>
      <c r="AV9" s="457"/>
      <c r="AW9" s="457"/>
      <c r="AX9" s="457"/>
      <c r="AY9" s="457"/>
      <c r="AZ9" s="457"/>
      <c r="BA9" s="457"/>
      <c r="BB9" s="457"/>
      <c r="BC9" s="457"/>
      <c r="BD9" s="457"/>
      <c r="BE9" s="457"/>
      <c r="BF9" s="569"/>
      <c r="BG9" s="563">
        <v>7439444</v>
      </c>
      <c r="BH9" s="342"/>
      <c r="BI9" s="342"/>
      <c r="BJ9" s="342"/>
      <c r="BK9" s="342"/>
      <c r="BL9" s="342"/>
      <c r="BM9" s="342"/>
      <c r="BN9" s="564"/>
      <c r="BO9" s="565">
        <v>37.1</v>
      </c>
      <c r="BP9" s="565"/>
      <c r="BQ9" s="565"/>
      <c r="BR9" s="565"/>
      <c r="BS9" s="566" t="s">
        <v>196</v>
      </c>
      <c r="BT9" s="566"/>
      <c r="BU9" s="566"/>
      <c r="BV9" s="566"/>
      <c r="BW9" s="566"/>
      <c r="BX9" s="566"/>
      <c r="BY9" s="566"/>
      <c r="BZ9" s="566"/>
      <c r="CA9" s="566"/>
      <c r="CB9" s="567"/>
      <c r="CD9" s="568" t="s">
        <v>333</v>
      </c>
      <c r="CE9" s="457"/>
      <c r="CF9" s="457"/>
      <c r="CG9" s="457"/>
      <c r="CH9" s="457"/>
      <c r="CI9" s="457"/>
      <c r="CJ9" s="457"/>
      <c r="CK9" s="457"/>
      <c r="CL9" s="457"/>
      <c r="CM9" s="457"/>
      <c r="CN9" s="457"/>
      <c r="CO9" s="457"/>
      <c r="CP9" s="457"/>
      <c r="CQ9" s="569"/>
      <c r="CR9" s="563">
        <v>6438541</v>
      </c>
      <c r="CS9" s="342"/>
      <c r="CT9" s="342"/>
      <c r="CU9" s="342"/>
      <c r="CV9" s="342"/>
      <c r="CW9" s="342"/>
      <c r="CX9" s="342"/>
      <c r="CY9" s="564"/>
      <c r="CZ9" s="565">
        <v>10.6</v>
      </c>
      <c r="DA9" s="565"/>
      <c r="DB9" s="565"/>
      <c r="DC9" s="565"/>
      <c r="DD9" s="573">
        <v>195963</v>
      </c>
      <c r="DE9" s="342"/>
      <c r="DF9" s="342"/>
      <c r="DG9" s="342"/>
      <c r="DH9" s="342"/>
      <c r="DI9" s="342"/>
      <c r="DJ9" s="342"/>
      <c r="DK9" s="342"/>
      <c r="DL9" s="342"/>
      <c r="DM9" s="342"/>
      <c r="DN9" s="342"/>
      <c r="DO9" s="342"/>
      <c r="DP9" s="564"/>
      <c r="DQ9" s="573">
        <v>4446584</v>
      </c>
      <c r="DR9" s="342"/>
      <c r="DS9" s="342"/>
      <c r="DT9" s="342"/>
      <c r="DU9" s="342"/>
      <c r="DV9" s="342"/>
      <c r="DW9" s="342"/>
      <c r="DX9" s="342"/>
      <c r="DY9" s="342"/>
      <c r="DZ9" s="342"/>
      <c r="EA9" s="342"/>
      <c r="EB9" s="342"/>
      <c r="EC9" s="574"/>
    </row>
    <row r="10" spans="2:143" ht="11.25" customHeight="1" x14ac:dyDescent="0.15">
      <c r="B10" s="568" t="s">
        <v>127</v>
      </c>
      <c r="C10" s="457"/>
      <c r="D10" s="457"/>
      <c r="E10" s="457"/>
      <c r="F10" s="457"/>
      <c r="G10" s="457"/>
      <c r="H10" s="457"/>
      <c r="I10" s="457"/>
      <c r="J10" s="457"/>
      <c r="K10" s="457"/>
      <c r="L10" s="457"/>
      <c r="M10" s="457"/>
      <c r="N10" s="457"/>
      <c r="O10" s="457"/>
      <c r="P10" s="457"/>
      <c r="Q10" s="569"/>
      <c r="R10" s="563" t="s">
        <v>196</v>
      </c>
      <c r="S10" s="342"/>
      <c r="T10" s="342"/>
      <c r="U10" s="342"/>
      <c r="V10" s="342"/>
      <c r="W10" s="342"/>
      <c r="X10" s="342"/>
      <c r="Y10" s="564"/>
      <c r="Z10" s="565" t="s">
        <v>196</v>
      </c>
      <c r="AA10" s="565"/>
      <c r="AB10" s="565"/>
      <c r="AC10" s="565"/>
      <c r="AD10" s="566" t="s">
        <v>196</v>
      </c>
      <c r="AE10" s="566"/>
      <c r="AF10" s="566"/>
      <c r="AG10" s="566"/>
      <c r="AH10" s="566"/>
      <c r="AI10" s="566"/>
      <c r="AJ10" s="566"/>
      <c r="AK10" s="566"/>
      <c r="AL10" s="570" t="s">
        <v>196</v>
      </c>
      <c r="AM10" s="348"/>
      <c r="AN10" s="348"/>
      <c r="AO10" s="571"/>
      <c r="AP10" s="568" t="s">
        <v>187</v>
      </c>
      <c r="AQ10" s="457"/>
      <c r="AR10" s="457"/>
      <c r="AS10" s="457"/>
      <c r="AT10" s="457"/>
      <c r="AU10" s="457"/>
      <c r="AV10" s="457"/>
      <c r="AW10" s="457"/>
      <c r="AX10" s="457"/>
      <c r="AY10" s="457"/>
      <c r="AZ10" s="457"/>
      <c r="BA10" s="457"/>
      <c r="BB10" s="457"/>
      <c r="BC10" s="457"/>
      <c r="BD10" s="457"/>
      <c r="BE10" s="457"/>
      <c r="BF10" s="569"/>
      <c r="BG10" s="563">
        <v>317703</v>
      </c>
      <c r="BH10" s="342"/>
      <c r="BI10" s="342"/>
      <c r="BJ10" s="342"/>
      <c r="BK10" s="342"/>
      <c r="BL10" s="342"/>
      <c r="BM10" s="342"/>
      <c r="BN10" s="564"/>
      <c r="BO10" s="565">
        <v>1.6</v>
      </c>
      <c r="BP10" s="565"/>
      <c r="BQ10" s="565"/>
      <c r="BR10" s="565"/>
      <c r="BS10" s="566" t="s">
        <v>196</v>
      </c>
      <c r="BT10" s="566"/>
      <c r="BU10" s="566"/>
      <c r="BV10" s="566"/>
      <c r="BW10" s="566"/>
      <c r="BX10" s="566"/>
      <c r="BY10" s="566"/>
      <c r="BZ10" s="566"/>
      <c r="CA10" s="566"/>
      <c r="CB10" s="567"/>
      <c r="CD10" s="568" t="s">
        <v>224</v>
      </c>
      <c r="CE10" s="457"/>
      <c r="CF10" s="457"/>
      <c r="CG10" s="457"/>
      <c r="CH10" s="457"/>
      <c r="CI10" s="457"/>
      <c r="CJ10" s="457"/>
      <c r="CK10" s="457"/>
      <c r="CL10" s="457"/>
      <c r="CM10" s="457"/>
      <c r="CN10" s="457"/>
      <c r="CO10" s="457"/>
      <c r="CP10" s="457"/>
      <c r="CQ10" s="569"/>
      <c r="CR10" s="563">
        <v>10557</v>
      </c>
      <c r="CS10" s="342"/>
      <c r="CT10" s="342"/>
      <c r="CU10" s="342"/>
      <c r="CV10" s="342"/>
      <c r="CW10" s="342"/>
      <c r="CX10" s="342"/>
      <c r="CY10" s="564"/>
      <c r="CZ10" s="565">
        <v>0</v>
      </c>
      <c r="DA10" s="565"/>
      <c r="DB10" s="565"/>
      <c r="DC10" s="565"/>
      <c r="DD10" s="573" t="s">
        <v>196</v>
      </c>
      <c r="DE10" s="342"/>
      <c r="DF10" s="342"/>
      <c r="DG10" s="342"/>
      <c r="DH10" s="342"/>
      <c r="DI10" s="342"/>
      <c r="DJ10" s="342"/>
      <c r="DK10" s="342"/>
      <c r="DL10" s="342"/>
      <c r="DM10" s="342"/>
      <c r="DN10" s="342"/>
      <c r="DO10" s="342"/>
      <c r="DP10" s="564"/>
      <c r="DQ10" s="573">
        <v>10557</v>
      </c>
      <c r="DR10" s="342"/>
      <c r="DS10" s="342"/>
      <c r="DT10" s="342"/>
      <c r="DU10" s="342"/>
      <c r="DV10" s="342"/>
      <c r="DW10" s="342"/>
      <c r="DX10" s="342"/>
      <c r="DY10" s="342"/>
      <c r="DZ10" s="342"/>
      <c r="EA10" s="342"/>
      <c r="EB10" s="342"/>
      <c r="EC10" s="574"/>
    </row>
    <row r="11" spans="2:143" ht="11.25" customHeight="1" x14ac:dyDescent="0.15">
      <c r="B11" s="568" t="s">
        <v>105</v>
      </c>
      <c r="C11" s="457"/>
      <c r="D11" s="457"/>
      <c r="E11" s="457"/>
      <c r="F11" s="457"/>
      <c r="G11" s="457"/>
      <c r="H11" s="457"/>
      <c r="I11" s="457"/>
      <c r="J11" s="457"/>
      <c r="K11" s="457"/>
      <c r="L11" s="457"/>
      <c r="M11" s="457"/>
      <c r="N11" s="457"/>
      <c r="O11" s="457"/>
      <c r="P11" s="457"/>
      <c r="Q11" s="569"/>
      <c r="R11" s="563">
        <v>3178747</v>
      </c>
      <c r="S11" s="342"/>
      <c r="T11" s="342"/>
      <c r="U11" s="342"/>
      <c r="V11" s="342"/>
      <c r="W11" s="342"/>
      <c r="X11" s="342"/>
      <c r="Y11" s="564"/>
      <c r="Z11" s="570">
        <v>5</v>
      </c>
      <c r="AA11" s="348"/>
      <c r="AB11" s="348"/>
      <c r="AC11" s="575"/>
      <c r="AD11" s="573">
        <v>3178747</v>
      </c>
      <c r="AE11" s="342"/>
      <c r="AF11" s="342"/>
      <c r="AG11" s="342"/>
      <c r="AH11" s="342"/>
      <c r="AI11" s="342"/>
      <c r="AJ11" s="342"/>
      <c r="AK11" s="564"/>
      <c r="AL11" s="570">
        <v>11.2</v>
      </c>
      <c r="AM11" s="348"/>
      <c r="AN11" s="348"/>
      <c r="AO11" s="571"/>
      <c r="AP11" s="568" t="s">
        <v>335</v>
      </c>
      <c r="AQ11" s="457"/>
      <c r="AR11" s="457"/>
      <c r="AS11" s="457"/>
      <c r="AT11" s="457"/>
      <c r="AU11" s="457"/>
      <c r="AV11" s="457"/>
      <c r="AW11" s="457"/>
      <c r="AX11" s="457"/>
      <c r="AY11" s="457"/>
      <c r="AZ11" s="457"/>
      <c r="BA11" s="457"/>
      <c r="BB11" s="457"/>
      <c r="BC11" s="457"/>
      <c r="BD11" s="457"/>
      <c r="BE11" s="457"/>
      <c r="BF11" s="569"/>
      <c r="BG11" s="563">
        <v>653013</v>
      </c>
      <c r="BH11" s="342"/>
      <c r="BI11" s="342"/>
      <c r="BJ11" s="342"/>
      <c r="BK11" s="342"/>
      <c r="BL11" s="342"/>
      <c r="BM11" s="342"/>
      <c r="BN11" s="564"/>
      <c r="BO11" s="565">
        <v>3.3</v>
      </c>
      <c r="BP11" s="565"/>
      <c r="BQ11" s="565"/>
      <c r="BR11" s="565"/>
      <c r="BS11" s="566">
        <v>114796</v>
      </c>
      <c r="BT11" s="566"/>
      <c r="BU11" s="566"/>
      <c r="BV11" s="566"/>
      <c r="BW11" s="566"/>
      <c r="BX11" s="566"/>
      <c r="BY11" s="566"/>
      <c r="BZ11" s="566"/>
      <c r="CA11" s="566"/>
      <c r="CB11" s="567"/>
      <c r="CD11" s="568" t="s">
        <v>338</v>
      </c>
      <c r="CE11" s="457"/>
      <c r="CF11" s="457"/>
      <c r="CG11" s="457"/>
      <c r="CH11" s="457"/>
      <c r="CI11" s="457"/>
      <c r="CJ11" s="457"/>
      <c r="CK11" s="457"/>
      <c r="CL11" s="457"/>
      <c r="CM11" s="457"/>
      <c r="CN11" s="457"/>
      <c r="CO11" s="457"/>
      <c r="CP11" s="457"/>
      <c r="CQ11" s="569"/>
      <c r="CR11" s="563">
        <v>278894</v>
      </c>
      <c r="CS11" s="342"/>
      <c r="CT11" s="342"/>
      <c r="CU11" s="342"/>
      <c r="CV11" s="342"/>
      <c r="CW11" s="342"/>
      <c r="CX11" s="342"/>
      <c r="CY11" s="564"/>
      <c r="CZ11" s="565">
        <v>0.5</v>
      </c>
      <c r="DA11" s="565"/>
      <c r="DB11" s="565"/>
      <c r="DC11" s="565"/>
      <c r="DD11" s="573">
        <v>8960</v>
      </c>
      <c r="DE11" s="342"/>
      <c r="DF11" s="342"/>
      <c r="DG11" s="342"/>
      <c r="DH11" s="342"/>
      <c r="DI11" s="342"/>
      <c r="DJ11" s="342"/>
      <c r="DK11" s="342"/>
      <c r="DL11" s="342"/>
      <c r="DM11" s="342"/>
      <c r="DN11" s="342"/>
      <c r="DO11" s="342"/>
      <c r="DP11" s="564"/>
      <c r="DQ11" s="573">
        <v>170254</v>
      </c>
      <c r="DR11" s="342"/>
      <c r="DS11" s="342"/>
      <c r="DT11" s="342"/>
      <c r="DU11" s="342"/>
      <c r="DV11" s="342"/>
      <c r="DW11" s="342"/>
      <c r="DX11" s="342"/>
      <c r="DY11" s="342"/>
      <c r="DZ11" s="342"/>
      <c r="EA11" s="342"/>
      <c r="EB11" s="342"/>
      <c r="EC11" s="574"/>
    </row>
    <row r="12" spans="2:143" ht="11.25" customHeight="1" x14ac:dyDescent="0.15">
      <c r="B12" s="568" t="s">
        <v>144</v>
      </c>
      <c r="C12" s="457"/>
      <c r="D12" s="457"/>
      <c r="E12" s="457"/>
      <c r="F12" s="457"/>
      <c r="G12" s="457"/>
      <c r="H12" s="457"/>
      <c r="I12" s="457"/>
      <c r="J12" s="457"/>
      <c r="K12" s="457"/>
      <c r="L12" s="457"/>
      <c r="M12" s="457"/>
      <c r="N12" s="457"/>
      <c r="O12" s="457"/>
      <c r="P12" s="457"/>
      <c r="Q12" s="569"/>
      <c r="R12" s="563">
        <v>58375</v>
      </c>
      <c r="S12" s="342"/>
      <c r="T12" s="342"/>
      <c r="U12" s="342"/>
      <c r="V12" s="342"/>
      <c r="W12" s="342"/>
      <c r="X12" s="342"/>
      <c r="Y12" s="564"/>
      <c r="Z12" s="565">
        <v>0.1</v>
      </c>
      <c r="AA12" s="565"/>
      <c r="AB12" s="565"/>
      <c r="AC12" s="565"/>
      <c r="AD12" s="566">
        <v>58375</v>
      </c>
      <c r="AE12" s="566"/>
      <c r="AF12" s="566"/>
      <c r="AG12" s="566"/>
      <c r="AH12" s="566"/>
      <c r="AI12" s="566"/>
      <c r="AJ12" s="566"/>
      <c r="AK12" s="566"/>
      <c r="AL12" s="570">
        <v>0.2</v>
      </c>
      <c r="AM12" s="348"/>
      <c r="AN12" s="348"/>
      <c r="AO12" s="571"/>
      <c r="AP12" s="568" t="s">
        <v>339</v>
      </c>
      <c r="AQ12" s="457"/>
      <c r="AR12" s="457"/>
      <c r="AS12" s="457"/>
      <c r="AT12" s="457"/>
      <c r="AU12" s="457"/>
      <c r="AV12" s="457"/>
      <c r="AW12" s="457"/>
      <c r="AX12" s="457"/>
      <c r="AY12" s="457"/>
      <c r="AZ12" s="457"/>
      <c r="BA12" s="457"/>
      <c r="BB12" s="457"/>
      <c r="BC12" s="457"/>
      <c r="BD12" s="457"/>
      <c r="BE12" s="457"/>
      <c r="BF12" s="569"/>
      <c r="BG12" s="563">
        <v>8618190</v>
      </c>
      <c r="BH12" s="342"/>
      <c r="BI12" s="342"/>
      <c r="BJ12" s="342"/>
      <c r="BK12" s="342"/>
      <c r="BL12" s="342"/>
      <c r="BM12" s="342"/>
      <c r="BN12" s="564"/>
      <c r="BO12" s="565">
        <v>43</v>
      </c>
      <c r="BP12" s="565"/>
      <c r="BQ12" s="565"/>
      <c r="BR12" s="565"/>
      <c r="BS12" s="566" t="s">
        <v>196</v>
      </c>
      <c r="BT12" s="566"/>
      <c r="BU12" s="566"/>
      <c r="BV12" s="566"/>
      <c r="BW12" s="566"/>
      <c r="BX12" s="566"/>
      <c r="BY12" s="566"/>
      <c r="BZ12" s="566"/>
      <c r="CA12" s="566"/>
      <c r="CB12" s="567"/>
      <c r="CD12" s="568" t="s">
        <v>91</v>
      </c>
      <c r="CE12" s="457"/>
      <c r="CF12" s="457"/>
      <c r="CG12" s="457"/>
      <c r="CH12" s="457"/>
      <c r="CI12" s="457"/>
      <c r="CJ12" s="457"/>
      <c r="CK12" s="457"/>
      <c r="CL12" s="457"/>
      <c r="CM12" s="457"/>
      <c r="CN12" s="457"/>
      <c r="CO12" s="457"/>
      <c r="CP12" s="457"/>
      <c r="CQ12" s="569"/>
      <c r="CR12" s="563">
        <v>669539</v>
      </c>
      <c r="CS12" s="342"/>
      <c r="CT12" s="342"/>
      <c r="CU12" s="342"/>
      <c r="CV12" s="342"/>
      <c r="CW12" s="342"/>
      <c r="CX12" s="342"/>
      <c r="CY12" s="564"/>
      <c r="CZ12" s="565">
        <v>1.1000000000000001</v>
      </c>
      <c r="DA12" s="565"/>
      <c r="DB12" s="565"/>
      <c r="DC12" s="565"/>
      <c r="DD12" s="573" t="s">
        <v>196</v>
      </c>
      <c r="DE12" s="342"/>
      <c r="DF12" s="342"/>
      <c r="DG12" s="342"/>
      <c r="DH12" s="342"/>
      <c r="DI12" s="342"/>
      <c r="DJ12" s="342"/>
      <c r="DK12" s="342"/>
      <c r="DL12" s="342"/>
      <c r="DM12" s="342"/>
      <c r="DN12" s="342"/>
      <c r="DO12" s="342"/>
      <c r="DP12" s="564"/>
      <c r="DQ12" s="573">
        <v>580324</v>
      </c>
      <c r="DR12" s="342"/>
      <c r="DS12" s="342"/>
      <c r="DT12" s="342"/>
      <c r="DU12" s="342"/>
      <c r="DV12" s="342"/>
      <c r="DW12" s="342"/>
      <c r="DX12" s="342"/>
      <c r="DY12" s="342"/>
      <c r="DZ12" s="342"/>
      <c r="EA12" s="342"/>
      <c r="EB12" s="342"/>
      <c r="EC12" s="574"/>
    </row>
    <row r="13" spans="2:143" ht="11.25" customHeight="1" x14ac:dyDescent="0.15">
      <c r="B13" s="568" t="s">
        <v>340</v>
      </c>
      <c r="C13" s="457"/>
      <c r="D13" s="457"/>
      <c r="E13" s="457"/>
      <c r="F13" s="457"/>
      <c r="G13" s="457"/>
      <c r="H13" s="457"/>
      <c r="I13" s="457"/>
      <c r="J13" s="457"/>
      <c r="K13" s="457"/>
      <c r="L13" s="457"/>
      <c r="M13" s="457"/>
      <c r="N13" s="457"/>
      <c r="O13" s="457"/>
      <c r="P13" s="457"/>
      <c r="Q13" s="569"/>
      <c r="R13" s="563" t="s">
        <v>196</v>
      </c>
      <c r="S13" s="342"/>
      <c r="T13" s="342"/>
      <c r="U13" s="342"/>
      <c r="V13" s="342"/>
      <c r="W13" s="342"/>
      <c r="X13" s="342"/>
      <c r="Y13" s="564"/>
      <c r="Z13" s="565" t="s">
        <v>196</v>
      </c>
      <c r="AA13" s="565"/>
      <c r="AB13" s="565"/>
      <c r="AC13" s="565"/>
      <c r="AD13" s="566" t="s">
        <v>196</v>
      </c>
      <c r="AE13" s="566"/>
      <c r="AF13" s="566"/>
      <c r="AG13" s="566"/>
      <c r="AH13" s="566"/>
      <c r="AI13" s="566"/>
      <c r="AJ13" s="566"/>
      <c r="AK13" s="566"/>
      <c r="AL13" s="570" t="s">
        <v>196</v>
      </c>
      <c r="AM13" s="348"/>
      <c r="AN13" s="348"/>
      <c r="AO13" s="571"/>
      <c r="AP13" s="568" t="s">
        <v>342</v>
      </c>
      <c r="AQ13" s="457"/>
      <c r="AR13" s="457"/>
      <c r="AS13" s="457"/>
      <c r="AT13" s="457"/>
      <c r="AU13" s="457"/>
      <c r="AV13" s="457"/>
      <c r="AW13" s="457"/>
      <c r="AX13" s="457"/>
      <c r="AY13" s="457"/>
      <c r="AZ13" s="457"/>
      <c r="BA13" s="457"/>
      <c r="BB13" s="457"/>
      <c r="BC13" s="457"/>
      <c r="BD13" s="457"/>
      <c r="BE13" s="457"/>
      <c r="BF13" s="569"/>
      <c r="BG13" s="563">
        <v>8593365</v>
      </c>
      <c r="BH13" s="342"/>
      <c r="BI13" s="342"/>
      <c r="BJ13" s="342"/>
      <c r="BK13" s="342"/>
      <c r="BL13" s="342"/>
      <c r="BM13" s="342"/>
      <c r="BN13" s="564"/>
      <c r="BO13" s="565">
        <v>42.8</v>
      </c>
      <c r="BP13" s="565"/>
      <c r="BQ13" s="565"/>
      <c r="BR13" s="565"/>
      <c r="BS13" s="566" t="s">
        <v>196</v>
      </c>
      <c r="BT13" s="566"/>
      <c r="BU13" s="566"/>
      <c r="BV13" s="566"/>
      <c r="BW13" s="566"/>
      <c r="BX13" s="566"/>
      <c r="BY13" s="566"/>
      <c r="BZ13" s="566"/>
      <c r="CA13" s="566"/>
      <c r="CB13" s="567"/>
      <c r="CD13" s="568" t="s">
        <v>343</v>
      </c>
      <c r="CE13" s="457"/>
      <c r="CF13" s="457"/>
      <c r="CG13" s="457"/>
      <c r="CH13" s="457"/>
      <c r="CI13" s="457"/>
      <c r="CJ13" s="457"/>
      <c r="CK13" s="457"/>
      <c r="CL13" s="457"/>
      <c r="CM13" s="457"/>
      <c r="CN13" s="457"/>
      <c r="CO13" s="457"/>
      <c r="CP13" s="457"/>
      <c r="CQ13" s="569"/>
      <c r="CR13" s="563">
        <v>3894780</v>
      </c>
      <c r="CS13" s="342"/>
      <c r="CT13" s="342"/>
      <c r="CU13" s="342"/>
      <c r="CV13" s="342"/>
      <c r="CW13" s="342"/>
      <c r="CX13" s="342"/>
      <c r="CY13" s="564"/>
      <c r="CZ13" s="565">
        <v>6.4</v>
      </c>
      <c r="DA13" s="565"/>
      <c r="DB13" s="565"/>
      <c r="DC13" s="565"/>
      <c r="DD13" s="573">
        <v>1185597</v>
      </c>
      <c r="DE13" s="342"/>
      <c r="DF13" s="342"/>
      <c r="DG13" s="342"/>
      <c r="DH13" s="342"/>
      <c r="DI13" s="342"/>
      <c r="DJ13" s="342"/>
      <c r="DK13" s="342"/>
      <c r="DL13" s="342"/>
      <c r="DM13" s="342"/>
      <c r="DN13" s="342"/>
      <c r="DO13" s="342"/>
      <c r="DP13" s="564"/>
      <c r="DQ13" s="573">
        <v>3145009</v>
      </c>
      <c r="DR13" s="342"/>
      <c r="DS13" s="342"/>
      <c r="DT13" s="342"/>
      <c r="DU13" s="342"/>
      <c r="DV13" s="342"/>
      <c r="DW13" s="342"/>
      <c r="DX13" s="342"/>
      <c r="DY13" s="342"/>
      <c r="DZ13" s="342"/>
      <c r="EA13" s="342"/>
      <c r="EB13" s="342"/>
      <c r="EC13" s="574"/>
    </row>
    <row r="14" spans="2:143" ht="11.25" customHeight="1" x14ac:dyDescent="0.15">
      <c r="B14" s="568" t="s">
        <v>345</v>
      </c>
      <c r="C14" s="457"/>
      <c r="D14" s="457"/>
      <c r="E14" s="457"/>
      <c r="F14" s="457"/>
      <c r="G14" s="457"/>
      <c r="H14" s="457"/>
      <c r="I14" s="457"/>
      <c r="J14" s="457"/>
      <c r="K14" s="457"/>
      <c r="L14" s="457"/>
      <c r="M14" s="457"/>
      <c r="N14" s="457"/>
      <c r="O14" s="457"/>
      <c r="P14" s="457"/>
      <c r="Q14" s="569"/>
      <c r="R14" s="563">
        <v>2045</v>
      </c>
      <c r="S14" s="342"/>
      <c r="T14" s="342"/>
      <c r="U14" s="342"/>
      <c r="V14" s="342"/>
      <c r="W14" s="342"/>
      <c r="X14" s="342"/>
      <c r="Y14" s="564"/>
      <c r="Z14" s="565">
        <v>0</v>
      </c>
      <c r="AA14" s="565"/>
      <c r="AB14" s="565"/>
      <c r="AC14" s="565"/>
      <c r="AD14" s="566">
        <v>2045</v>
      </c>
      <c r="AE14" s="566"/>
      <c r="AF14" s="566"/>
      <c r="AG14" s="566"/>
      <c r="AH14" s="566"/>
      <c r="AI14" s="566"/>
      <c r="AJ14" s="566"/>
      <c r="AK14" s="566"/>
      <c r="AL14" s="570">
        <v>0</v>
      </c>
      <c r="AM14" s="348"/>
      <c r="AN14" s="348"/>
      <c r="AO14" s="571"/>
      <c r="AP14" s="568" t="s">
        <v>213</v>
      </c>
      <c r="AQ14" s="457"/>
      <c r="AR14" s="457"/>
      <c r="AS14" s="457"/>
      <c r="AT14" s="457"/>
      <c r="AU14" s="457"/>
      <c r="AV14" s="457"/>
      <c r="AW14" s="457"/>
      <c r="AX14" s="457"/>
      <c r="AY14" s="457"/>
      <c r="AZ14" s="457"/>
      <c r="BA14" s="457"/>
      <c r="BB14" s="457"/>
      <c r="BC14" s="457"/>
      <c r="BD14" s="457"/>
      <c r="BE14" s="457"/>
      <c r="BF14" s="569"/>
      <c r="BG14" s="563">
        <v>335521</v>
      </c>
      <c r="BH14" s="342"/>
      <c r="BI14" s="342"/>
      <c r="BJ14" s="342"/>
      <c r="BK14" s="342"/>
      <c r="BL14" s="342"/>
      <c r="BM14" s="342"/>
      <c r="BN14" s="564"/>
      <c r="BO14" s="565">
        <v>1.7</v>
      </c>
      <c r="BP14" s="565"/>
      <c r="BQ14" s="565"/>
      <c r="BR14" s="565"/>
      <c r="BS14" s="566" t="s">
        <v>196</v>
      </c>
      <c r="BT14" s="566"/>
      <c r="BU14" s="566"/>
      <c r="BV14" s="566"/>
      <c r="BW14" s="566"/>
      <c r="BX14" s="566"/>
      <c r="BY14" s="566"/>
      <c r="BZ14" s="566"/>
      <c r="CA14" s="566"/>
      <c r="CB14" s="567"/>
      <c r="CD14" s="568" t="s">
        <v>66</v>
      </c>
      <c r="CE14" s="457"/>
      <c r="CF14" s="457"/>
      <c r="CG14" s="457"/>
      <c r="CH14" s="457"/>
      <c r="CI14" s="457"/>
      <c r="CJ14" s="457"/>
      <c r="CK14" s="457"/>
      <c r="CL14" s="457"/>
      <c r="CM14" s="457"/>
      <c r="CN14" s="457"/>
      <c r="CO14" s="457"/>
      <c r="CP14" s="457"/>
      <c r="CQ14" s="569"/>
      <c r="CR14" s="563">
        <v>1668704</v>
      </c>
      <c r="CS14" s="342"/>
      <c r="CT14" s="342"/>
      <c r="CU14" s="342"/>
      <c r="CV14" s="342"/>
      <c r="CW14" s="342"/>
      <c r="CX14" s="342"/>
      <c r="CY14" s="564"/>
      <c r="CZ14" s="565">
        <v>2.7</v>
      </c>
      <c r="DA14" s="565"/>
      <c r="DB14" s="565"/>
      <c r="DC14" s="565"/>
      <c r="DD14" s="573">
        <v>9847</v>
      </c>
      <c r="DE14" s="342"/>
      <c r="DF14" s="342"/>
      <c r="DG14" s="342"/>
      <c r="DH14" s="342"/>
      <c r="DI14" s="342"/>
      <c r="DJ14" s="342"/>
      <c r="DK14" s="342"/>
      <c r="DL14" s="342"/>
      <c r="DM14" s="342"/>
      <c r="DN14" s="342"/>
      <c r="DO14" s="342"/>
      <c r="DP14" s="564"/>
      <c r="DQ14" s="573">
        <v>1598081</v>
      </c>
      <c r="DR14" s="342"/>
      <c r="DS14" s="342"/>
      <c r="DT14" s="342"/>
      <c r="DU14" s="342"/>
      <c r="DV14" s="342"/>
      <c r="DW14" s="342"/>
      <c r="DX14" s="342"/>
      <c r="DY14" s="342"/>
      <c r="DZ14" s="342"/>
      <c r="EA14" s="342"/>
      <c r="EB14" s="342"/>
      <c r="EC14" s="574"/>
    </row>
    <row r="15" spans="2:143" ht="11.25" customHeight="1" x14ac:dyDescent="0.15">
      <c r="B15" s="568" t="s">
        <v>315</v>
      </c>
      <c r="C15" s="457"/>
      <c r="D15" s="457"/>
      <c r="E15" s="457"/>
      <c r="F15" s="457"/>
      <c r="G15" s="457"/>
      <c r="H15" s="457"/>
      <c r="I15" s="457"/>
      <c r="J15" s="457"/>
      <c r="K15" s="457"/>
      <c r="L15" s="457"/>
      <c r="M15" s="457"/>
      <c r="N15" s="457"/>
      <c r="O15" s="457"/>
      <c r="P15" s="457"/>
      <c r="Q15" s="569"/>
      <c r="R15" s="563" t="s">
        <v>196</v>
      </c>
      <c r="S15" s="342"/>
      <c r="T15" s="342"/>
      <c r="U15" s="342"/>
      <c r="V15" s="342"/>
      <c r="W15" s="342"/>
      <c r="X15" s="342"/>
      <c r="Y15" s="564"/>
      <c r="Z15" s="565" t="s">
        <v>196</v>
      </c>
      <c r="AA15" s="565"/>
      <c r="AB15" s="565"/>
      <c r="AC15" s="565"/>
      <c r="AD15" s="566" t="s">
        <v>196</v>
      </c>
      <c r="AE15" s="566"/>
      <c r="AF15" s="566"/>
      <c r="AG15" s="566"/>
      <c r="AH15" s="566"/>
      <c r="AI15" s="566"/>
      <c r="AJ15" s="566"/>
      <c r="AK15" s="566"/>
      <c r="AL15" s="570" t="s">
        <v>196</v>
      </c>
      <c r="AM15" s="348"/>
      <c r="AN15" s="348"/>
      <c r="AO15" s="571"/>
      <c r="AP15" s="568" t="s">
        <v>346</v>
      </c>
      <c r="AQ15" s="457"/>
      <c r="AR15" s="457"/>
      <c r="AS15" s="457"/>
      <c r="AT15" s="457"/>
      <c r="AU15" s="457"/>
      <c r="AV15" s="457"/>
      <c r="AW15" s="457"/>
      <c r="AX15" s="457"/>
      <c r="AY15" s="457"/>
      <c r="AZ15" s="457"/>
      <c r="BA15" s="457"/>
      <c r="BB15" s="457"/>
      <c r="BC15" s="457"/>
      <c r="BD15" s="457"/>
      <c r="BE15" s="457"/>
      <c r="BF15" s="569"/>
      <c r="BG15" s="563">
        <v>923009</v>
      </c>
      <c r="BH15" s="342"/>
      <c r="BI15" s="342"/>
      <c r="BJ15" s="342"/>
      <c r="BK15" s="342"/>
      <c r="BL15" s="342"/>
      <c r="BM15" s="342"/>
      <c r="BN15" s="564"/>
      <c r="BO15" s="565">
        <v>4.5999999999999996</v>
      </c>
      <c r="BP15" s="565"/>
      <c r="BQ15" s="565"/>
      <c r="BR15" s="565"/>
      <c r="BS15" s="566" t="s">
        <v>196</v>
      </c>
      <c r="BT15" s="566"/>
      <c r="BU15" s="566"/>
      <c r="BV15" s="566"/>
      <c r="BW15" s="566"/>
      <c r="BX15" s="566"/>
      <c r="BY15" s="566"/>
      <c r="BZ15" s="566"/>
      <c r="CA15" s="566"/>
      <c r="CB15" s="567"/>
      <c r="CD15" s="568" t="s">
        <v>348</v>
      </c>
      <c r="CE15" s="457"/>
      <c r="CF15" s="457"/>
      <c r="CG15" s="457"/>
      <c r="CH15" s="457"/>
      <c r="CI15" s="457"/>
      <c r="CJ15" s="457"/>
      <c r="CK15" s="457"/>
      <c r="CL15" s="457"/>
      <c r="CM15" s="457"/>
      <c r="CN15" s="457"/>
      <c r="CO15" s="457"/>
      <c r="CP15" s="457"/>
      <c r="CQ15" s="569"/>
      <c r="CR15" s="563">
        <v>6709460</v>
      </c>
      <c r="CS15" s="342"/>
      <c r="CT15" s="342"/>
      <c r="CU15" s="342"/>
      <c r="CV15" s="342"/>
      <c r="CW15" s="342"/>
      <c r="CX15" s="342"/>
      <c r="CY15" s="564"/>
      <c r="CZ15" s="565">
        <v>11</v>
      </c>
      <c r="DA15" s="565"/>
      <c r="DB15" s="565"/>
      <c r="DC15" s="565"/>
      <c r="DD15" s="573">
        <v>1444916</v>
      </c>
      <c r="DE15" s="342"/>
      <c r="DF15" s="342"/>
      <c r="DG15" s="342"/>
      <c r="DH15" s="342"/>
      <c r="DI15" s="342"/>
      <c r="DJ15" s="342"/>
      <c r="DK15" s="342"/>
      <c r="DL15" s="342"/>
      <c r="DM15" s="342"/>
      <c r="DN15" s="342"/>
      <c r="DO15" s="342"/>
      <c r="DP15" s="564"/>
      <c r="DQ15" s="573">
        <v>4575766</v>
      </c>
      <c r="DR15" s="342"/>
      <c r="DS15" s="342"/>
      <c r="DT15" s="342"/>
      <c r="DU15" s="342"/>
      <c r="DV15" s="342"/>
      <c r="DW15" s="342"/>
      <c r="DX15" s="342"/>
      <c r="DY15" s="342"/>
      <c r="DZ15" s="342"/>
      <c r="EA15" s="342"/>
      <c r="EB15" s="342"/>
      <c r="EC15" s="574"/>
    </row>
    <row r="16" spans="2:143" ht="11.25" customHeight="1" x14ac:dyDescent="0.15">
      <c r="B16" s="568" t="s">
        <v>349</v>
      </c>
      <c r="C16" s="457"/>
      <c r="D16" s="457"/>
      <c r="E16" s="457"/>
      <c r="F16" s="457"/>
      <c r="G16" s="457"/>
      <c r="H16" s="457"/>
      <c r="I16" s="457"/>
      <c r="J16" s="457"/>
      <c r="K16" s="457"/>
      <c r="L16" s="457"/>
      <c r="M16" s="457"/>
      <c r="N16" s="457"/>
      <c r="O16" s="457"/>
      <c r="P16" s="457"/>
      <c r="Q16" s="569"/>
      <c r="R16" s="563">
        <v>76448</v>
      </c>
      <c r="S16" s="342"/>
      <c r="T16" s="342"/>
      <c r="U16" s="342"/>
      <c r="V16" s="342"/>
      <c r="W16" s="342"/>
      <c r="X16" s="342"/>
      <c r="Y16" s="564"/>
      <c r="Z16" s="565">
        <v>0.1</v>
      </c>
      <c r="AA16" s="565"/>
      <c r="AB16" s="565"/>
      <c r="AC16" s="565"/>
      <c r="AD16" s="566">
        <v>76448</v>
      </c>
      <c r="AE16" s="566"/>
      <c r="AF16" s="566"/>
      <c r="AG16" s="566"/>
      <c r="AH16" s="566"/>
      <c r="AI16" s="566"/>
      <c r="AJ16" s="566"/>
      <c r="AK16" s="566"/>
      <c r="AL16" s="570">
        <v>0.3</v>
      </c>
      <c r="AM16" s="348"/>
      <c r="AN16" s="348"/>
      <c r="AO16" s="571"/>
      <c r="AP16" s="568" t="s">
        <v>350</v>
      </c>
      <c r="AQ16" s="457"/>
      <c r="AR16" s="457"/>
      <c r="AS16" s="457"/>
      <c r="AT16" s="457"/>
      <c r="AU16" s="457"/>
      <c r="AV16" s="457"/>
      <c r="AW16" s="457"/>
      <c r="AX16" s="457"/>
      <c r="AY16" s="457"/>
      <c r="AZ16" s="457"/>
      <c r="BA16" s="457"/>
      <c r="BB16" s="457"/>
      <c r="BC16" s="457"/>
      <c r="BD16" s="457"/>
      <c r="BE16" s="457"/>
      <c r="BF16" s="569"/>
      <c r="BG16" s="563">
        <v>2</v>
      </c>
      <c r="BH16" s="342"/>
      <c r="BI16" s="342"/>
      <c r="BJ16" s="342"/>
      <c r="BK16" s="342"/>
      <c r="BL16" s="342"/>
      <c r="BM16" s="342"/>
      <c r="BN16" s="564"/>
      <c r="BO16" s="565">
        <v>0</v>
      </c>
      <c r="BP16" s="565"/>
      <c r="BQ16" s="565"/>
      <c r="BR16" s="565"/>
      <c r="BS16" s="566" t="s">
        <v>196</v>
      </c>
      <c r="BT16" s="566"/>
      <c r="BU16" s="566"/>
      <c r="BV16" s="566"/>
      <c r="BW16" s="566"/>
      <c r="BX16" s="566"/>
      <c r="BY16" s="566"/>
      <c r="BZ16" s="566"/>
      <c r="CA16" s="566"/>
      <c r="CB16" s="567"/>
      <c r="CD16" s="568" t="s">
        <v>351</v>
      </c>
      <c r="CE16" s="457"/>
      <c r="CF16" s="457"/>
      <c r="CG16" s="457"/>
      <c r="CH16" s="457"/>
      <c r="CI16" s="457"/>
      <c r="CJ16" s="457"/>
      <c r="CK16" s="457"/>
      <c r="CL16" s="457"/>
      <c r="CM16" s="457"/>
      <c r="CN16" s="457"/>
      <c r="CO16" s="457"/>
      <c r="CP16" s="457"/>
      <c r="CQ16" s="569"/>
      <c r="CR16" s="563">
        <v>10433</v>
      </c>
      <c r="CS16" s="342"/>
      <c r="CT16" s="342"/>
      <c r="CU16" s="342"/>
      <c r="CV16" s="342"/>
      <c r="CW16" s="342"/>
      <c r="CX16" s="342"/>
      <c r="CY16" s="564"/>
      <c r="CZ16" s="565">
        <v>0</v>
      </c>
      <c r="DA16" s="565"/>
      <c r="DB16" s="565"/>
      <c r="DC16" s="565"/>
      <c r="DD16" s="573" t="s">
        <v>196</v>
      </c>
      <c r="DE16" s="342"/>
      <c r="DF16" s="342"/>
      <c r="DG16" s="342"/>
      <c r="DH16" s="342"/>
      <c r="DI16" s="342"/>
      <c r="DJ16" s="342"/>
      <c r="DK16" s="342"/>
      <c r="DL16" s="342"/>
      <c r="DM16" s="342"/>
      <c r="DN16" s="342"/>
      <c r="DO16" s="342"/>
      <c r="DP16" s="564"/>
      <c r="DQ16" s="573">
        <v>9604</v>
      </c>
      <c r="DR16" s="342"/>
      <c r="DS16" s="342"/>
      <c r="DT16" s="342"/>
      <c r="DU16" s="342"/>
      <c r="DV16" s="342"/>
      <c r="DW16" s="342"/>
      <c r="DX16" s="342"/>
      <c r="DY16" s="342"/>
      <c r="DZ16" s="342"/>
      <c r="EA16" s="342"/>
      <c r="EB16" s="342"/>
      <c r="EC16" s="574"/>
    </row>
    <row r="17" spans="2:133" ht="11.25" customHeight="1" x14ac:dyDescent="0.15">
      <c r="B17" s="568" t="s">
        <v>352</v>
      </c>
      <c r="C17" s="457"/>
      <c r="D17" s="457"/>
      <c r="E17" s="457"/>
      <c r="F17" s="457"/>
      <c r="G17" s="457"/>
      <c r="H17" s="457"/>
      <c r="I17" s="457"/>
      <c r="J17" s="457"/>
      <c r="K17" s="457"/>
      <c r="L17" s="457"/>
      <c r="M17" s="457"/>
      <c r="N17" s="457"/>
      <c r="O17" s="457"/>
      <c r="P17" s="457"/>
      <c r="Q17" s="569"/>
      <c r="R17" s="563">
        <v>548752</v>
      </c>
      <c r="S17" s="342"/>
      <c r="T17" s="342"/>
      <c r="U17" s="342"/>
      <c r="V17" s="342"/>
      <c r="W17" s="342"/>
      <c r="X17" s="342"/>
      <c r="Y17" s="564"/>
      <c r="Z17" s="565">
        <v>0.9</v>
      </c>
      <c r="AA17" s="565"/>
      <c r="AB17" s="565"/>
      <c r="AC17" s="565"/>
      <c r="AD17" s="566">
        <v>548752</v>
      </c>
      <c r="AE17" s="566"/>
      <c r="AF17" s="566"/>
      <c r="AG17" s="566"/>
      <c r="AH17" s="566"/>
      <c r="AI17" s="566"/>
      <c r="AJ17" s="566"/>
      <c r="AK17" s="566"/>
      <c r="AL17" s="570">
        <v>1.9</v>
      </c>
      <c r="AM17" s="348"/>
      <c r="AN17" s="348"/>
      <c r="AO17" s="571"/>
      <c r="AP17" s="568" t="s">
        <v>353</v>
      </c>
      <c r="AQ17" s="457"/>
      <c r="AR17" s="457"/>
      <c r="AS17" s="457"/>
      <c r="AT17" s="457"/>
      <c r="AU17" s="457"/>
      <c r="AV17" s="457"/>
      <c r="AW17" s="457"/>
      <c r="AX17" s="457"/>
      <c r="AY17" s="457"/>
      <c r="AZ17" s="457"/>
      <c r="BA17" s="457"/>
      <c r="BB17" s="457"/>
      <c r="BC17" s="457"/>
      <c r="BD17" s="457"/>
      <c r="BE17" s="457"/>
      <c r="BF17" s="569"/>
      <c r="BG17" s="563" t="s">
        <v>196</v>
      </c>
      <c r="BH17" s="342"/>
      <c r="BI17" s="342"/>
      <c r="BJ17" s="342"/>
      <c r="BK17" s="342"/>
      <c r="BL17" s="342"/>
      <c r="BM17" s="342"/>
      <c r="BN17" s="564"/>
      <c r="BO17" s="565" t="s">
        <v>196</v>
      </c>
      <c r="BP17" s="565"/>
      <c r="BQ17" s="565"/>
      <c r="BR17" s="565"/>
      <c r="BS17" s="566" t="s">
        <v>196</v>
      </c>
      <c r="BT17" s="566"/>
      <c r="BU17" s="566"/>
      <c r="BV17" s="566"/>
      <c r="BW17" s="566"/>
      <c r="BX17" s="566"/>
      <c r="BY17" s="566"/>
      <c r="BZ17" s="566"/>
      <c r="CA17" s="566"/>
      <c r="CB17" s="567"/>
      <c r="CD17" s="568" t="s">
        <v>355</v>
      </c>
      <c r="CE17" s="457"/>
      <c r="CF17" s="457"/>
      <c r="CG17" s="457"/>
      <c r="CH17" s="457"/>
      <c r="CI17" s="457"/>
      <c r="CJ17" s="457"/>
      <c r="CK17" s="457"/>
      <c r="CL17" s="457"/>
      <c r="CM17" s="457"/>
      <c r="CN17" s="457"/>
      <c r="CO17" s="457"/>
      <c r="CP17" s="457"/>
      <c r="CQ17" s="569"/>
      <c r="CR17" s="563">
        <v>3068685</v>
      </c>
      <c r="CS17" s="342"/>
      <c r="CT17" s="342"/>
      <c r="CU17" s="342"/>
      <c r="CV17" s="342"/>
      <c r="CW17" s="342"/>
      <c r="CX17" s="342"/>
      <c r="CY17" s="564"/>
      <c r="CZ17" s="565">
        <v>5</v>
      </c>
      <c r="DA17" s="565"/>
      <c r="DB17" s="565"/>
      <c r="DC17" s="565"/>
      <c r="DD17" s="573" t="s">
        <v>196</v>
      </c>
      <c r="DE17" s="342"/>
      <c r="DF17" s="342"/>
      <c r="DG17" s="342"/>
      <c r="DH17" s="342"/>
      <c r="DI17" s="342"/>
      <c r="DJ17" s="342"/>
      <c r="DK17" s="342"/>
      <c r="DL17" s="342"/>
      <c r="DM17" s="342"/>
      <c r="DN17" s="342"/>
      <c r="DO17" s="342"/>
      <c r="DP17" s="564"/>
      <c r="DQ17" s="573">
        <v>3061144</v>
      </c>
      <c r="DR17" s="342"/>
      <c r="DS17" s="342"/>
      <c r="DT17" s="342"/>
      <c r="DU17" s="342"/>
      <c r="DV17" s="342"/>
      <c r="DW17" s="342"/>
      <c r="DX17" s="342"/>
      <c r="DY17" s="342"/>
      <c r="DZ17" s="342"/>
      <c r="EA17" s="342"/>
      <c r="EB17" s="342"/>
      <c r="EC17" s="574"/>
    </row>
    <row r="18" spans="2:133" ht="11.25" customHeight="1" x14ac:dyDescent="0.15">
      <c r="B18" s="568" t="s">
        <v>356</v>
      </c>
      <c r="C18" s="457"/>
      <c r="D18" s="457"/>
      <c r="E18" s="457"/>
      <c r="F18" s="457"/>
      <c r="G18" s="457"/>
      <c r="H18" s="457"/>
      <c r="I18" s="457"/>
      <c r="J18" s="457"/>
      <c r="K18" s="457"/>
      <c r="L18" s="457"/>
      <c r="M18" s="457"/>
      <c r="N18" s="457"/>
      <c r="O18" s="457"/>
      <c r="P18" s="457"/>
      <c r="Q18" s="569"/>
      <c r="R18" s="563">
        <v>136571</v>
      </c>
      <c r="S18" s="342"/>
      <c r="T18" s="342"/>
      <c r="U18" s="342"/>
      <c r="V18" s="342"/>
      <c r="W18" s="342"/>
      <c r="X18" s="342"/>
      <c r="Y18" s="564"/>
      <c r="Z18" s="565">
        <v>0.2</v>
      </c>
      <c r="AA18" s="565"/>
      <c r="AB18" s="565"/>
      <c r="AC18" s="565"/>
      <c r="AD18" s="566">
        <v>136571</v>
      </c>
      <c r="AE18" s="566"/>
      <c r="AF18" s="566"/>
      <c r="AG18" s="566"/>
      <c r="AH18" s="566"/>
      <c r="AI18" s="566"/>
      <c r="AJ18" s="566"/>
      <c r="AK18" s="566"/>
      <c r="AL18" s="570">
        <v>0.5</v>
      </c>
      <c r="AM18" s="348"/>
      <c r="AN18" s="348"/>
      <c r="AO18" s="571"/>
      <c r="AP18" s="568" t="s">
        <v>102</v>
      </c>
      <c r="AQ18" s="457"/>
      <c r="AR18" s="457"/>
      <c r="AS18" s="457"/>
      <c r="AT18" s="457"/>
      <c r="AU18" s="457"/>
      <c r="AV18" s="457"/>
      <c r="AW18" s="457"/>
      <c r="AX18" s="457"/>
      <c r="AY18" s="457"/>
      <c r="AZ18" s="457"/>
      <c r="BA18" s="457"/>
      <c r="BB18" s="457"/>
      <c r="BC18" s="457"/>
      <c r="BD18" s="457"/>
      <c r="BE18" s="457"/>
      <c r="BF18" s="569"/>
      <c r="BG18" s="563" t="s">
        <v>196</v>
      </c>
      <c r="BH18" s="342"/>
      <c r="BI18" s="342"/>
      <c r="BJ18" s="342"/>
      <c r="BK18" s="342"/>
      <c r="BL18" s="342"/>
      <c r="BM18" s="342"/>
      <c r="BN18" s="564"/>
      <c r="BO18" s="565" t="s">
        <v>196</v>
      </c>
      <c r="BP18" s="565"/>
      <c r="BQ18" s="565"/>
      <c r="BR18" s="565"/>
      <c r="BS18" s="566" t="s">
        <v>196</v>
      </c>
      <c r="BT18" s="566"/>
      <c r="BU18" s="566"/>
      <c r="BV18" s="566"/>
      <c r="BW18" s="566"/>
      <c r="BX18" s="566"/>
      <c r="BY18" s="566"/>
      <c r="BZ18" s="566"/>
      <c r="CA18" s="566"/>
      <c r="CB18" s="567"/>
      <c r="CD18" s="568" t="s">
        <v>357</v>
      </c>
      <c r="CE18" s="457"/>
      <c r="CF18" s="457"/>
      <c r="CG18" s="457"/>
      <c r="CH18" s="457"/>
      <c r="CI18" s="457"/>
      <c r="CJ18" s="457"/>
      <c r="CK18" s="457"/>
      <c r="CL18" s="457"/>
      <c r="CM18" s="457"/>
      <c r="CN18" s="457"/>
      <c r="CO18" s="457"/>
      <c r="CP18" s="457"/>
      <c r="CQ18" s="569"/>
      <c r="CR18" s="563" t="s">
        <v>196</v>
      </c>
      <c r="CS18" s="342"/>
      <c r="CT18" s="342"/>
      <c r="CU18" s="342"/>
      <c r="CV18" s="342"/>
      <c r="CW18" s="342"/>
      <c r="CX18" s="342"/>
      <c r="CY18" s="564"/>
      <c r="CZ18" s="565" t="s">
        <v>196</v>
      </c>
      <c r="DA18" s="565"/>
      <c r="DB18" s="565"/>
      <c r="DC18" s="565"/>
      <c r="DD18" s="573" t="s">
        <v>196</v>
      </c>
      <c r="DE18" s="342"/>
      <c r="DF18" s="342"/>
      <c r="DG18" s="342"/>
      <c r="DH18" s="342"/>
      <c r="DI18" s="342"/>
      <c r="DJ18" s="342"/>
      <c r="DK18" s="342"/>
      <c r="DL18" s="342"/>
      <c r="DM18" s="342"/>
      <c r="DN18" s="342"/>
      <c r="DO18" s="342"/>
      <c r="DP18" s="564"/>
      <c r="DQ18" s="573" t="s">
        <v>196</v>
      </c>
      <c r="DR18" s="342"/>
      <c r="DS18" s="342"/>
      <c r="DT18" s="342"/>
      <c r="DU18" s="342"/>
      <c r="DV18" s="342"/>
      <c r="DW18" s="342"/>
      <c r="DX18" s="342"/>
      <c r="DY18" s="342"/>
      <c r="DZ18" s="342"/>
      <c r="EA18" s="342"/>
      <c r="EB18" s="342"/>
      <c r="EC18" s="574"/>
    </row>
    <row r="19" spans="2:133" ht="11.25" customHeight="1" x14ac:dyDescent="0.15">
      <c r="B19" s="568" t="s">
        <v>359</v>
      </c>
      <c r="C19" s="457"/>
      <c r="D19" s="457"/>
      <c r="E19" s="457"/>
      <c r="F19" s="457"/>
      <c r="G19" s="457"/>
      <c r="H19" s="457"/>
      <c r="I19" s="457"/>
      <c r="J19" s="457"/>
      <c r="K19" s="457"/>
      <c r="L19" s="457"/>
      <c r="M19" s="457"/>
      <c r="N19" s="457"/>
      <c r="O19" s="457"/>
      <c r="P19" s="457"/>
      <c r="Q19" s="569"/>
      <c r="R19" s="563">
        <v>123091</v>
      </c>
      <c r="S19" s="342"/>
      <c r="T19" s="342"/>
      <c r="U19" s="342"/>
      <c r="V19" s="342"/>
      <c r="W19" s="342"/>
      <c r="X19" s="342"/>
      <c r="Y19" s="564"/>
      <c r="Z19" s="565">
        <v>0.2</v>
      </c>
      <c r="AA19" s="565"/>
      <c r="AB19" s="565"/>
      <c r="AC19" s="565"/>
      <c r="AD19" s="566">
        <v>123091</v>
      </c>
      <c r="AE19" s="566"/>
      <c r="AF19" s="566"/>
      <c r="AG19" s="566"/>
      <c r="AH19" s="566"/>
      <c r="AI19" s="566"/>
      <c r="AJ19" s="566"/>
      <c r="AK19" s="566"/>
      <c r="AL19" s="570">
        <v>0.4</v>
      </c>
      <c r="AM19" s="348"/>
      <c r="AN19" s="348"/>
      <c r="AO19" s="571"/>
      <c r="AP19" s="568" t="s">
        <v>248</v>
      </c>
      <c r="AQ19" s="457"/>
      <c r="AR19" s="457"/>
      <c r="AS19" s="457"/>
      <c r="AT19" s="457"/>
      <c r="AU19" s="457"/>
      <c r="AV19" s="457"/>
      <c r="AW19" s="457"/>
      <c r="AX19" s="457"/>
      <c r="AY19" s="457"/>
      <c r="AZ19" s="457"/>
      <c r="BA19" s="457"/>
      <c r="BB19" s="457"/>
      <c r="BC19" s="457"/>
      <c r="BD19" s="457"/>
      <c r="BE19" s="457"/>
      <c r="BF19" s="569"/>
      <c r="BG19" s="563">
        <v>1537857</v>
      </c>
      <c r="BH19" s="342"/>
      <c r="BI19" s="342"/>
      <c r="BJ19" s="342"/>
      <c r="BK19" s="342"/>
      <c r="BL19" s="342"/>
      <c r="BM19" s="342"/>
      <c r="BN19" s="564"/>
      <c r="BO19" s="565">
        <v>7.7</v>
      </c>
      <c r="BP19" s="565"/>
      <c r="BQ19" s="565"/>
      <c r="BR19" s="565"/>
      <c r="BS19" s="566" t="s">
        <v>196</v>
      </c>
      <c r="BT19" s="566"/>
      <c r="BU19" s="566"/>
      <c r="BV19" s="566"/>
      <c r="BW19" s="566"/>
      <c r="BX19" s="566"/>
      <c r="BY19" s="566"/>
      <c r="BZ19" s="566"/>
      <c r="CA19" s="566"/>
      <c r="CB19" s="567"/>
      <c r="CD19" s="568" t="s">
        <v>360</v>
      </c>
      <c r="CE19" s="457"/>
      <c r="CF19" s="457"/>
      <c r="CG19" s="457"/>
      <c r="CH19" s="457"/>
      <c r="CI19" s="457"/>
      <c r="CJ19" s="457"/>
      <c r="CK19" s="457"/>
      <c r="CL19" s="457"/>
      <c r="CM19" s="457"/>
      <c r="CN19" s="457"/>
      <c r="CO19" s="457"/>
      <c r="CP19" s="457"/>
      <c r="CQ19" s="569"/>
      <c r="CR19" s="563" t="s">
        <v>196</v>
      </c>
      <c r="CS19" s="342"/>
      <c r="CT19" s="342"/>
      <c r="CU19" s="342"/>
      <c r="CV19" s="342"/>
      <c r="CW19" s="342"/>
      <c r="CX19" s="342"/>
      <c r="CY19" s="564"/>
      <c r="CZ19" s="565" t="s">
        <v>196</v>
      </c>
      <c r="DA19" s="565"/>
      <c r="DB19" s="565"/>
      <c r="DC19" s="565"/>
      <c r="DD19" s="573" t="s">
        <v>196</v>
      </c>
      <c r="DE19" s="342"/>
      <c r="DF19" s="342"/>
      <c r="DG19" s="342"/>
      <c r="DH19" s="342"/>
      <c r="DI19" s="342"/>
      <c r="DJ19" s="342"/>
      <c r="DK19" s="342"/>
      <c r="DL19" s="342"/>
      <c r="DM19" s="342"/>
      <c r="DN19" s="342"/>
      <c r="DO19" s="342"/>
      <c r="DP19" s="564"/>
      <c r="DQ19" s="573" t="s">
        <v>196</v>
      </c>
      <c r="DR19" s="342"/>
      <c r="DS19" s="342"/>
      <c r="DT19" s="342"/>
      <c r="DU19" s="342"/>
      <c r="DV19" s="342"/>
      <c r="DW19" s="342"/>
      <c r="DX19" s="342"/>
      <c r="DY19" s="342"/>
      <c r="DZ19" s="342"/>
      <c r="EA19" s="342"/>
      <c r="EB19" s="342"/>
      <c r="EC19" s="574"/>
    </row>
    <row r="20" spans="2:133" ht="11.25" customHeight="1" x14ac:dyDescent="0.15">
      <c r="B20" s="576" t="s">
        <v>361</v>
      </c>
      <c r="C20" s="577"/>
      <c r="D20" s="577"/>
      <c r="E20" s="577"/>
      <c r="F20" s="577"/>
      <c r="G20" s="577"/>
      <c r="H20" s="577"/>
      <c r="I20" s="577"/>
      <c r="J20" s="577"/>
      <c r="K20" s="577"/>
      <c r="L20" s="577"/>
      <c r="M20" s="577"/>
      <c r="N20" s="577"/>
      <c r="O20" s="577"/>
      <c r="P20" s="577"/>
      <c r="Q20" s="578"/>
      <c r="R20" s="563">
        <v>13480</v>
      </c>
      <c r="S20" s="342"/>
      <c r="T20" s="342"/>
      <c r="U20" s="342"/>
      <c r="V20" s="342"/>
      <c r="W20" s="342"/>
      <c r="X20" s="342"/>
      <c r="Y20" s="564"/>
      <c r="Z20" s="565">
        <v>0</v>
      </c>
      <c r="AA20" s="565"/>
      <c r="AB20" s="565"/>
      <c r="AC20" s="565"/>
      <c r="AD20" s="566">
        <v>13480</v>
      </c>
      <c r="AE20" s="566"/>
      <c r="AF20" s="566"/>
      <c r="AG20" s="566"/>
      <c r="AH20" s="566"/>
      <c r="AI20" s="566"/>
      <c r="AJ20" s="566"/>
      <c r="AK20" s="566"/>
      <c r="AL20" s="570">
        <v>0</v>
      </c>
      <c r="AM20" s="348"/>
      <c r="AN20" s="348"/>
      <c r="AO20" s="571"/>
      <c r="AP20" s="568" t="s">
        <v>362</v>
      </c>
      <c r="AQ20" s="457"/>
      <c r="AR20" s="457"/>
      <c r="AS20" s="457"/>
      <c r="AT20" s="457"/>
      <c r="AU20" s="457"/>
      <c r="AV20" s="457"/>
      <c r="AW20" s="457"/>
      <c r="AX20" s="457"/>
      <c r="AY20" s="457"/>
      <c r="AZ20" s="457"/>
      <c r="BA20" s="457"/>
      <c r="BB20" s="457"/>
      <c r="BC20" s="457"/>
      <c r="BD20" s="457"/>
      <c r="BE20" s="457"/>
      <c r="BF20" s="569"/>
      <c r="BG20" s="563">
        <v>1537857</v>
      </c>
      <c r="BH20" s="342"/>
      <c r="BI20" s="342"/>
      <c r="BJ20" s="342"/>
      <c r="BK20" s="342"/>
      <c r="BL20" s="342"/>
      <c r="BM20" s="342"/>
      <c r="BN20" s="564"/>
      <c r="BO20" s="565">
        <v>7.7</v>
      </c>
      <c r="BP20" s="565"/>
      <c r="BQ20" s="565"/>
      <c r="BR20" s="565"/>
      <c r="BS20" s="566" t="s">
        <v>196</v>
      </c>
      <c r="BT20" s="566"/>
      <c r="BU20" s="566"/>
      <c r="BV20" s="566"/>
      <c r="BW20" s="566"/>
      <c r="BX20" s="566"/>
      <c r="BY20" s="566"/>
      <c r="BZ20" s="566"/>
      <c r="CA20" s="566"/>
      <c r="CB20" s="567"/>
      <c r="CD20" s="568" t="s">
        <v>188</v>
      </c>
      <c r="CE20" s="457"/>
      <c r="CF20" s="457"/>
      <c r="CG20" s="457"/>
      <c r="CH20" s="457"/>
      <c r="CI20" s="457"/>
      <c r="CJ20" s="457"/>
      <c r="CK20" s="457"/>
      <c r="CL20" s="457"/>
      <c r="CM20" s="457"/>
      <c r="CN20" s="457"/>
      <c r="CO20" s="457"/>
      <c r="CP20" s="457"/>
      <c r="CQ20" s="569"/>
      <c r="CR20" s="563">
        <v>61008597</v>
      </c>
      <c r="CS20" s="342"/>
      <c r="CT20" s="342"/>
      <c r="CU20" s="342"/>
      <c r="CV20" s="342"/>
      <c r="CW20" s="342"/>
      <c r="CX20" s="342"/>
      <c r="CY20" s="564"/>
      <c r="CZ20" s="565">
        <v>100</v>
      </c>
      <c r="DA20" s="565"/>
      <c r="DB20" s="565"/>
      <c r="DC20" s="565"/>
      <c r="DD20" s="573">
        <v>3155952</v>
      </c>
      <c r="DE20" s="342"/>
      <c r="DF20" s="342"/>
      <c r="DG20" s="342"/>
      <c r="DH20" s="342"/>
      <c r="DI20" s="342"/>
      <c r="DJ20" s="342"/>
      <c r="DK20" s="342"/>
      <c r="DL20" s="342"/>
      <c r="DM20" s="342"/>
      <c r="DN20" s="342"/>
      <c r="DO20" s="342"/>
      <c r="DP20" s="564"/>
      <c r="DQ20" s="573">
        <v>39465956</v>
      </c>
      <c r="DR20" s="342"/>
      <c r="DS20" s="342"/>
      <c r="DT20" s="342"/>
      <c r="DU20" s="342"/>
      <c r="DV20" s="342"/>
      <c r="DW20" s="342"/>
      <c r="DX20" s="342"/>
      <c r="DY20" s="342"/>
      <c r="DZ20" s="342"/>
      <c r="EA20" s="342"/>
      <c r="EB20" s="342"/>
      <c r="EC20" s="574"/>
    </row>
    <row r="21" spans="2:133" ht="11.25" customHeight="1" x14ac:dyDescent="0.15">
      <c r="B21" s="568" t="s">
        <v>336</v>
      </c>
      <c r="C21" s="457"/>
      <c r="D21" s="457"/>
      <c r="E21" s="457"/>
      <c r="F21" s="457"/>
      <c r="G21" s="457"/>
      <c r="H21" s="457"/>
      <c r="I21" s="457"/>
      <c r="J21" s="457"/>
      <c r="K21" s="457"/>
      <c r="L21" s="457"/>
      <c r="M21" s="457"/>
      <c r="N21" s="457"/>
      <c r="O21" s="457"/>
      <c r="P21" s="457"/>
      <c r="Q21" s="569"/>
      <c r="R21" s="563">
        <v>5341632</v>
      </c>
      <c r="S21" s="342"/>
      <c r="T21" s="342"/>
      <c r="U21" s="342"/>
      <c r="V21" s="342"/>
      <c r="W21" s="342"/>
      <c r="X21" s="342"/>
      <c r="Y21" s="564"/>
      <c r="Z21" s="565">
        <v>8.5</v>
      </c>
      <c r="AA21" s="565"/>
      <c r="AB21" s="565"/>
      <c r="AC21" s="565"/>
      <c r="AD21" s="566">
        <v>5092105</v>
      </c>
      <c r="AE21" s="566"/>
      <c r="AF21" s="566"/>
      <c r="AG21" s="566"/>
      <c r="AH21" s="566"/>
      <c r="AI21" s="566"/>
      <c r="AJ21" s="566"/>
      <c r="AK21" s="566"/>
      <c r="AL21" s="570">
        <v>17.899999999999999</v>
      </c>
      <c r="AM21" s="348"/>
      <c r="AN21" s="348"/>
      <c r="AO21" s="571"/>
      <c r="AP21" s="568" t="s">
        <v>364</v>
      </c>
      <c r="AQ21" s="579"/>
      <c r="AR21" s="579"/>
      <c r="AS21" s="579"/>
      <c r="AT21" s="579"/>
      <c r="AU21" s="579"/>
      <c r="AV21" s="579"/>
      <c r="AW21" s="579"/>
      <c r="AX21" s="579"/>
      <c r="AY21" s="579"/>
      <c r="AZ21" s="579"/>
      <c r="BA21" s="579"/>
      <c r="BB21" s="579"/>
      <c r="BC21" s="579"/>
      <c r="BD21" s="579"/>
      <c r="BE21" s="579"/>
      <c r="BF21" s="580"/>
      <c r="BG21" s="563">
        <v>6791</v>
      </c>
      <c r="BH21" s="342"/>
      <c r="BI21" s="342"/>
      <c r="BJ21" s="342"/>
      <c r="BK21" s="342"/>
      <c r="BL21" s="342"/>
      <c r="BM21" s="342"/>
      <c r="BN21" s="564"/>
      <c r="BO21" s="565">
        <v>0</v>
      </c>
      <c r="BP21" s="565"/>
      <c r="BQ21" s="565"/>
      <c r="BR21" s="565"/>
      <c r="BS21" s="566" t="s">
        <v>196</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289</v>
      </c>
      <c r="C22" s="457"/>
      <c r="D22" s="457"/>
      <c r="E22" s="457"/>
      <c r="F22" s="457"/>
      <c r="G22" s="457"/>
      <c r="H22" s="457"/>
      <c r="I22" s="457"/>
      <c r="J22" s="457"/>
      <c r="K22" s="457"/>
      <c r="L22" s="457"/>
      <c r="M22" s="457"/>
      <c r="N22" s="457"/>
      <c r="O22" s="457"/>
      <c r="P22" s="457"/>
      <c r="Q22" s="569"/>
      <c r="R22" s="563">
        <v>5092105</v>
      </c>
      <c r="S22" s="342"/>
      <c r="T22" s="342"/>
      <c r="U22" s="342"/>
      <c r="V22" s="342"/>
      <c r="W22" s="342"/>
      <c r="X22" s="342"/>
      <c r="Y22" s="564"/>
      <c r="Z22" s="565">
        <v>8.1</v>
      </c>
      <c r="AA22" s="565"/>
      <c r="AB22" s="565"/>
      <c r="AC22" s="565"/>
      <c r="AD22" s="566">
        <v>5092105</v>
      </c>
      <c r="AE22" s="566"/>
      <c r="AF22" s="566"/>
      <c r="AG22" s="566"/>
      <c r="AH22" s="566"/>
      <c r="AI22" s="566"/>
      <c r="AJ22" s="566"/>
      <c r="AK22" s="566"/>
      <c r="AL22" s="570">
        <v>17.899999999999999</v>
      </c>
      <c r="AM22" s="348"/>
      <c r="AN22" s="348"/>
      <c r="AO22" s="571"/>
      <c r="AP22" s="568" t="s">
        <v>366</v>
      </c>
      <c r="AQ22" s="579"/>
      <c r="AR22" s="579"/>
      <c r="AS22" s="579"/>
      <c r="AT22" s="579"/>
      <c r="AU22" s="579"/>
      <c r="AV22" s="579"/>
      <c r="AW22" s="579"/>
      <c r="AX22" s="579"/>
      <c r="AY22" s="579"/>
      <c r="AZ22" s="579"/>
      <c r="BA22" s="579"/>
      <c r="BB22" s="579"/>
      <c r="BC22" s="579"/>
      <c r="BD22" s="579"/>
      <c r="BE22" s="579"/>
      <c r="BF22" s="580"/>
      <c r="BG22" s="563" t="s">
        <v>196</v>
      </c>
      <c r="BH22" s="342"/>
      <c r="BI22" s="342"/>
      <c r="BJ22" s="342"/>
      <c r="BK22" s="342"/>
      <c r="BL22" s="342"/>
      <c r="BM22" s="342"/>
      <c r="BN22" s="564"/>
      <c r="BO22" s="565" t="s">
        <v>196</v>
      </c>
      <c r="BP22" s="565"/>
      <c r="BQ22" s="565"/>
      <c r="BR22" s="565"/>
      <c r="BS22" s="566" t="s">
        <v>196</v>
      </c>
      <c r="BT22" s="566"/>
      <c r="BU22" s="566"/>
      <c r="BV22" s="566"/>
      <c r="BW22" s="566"/>
      <c r="BX22" s="566"/>
      <c r="BY22" s="566"/>
      <c r="BZ22" s="566"/>
      <c r="CA22" s="566"/>
      <c r="CB22" s="567"/>
      <c r="CD22" s="336" t="s">
        <v>367</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286</v>
      </c>
      <c r="C23" s="457"/>
      <c r="D23" s="457"/>
      <c r="E23" s="457"/>
      <c r="F23" s="457"/>
      <c r="G23" s="457"/>
      <c r="H23" s="457"/>
      <c r="I23" s="457"/>
      <c r="J23" s="457"/>
      <c r="K23" s="457"/>
      <c r="L23" s="457"/>
      <c r="M23" s="457"/>
      <c r="N23" s="457"/>
      <c r="O23" s="457"/>
      <c r="P23" s="457"/>
      <c r="Q23" s="569"/>
      <c r="R23" s="563">
        <v>249469</v>
      </c>
      <c r="S23" s="342"/>
      <c r="T23" s="342"/>
      <c r="U23" s="342"/>
      <c r="V23" s="342"/>
      <c r="W23" s="342"/>
      <c r="X23" s="342"/>
      <c r="Y23" s="564"/>
      <c r="Z23" s="565">
        <v>0.4</v>
      </c>
      <c r="AA23" s="565"/>
      <c r="AB23" s="565"/>
      <c r="AC23" s="565"/>
      <c r="AD23" s="566" t="s">
        <v>196</v>
      </c>
      <c r="AE23" s="566"/>
      <c r="AF23" s="566"/>
      <c r="AG23" s="566"/>
      <c r="AH23" s="566"/>
      <c r="AI23" s="566"/>
      <c r="AJ23" s="566"/>
      <c r="AK23" s="566"/>
      <c r="AL23" s="570" t="s">
        <v>196</v>
      </c>
      <c r="AM23" s="348"/>
      <c r="AN23" s="348"/>
      <c r="AO23" s="571"/>
      <c r="AP23" s="568" t="s">
        <v>60</v>
      </c>
      <c r="AQ23" s="579"/>
      <c r="AR23" s="579"/>
      <c r="AS23" s="579"/>
      <c r="AT23" s="579"/>
      <c r="AU23" s="579"/>
      <c r="AV23" s="579"/>
      <c r="AW23" s="579"/>
      <c r="AX23" s="579"/>
      <c r="AY23" s="579"/>
      <c r="AZ23" s="579"/>
      <c r="BA23" s="579"/>
      <c r="BB23" s="579"/>
      <c r="BC23" s="579"/>
      <c r="BD23" s="579"/>
      <c r="BE23" s="579"/>
      <c r="BF23" s="580"/>
      <c r="BG23" s="563">
        <v>1531066</v>
      </c>
      <c r="BH23" s="342"/>
      <c r="BI23" s="342"/>
      <c r="BJ23" s="342"/>
      <c r="BK23" s="342"/>
      <c r="BL23" s="342"/>
      <c r="BM23" s="342"/>
      <c r="BN23" s="564"/>
      <c r="BO23" s="565">
        <v>7.6</v>
      </c>
      <c r="BP23" s="565"/>
      <c r="BQ23" s="565"/>
      <c r="BR23" s="565"/>
      <c r="BS23" s="566" t="s">
        <v>196</v>
      </c>
      <c r="BT23" s="566"/>
      <c r="BU23" s="566"/>
      <c r="BV23" s="566"/>
      <c r="BW23" s="566"/>
      <c r="BX23" s="566"/>
      <c r="BY23" s="566"/>
      <c r="BZ23" s="566"/>
      <c r="CA23" s="566"/>
      <c r="CB23" s="567"/>
      <c r="CD23" s="336" t="s">
        <v>310</v>
      </c>
      <c r="CE23" s="337"/>
      <c r="CF23" s="337"/>
      <c r="CG23" s="337"/>
      <c r="CH23" s="337"/>
      <c r="CI23" s="337"/>
      <c r="CJ23" s="337"/>
      <c r="CK23" s="337"/>
      <c r="CL23" s="337"/>
      <c r="CM23" s="337"/>
      <c r="CN23" s="337"/>
      <c r="CO23" s="337"/>
      <c r="CP23" s="337"/>
      <c r="CQ23" s="379"/>
      <c r="CR23" s="336" t="s">
        <v>368</v>
      </c>
      <c r="CS23" s="337"/>
      <c r="CT23" s="337"/>
      <c r="CU23" s="337"/>
      <c r="CV23" s="337"/>
      <c r="CW23" s="337"/>
      <c r="CX23" s="337"/>
      <c r="CY23" s="379"/>
      <c r="CZ23" s="336" t="s">
        <v>372</v>
      </c>
      <c r="DA23" s="337"/>
      <c r="DB23" s="337"/>
      <c r="DC23" s="379"/>
      <c r="DD23" s="336" t="s">
        <v>292</v>
      </c>
      <c r="DE23" s="337"/>
      <c r="DF23" s="337"/>
      <c r="DG23" s="337"/>
      <c r="DH23" s="337"/>
      <c r="DI23" s="337"/>
      <c r="DJ23" s="337"/>
      <c r="DK23" s="379"/>
      <c r="DL23" s="590" t="s">
        <v>374</v>
      </c>
      <c r="DM23" s="591"/>
      <c r="DN23" s="591"/>
      <c r="DO23" s="591"/>
      <c r="DP23" s="591"/>
      <c r="DQ23" s="591"/>
      <c r="DR23" s="591"/>
      <c r="DS23" s="591"/>
      <c r="DT23" s="591"/>
      <c r="DU23" s="591"/>
      <c r="DV23" s="592"/>
      <c r="DW23" s="336" t="s">
        <v>375</v>
      </c>
      <c r="DX23" s="337"/>
      <c r="DY23" s="337"/>
      <c r="DZ23" s="337"/>
      <c r="EA23" s="337"/>
      <c r="EB23" s="337"/>
      <c r="EC23" s="379"/>
    </row>
    <row r="24" spans="2:133" ht="11.25" customHeight="1" x14ac:dyDescent="0.15">
      <c r="B24" s="568" t="s">
        <v>376</v>
      </c>
      <c r="C24" s="457"/>
      <c r="D24" s="457"/>
      <c r="E24" s="457"/>
      <c r="F24" s="457"/>
      <c r="G24" s="457"/>
      <c r="H24" s="457"/>
      <c r="I24" s="457"/>
      <c r="J24" s="457"/>
      <c r="K24" s="457"/>
      <c r="L24" s="457"/>
      <c r="M24" s="457"/>
      <c r="N24" s="457"/>
      <c r="O24" s="457"/>
      <c r="P24" s="457"/>
      <c r="Q24" s="569"/>
      <c r="R24" s="563">
        <v>58</v>
      </c>
      <c r="S24" s="342"/>
      <c r="T24" s="342"/>
      <c r="U24" s="342"/>
      <c r="V24" s="342"/>
      <c r="W24" s="342"/>
      <c r="X24" s="342"/>
      <c r="Y24" s="564"/>
      <c r="Z24" s="565">
        <v>0</v>
      </c>
      <c r="AA24" s="565"/>
      <c r="AB24" s="565"/>
      <c r="AC24" s="565"/>
      <c r="AD24" s="566" t="s">
        <v>196</v>
      </c>
      <c r="AE24" s="566"/>
      <c r="AF24" s="566"/>
      <c r="AG24" s="566"/>
      <c r="AH24" s="566"/>
      <c r="AI24" s="566"/>
      <c r="AJ24" s="566"/>
      <c r="AK24" s="566"/>
      <c r="AL24" s="570" t="s">
        <v>196</v>
      </c>
      <c r="AM24" s="348"/>
      <c r="AN24" s="348"/>
      <c r="AO24" s="571"/>
      <c r="AP24" s="568" t="s">
        <v>377</v>
      </c>
      <c r="AQ24" s="579"/>
      <c r="AR24" s="579"/>
      <c r="AS24" s="579"/>
      <c r="AT24" s="579"/>
      <c r="AU24" s="579"/>
      <c r="AV24" s="579"/>
      <c r="AW24" s="579"/>
      <c r="AX24" s="579"/>
      <c r="AY24" s="579"/>
      <c r="AZ24" s="579"/>
      <c r="BA24" s="579"/>
      <c r="BB24" s="579"/>
      <c r="BC24" s="579"/>
      <c r="BD24" s="579"/>
      <c r="BE24" s="579"/>
      <c r="BF24" s="580"/>
      <c r="BG24" s="563" t="s">
        <v>196</v>
      </c>
      <c r="BH24" s="342"/>
      <c r="BI24" s="342"/>
      <c r="BJ24" s="342"/>
      <c r="BK24" s="342"/>
      <c r="BL24" s="342"/>
      <c r="BM24" s="342"/>
      <c r="BN24" s="564"/>
      <c r="BO24" s="565" t="s">
        <v>196</v>
      </c>
      <c r="BP24" s="565"/>
      <c r="BQ24" s="565"/>
      <c r="BR24" s="565"/>
      <c r="BS24" s="566" t="s">
        <v>196</v>
      </c>
      <c r="BT24" s="566"/>
      <c r="BU24" s="566"/>
      <c r="BV24" s="566"/>
      <c r="BW24" s="566"/>
      <c r="BX24" s="566"/>
      <c r="BY24" s="566"/>
      <c r="BZ24" s="566"/>
      <c r="CA24" s="566"/>
      <c r="CB24" s="567"/>
      <c r="CD24" s="552" t="s">
        <v>378</v>
      </c>
      <c r="CE24" s="553"/>
      <c r="CF24" s="553"/>
      <c r="CG24" s="553"/>
      <c r="CH24" s="553"/>
      <c r="CI24" s="553"/>
      <c r="CJ24" s="553"/>
      <c r="CK24" s="553"/>
      <c r="CL24" s="553"/>
      <c r="CM24" s="553"/>
      <c r="CN24" s="553"/>
      <c r="CO24" s="553"/>
      <c r="CP24" s="553"/>
      <c r="CQ24" s="554"/>
      <c r="CR24" s="555">
        <v>30671472</v>
      </c>
      <c r="CS24" s="556"/>
      <c r="CT24" s="556"/>
      <c r="CU24" s="556"/>
      <c r="CV24" s="556"/>
      <c r="CW24" s="556"/>
      <c r="CX24" s="556"/>
      <c r="CY24" s="557"/>
      <c r="CZ24" s="560">
        <v>50.3</v>
      </c>
      <c r="DA24" s="561"/>
      <c r="DB24" s="561"/>
      <c r="DC24" s="572"/>
      <c r="DD24" s="593">
        <v>16547667</v>
      </c>
      <c r="DE24" s="556"/>
      <c r="DF24" s="556"/>
      <c r="DG24" s="556"/>
      <c r="DH24" s="556"/>
      <c r="DI24" s="556"/>
      <c r="DJ24" s="556"/>
      <c r="DK24" s="557"/>
      <c r="DL24" s="593">
        <v>14688987</v>
      </c>
      <c r="DM24" s="556"/>
      <c r="DN24" s="556"/>
      <c r="DO24" s="556"/>
      <c r="DP24" s="556"/>
      <c r="DQ24" s="556"/>
      <c r="DR24" s="556"/>
      <c r="DS24" s="556"/>
      <c r="DT24" s="556"/>
      <c r="DU24" s="556"/>
      <c r="DV24" s="557"/>
      <c r="DW24" s="560">
        <v>51.3</v>
      </c>
      <c r="DX24" s="561"/>
      <c r="DY24" s="561"/>
      <c r="DZ24" s="561"/>
      <c r="EA24" s="561"/>
      <c r="EB24" s="561"/>
      <c r="EC24" s="562"/>
    </row>
    <row r="25" spans="2:133" ht="11.25" customHeight="1" x14ac:dyDescent="0.15">
      <c r="B25" s="568" t="s">
        <v>83</v>
      </c>
      <c r="C25" s="457"/>
      <c r="D25" s="457"/>
      <c r="E25" s="457"/>
      <c r="F25" s="457"/>
      <c r="G25" s="457"/>
      <c r="H25" s="457"/>
      <c r="I25" s="457"/>
      <c r="J25" s="457"/>
      <c r="K25" s="457"/>
      <c r="L25" s="457"/>
      <c r="M25" s="457"/>
      <c r="N25" s="457"/>
      <c r="O25" s="457"/>
      <c r="P25" s="457"/>
      <c r="Q25" s="569"/>
      <c r="R25" s="563">
        <v>30086737</v>
      </c>
      <c r="S25" s="342"/>
      <c r="T25" s="342"/>
      <c r="U25" s="342"/>
      <c r="V25" s="342"/>
      <c r="W25" s="342"/>
      <c r="X25" s="342"/>
      <c r="Y25" s="564"/>
      <c r="Z25" s="565">
        <v>47.6</v>
      </c>
      <c r="AA25" s="565"/>
      <c r="AB25" s="565"/>
      <c r="AC25" s="565"/>
      <c r="AD25" s="566">
        <v>28306144</v>
      </c>
      <c r="AE25" s="566"/>
      <c r="AF25" s="566"/>
      <c r="AG25" s="566"/>
      <c r="AH25" s="566"/>
      <c r="AI25" s="566"/>
      <c r="AJ25" s="566"/>
      <c r="AK25" s="566"/>
      <c r="AL25" s="570">
        <v>99.4</v>
      </c>
      <c r="AM25" s="348"/>
      <c r="AN25" s="348"/>
      <c r="AO25" s="571"/>
      <c r="AP25" s="568" t="s">
        <v>267</v>
      </c>
      <c r="AQ25" s="579"/>
      <c r="AR25" s="579"/>
      <c r="AS25" s="579"/>
      <c r="AT25" s="579"/>
      <c r="AU25" s="579"/>
      <c r="AV25" s="579"/>
      <c r="AW25" s="579"/>
      <c r="AX25" s="579"/>
      <c r="AY25" s="579"/>
      <c r="AZ25" s="579"/>
      <c r="BA25" s="579"/>
      <c r="BB25" s="579"/>
      <c r="BC25" s="579"/>
      <c r="BD25" s="579"/>
      <c r="BE25" s="579"/>
      <c r="BF25" s="580"/>
      <c r="BG25" s="563" t="s">
        <v>196</v>
      </c>
      <c r="BH25" s="342"/>
      <c r="BI25" s="342"/>
      <c r="BJ25" s="342"/>
      <c r="BK25" s="342"/>
      <c r="BL25" s="342"/>
      <c r="BM25" s="342"/>
      <c r="BN25" s="564"/>
      <c r="BO25" s="565" t="s">
        <v>196</v>
      </c>
      <c r="BP25" s="565"/>
      <c r="BQ25" s="565"/>
      <c r="BR25" s="565"/>
      <c r="BS25" s="566" t="s">
        <v>196</v>
      </c>
      <c r="BT25" s="566"/>
      <c r="BU25" s="566"/>
      <c r="BV25" s="566"/>
      <c r="BW25" s="566"/>
      <c r="BX25" s="566"/>
      <c r="BY25" s="566"/>
      <c r="BZ25" s="566"/>
      <c r="CA25" s="566"/>
      <c r="CB25" s="567"/>
      <c r="CD25" s="568" t="s">
        <v>194</v>
      </c>
      <c r="CE25" s="457"/>
      <c r="CF25" s="457"/>
      <c r="CG25" s="457"/>
      <c r="CH25" s="457"/>
      <c r="CI25" s="457"/>
      <c r="CJ25" s="457"/>
      <c r="CK25" s="457"/>
      <c r="CL25" s="457"/>
      <c r="CM25" s="457"/>
      <c r="CN25" s="457"/>
      <c r="CO25" s="457"/>
      <c r="CP25" s="457"/>
      <c r="CQ25" s="569"/>
      <c r="CR25" s="563">
        <v>6946064</v>
      </c>
      <c r="CS25" s="594"/>
      <c r="CT25" s="594"/>
      <c r="CU25" s="594"/>
      <c r="CV25" s="594"/>
      <c r="CW25" s="594"/>
      <c r="CX25" s="594"/>
      <c r="CY25" s="595"/>
      <c r="CZ25" s="570">
        <v>11.4</v>
      </c>
      <c r="DA25" s="596"/>
      <c r="DB25" s="596"/>
      <c r="DC25" s="597"/>
      <c r="DD25" s="573">
        <v>6297825</v>
      </c>
      <c r="DE25" s="594"/>
      <c r="DF25" s="594"/>
      <c r="DG25" s="594"/>
      <c r="DH25" s="594"/>
      <c r="DI25" s="594"/>
      <c r="DJ25" s="594"/>
      <c r="DK25" s="595"/>
      <c r="DL25" s="573">
        <v>6159370</v>
      </c>
      <c r="DM25" s="594"/>
      <c r="DN25" s="594"/>
      <c r="DO25" s="594"/>
      <c r="DP25" s="594"/>
      <c r="DQ25" s="594"/>
      <c r="DR25" s="594"/>
      <c r="DS25" s="594"/>
      <c r="DT25" s="594"/>
      <c r="DU25" s="594"/>
      <c r="DV25" s="595"/>
      <c r="DW25" s="570">
        <v>21.5</v>
      </c>
      <c r="DX25" s="596"/>
      <c r="DY25" s="596"/>
      <c r="DZ25" s="596"/>
      <c r="EA25" s="596"/>
      <c r="EB25" s="596"/>
      <c r="EC25" s="598"/>
    </row>
    <row r="26" spans="2:133" ht="11.25" customHeight="1" x14ac:dyDescent="0.15">
      <c r="B26" s="568" t="s">
        <v>381</v>
      </c>
      <c r="C26" s="457"/>
      <c r="D26" s="457"/>
      <c r="E26" s="457"/>
      <c r="F26" s="457"/>
      <c r="G26" s="457"/>
      <c r="H26" s="457"/>
      <c r="I26" s="457"/>
      <c r="J26" s="457"/>
      <c r="K26" s="457"/>
      <c r="L26" s="457"/>
      <c r="M26" s="457"/>
      <c r="N26" s="457"/>
      <c r="O26" s="457"/>
      <c r="P26" s="457"/>
      <c r="Q26" s="569"/>
      <c r="R26" s="563">
        <v>14945</v>
      </c>
      <c r="S26" s="342"/>
      <c r="T26" s="342"/>
      <c r="U26" s="342"/>
      <c r="V26" s="342"/>
      <c r="W26" s="342"/>
      <c r="X26" s="342"/>
      <c r="Y26" s="564"/>
      <c r="Z26" s="565">
        <v>0</v>
      </c>
      <c r="AA26" s="565"/>
      <c r="AB26" s="565"/>
      <c r="AC26" s="565"/>
      <c r="AD26" s="566">
        <v>14945</v>
      </c>
      <c r="AE26" s="566"/>
      <c r="AF26" s="566"/>
      <c r="AG26" s="566"/>
      <c r="AH26" s="566"/>
      <c r="AI26" s="566"/>
      <c r="AJ26" s="566"/>
      <c r="AK26" s="566"/>
      <c r="AL26" s="570">
        <v>0.1</v>
      </c>
      <c r="AM26" s="348"/>
      <c r="AN26" s="348"/>
      <c r="AO26" s="571"/>
      <c r="AP26" s="568" t="s">
        <v>384</v>
      </c>
      <c r="AQ26" s="579"/>
      <c r="AR26" s="579"/>
      <c r="AS26" s="579"/>
      <c r="AT26" s="579"/>
      <c r="AU26" s="579"/>
      <c r="AV26" s="579"/>
      <c r="AW26" s="579"/>
      <c r="AX26" s="579"/>
      <c r="AY26" s="579"/>
      <c r="AZ26" s="579"/>
      <c r="BA26" s="579"/>
      <c r="BB26" s="579"/>
      <c r="BC26" s="579"/>
      <c r="BD26" s="579"/>
      <c r="BE26" s="579"/>
      <c r="BF26" s="580"/>
      <c r="BG26" s="563" t="s">
        <v>196</v>
      </c>
      <c r="BH26" s="342"/>
      <c r="BI26" s="342"/>
      <c r="BJ26" s="342"/>
      <c r="BK26" s="342"/>
      <c r="BL26" s="342"/>
      <c r="BM26" s="342"/>
      <c r="BN26" s="564"/>
      <c r="BO26" s="565" t="s">
        <v>196</v>
      </c>
      <c r="BP26" s="565"/>
      <c r="BQ26" s="565"/>
      <c r="BR26" s="565"/>
      <c r="BS26" s="566" t="s">
        <v>196</v>
      </c>
      <c r="BT26" s="566"/>
      <c r="BU26" s="566"/>
      <c r="BV26" s="566"/>
      <c r="BW26" s="566"/>
      <c r="BX26" s="566"/>
      <c r="BY26" s="566"/>
      <c r="BZ26" s="566"/>
      <c r="CA26" s="566"/>
      <c r="CB26" s="567"/>
      <c r="CD26" s="568" t="s">
        <v>122</v>
      </c>
      <c r="CE26" s="457"/>
      <c r="CF26" s="457"/>
      <c r="CG26" s="457"/>
      <c r="CH26" s="457"/>
      <c r="CI26" s="457"/>
      <c r="CJ26" s="457"/>
      <c r="CK26" s="457"/>
      <c r="CL26" s="457"/>
      <c r="CM26" s="457"/>
      <c r="CN26" s="457"/>
      <c r="CO26" s="457"/>
      <c r="CP26" s="457"/>
      <c r="CQ26" s="569"/>
      <c r="CR26" s="563">
        <v>4297340</v>
      </c>
      <c r="CS26" s="342"/>
      <c r="CT26" s="342"/>
      <c r="CU26" s="342"/>
      <c r="CV26" s="342"/>
      <c r="CW26" s="342"/>
      <c r="CX26" s="342"/>
      <c r="CY26" s="564"/>
      <c r="CZ26" s="570">
        <v>7</v>
      </c>
      <c r="DA26" s="596"/>
      <c r="DB26" s="596"/>
      <c r="DC26" s="597"/>
      <c r="DD26" s="573">
        <v>3907034</v>
      </c>
      <c r="DE26" s="342"/>
      <c r="DF26" s="342"/>
      <c r="DG26" s="342"/>
      <c r="DH26" s="342"/>
      <c r="DI26" s="342"/>
      <c r="DJ26" s="342"/>
      <c r="DK26" s="564"/>
      <c r="DL26" s="573" t="s">
        <v>196</v>
      </c>
      <c r="DM26" s="342"/>
      <c r="DN26" s="342"/>
      <c r="DO26" s="342"/>
      <c r="DP26" s="342"/>
      <c r="DQ26" s="342"/>
      <c r="DR26" s="342"/>
      <c r="DS26" s="342"/>
      <c r="DT26" s="342"/>
      <c r="DU26" s="342"/>
      <c r="DV26" s="564"/>
      <c r="DW26" s="570" t="s">
        <v>196</v>
      </c>
      <c r="DX26" s="596"/>
      <c r="DY26" s="596"/>
      <c r="DZ26" s="596"/>
      <c r="EA26" s="596"/>
      <c r="EB26" s="596"/>
      <c r="EC26" s="598"/>
    </row>
    <row r="27" spans="2:133" ht="11.25" customHeight="1" x14ac:dyDescent="0.15">
      <c r="B27" s="568" t="s">
        <v>154</v>
      </c>
      <c r="C27" s="457"/>
      <c r="D27" s="457"/>
      <c r="E27" s="457"/>
      <c r="F27" s="457"/>
      <c r="G27" s="457"/>
      <c r="H27" s="457"/>
      <c r="I27" s="457"/>
      <c r="J27" s="457"/>
      <c r="K27" s="457"/>
      <c r="L27" s="457"/>
      <c r="M27" s="457"/>
      <c r="N27" s="457"/>
      <c r="O27" s="457"/>
      <c r="P27" s="457"/>
      <c r="Q27" s="569"/>
      <c r="R27" s="563">
        <v>440783</v>
      </c>
      <c r="S27" s="342"/>
      <c r="T27" s="342"/>
      <c r="U27" s="342"/>
      <c r="V27" s="342"/>
      <c r="W27" s="342"/>
      <c r="X27" s="342"/>
      <c r="Y27" s="564"/>
      <c r="Z27" s="565">
        <v>0.7</v>
      </c>
      <c r="AA27" s="565"/>
      <c r="AB27" s="565"/>
      <c r="AC27" s="565"/>
      <c r="AD27" s="566" t="s">
        <v>196</v>
      </c>
      <c r="AE27" s="566"/>
      <c r="AF27" s="566"/>
      <c r="AG27" s="566"/>
      <c r="AH27" s="566"/>
      <c r="AI27" s="566"/>
      <c r="AJ27" s="566"/>
      <c r="AK27" s="566"/>
      <c r="AL27" s="570" t="s">
        <v>196</v>
      </c>
      <c r="AM27" s="348"/>
      <c r="AN27" s="348"/>
      <c r="AO27" s="571"/>
      <c r="AP27" s="568" t="s">
        <v>385</v>
      </c>
      <c r="AQ27" s="457"/>
      <c r="AR27" s="457"/>
      <c r="AS27" s="457"/>
      <c r="AT27" s="457"/>
      <c r="AU27" s="457"/>
      <c r="AV27" s="457"/>
      <c r="AW27" s="457"/>
      <c r="AX27" s="457"/>
      <c r="AY27" s="457"/>
      <c r="AZ27" s="457"/>
      <c r="BA27" s="457"/>
      <c r="BB27" s="457"/>
      <c r="BC27" s="457"/>
      <c r="BD27" s="457"/>
      <c r="BE27" s="457"/>
      <c r="BF27" s="569"/>
      <c r="BG27" s="563">
        <v>20060177</v>
      </c>
      <c r="BH27" s="342"/>
      <c r="BI27" s="342"/>
      <c r="BJ27" s="342"/>
      <c r="BK27" s="342"/>
      <c r="BL27" s="342"/>
      <c r="BM27" s="342"/>
      <c r="BN27" s="564"/>
      <c r="BO27" s="565">
        <v>100</v>
      </c>
      <c r="BP27" s="565"/>
      <c r="BQ27" s="565"/>
      <c r="BR27" s="565"/>
      <c r="BS27" s="566">
        <v>114796</v>
      </c>
      <c r="BT27" s="566"/>
      <c r="BU27" s="566"/>
      <c r="BV27" s="566"/>
      <c r="BW27" s="566"/>
      <c r="BX27" s="566"/>
      <c r="BY27" s="566"/>
      <c r="BZ27" s="566"/>
      <c r="CA27" s="566"/>
      <c r="CB27" s="567"/>
      <c r="CD27" s="568" t="s">
        <v>219</v>
      </c>
      <c r="CE27" s="457"/>
      <c r="CF27" s="457"/>
      <c r="CG27" s="457"/>
      <c r="CH27" s="457"/>
      <c r="CI27" s="457"/>
      <c r="CJ27" s="457"/>
      <c r="CK27" s="457"/>
      <c r="CL27" s="457"/>
      <c r="CM27" s="457"/>
      <c r="CN27" s="457"/>
      <c r="CO27" s="457"/>
      <c r="CP27" s="457"/>
      <c r="CQ27" s="569"/>
      <c r="CR27" s="563">
        <v>20656723</v>
      </c>
      <c r="CS27" s="594"/>
      <c r="CT27" s="594"/>
      <c r="CU27" s="594"/>
      <c r="CV27" s="594"/>
      <c r="CW27" s="594"/>
      <c r="CX27" s="594"/>
      <c r="CY27" s="595"/>
      <c r="CZ27" s="570">
        <v>33.9</v>
      </c>
      <c r="DA27" s="596"/>
      <c r="DB27" s="596"/>
      <c r="DC27" s="597"/>
      <c r="DD27" s="573">
        <v>7188698</v>
      </c>
      <c r="DE27" s="594"/>
      <c r="DF27" s="594"/>
      <c r="DG27" s="594"/>
      <c r="DH27" s="594"/>
      <c r="DI27" s="594"/>
      <c r="DJ27" s="594"/>
      <c r="DK27" s="595"/>
      <c r="DL27" s="573">
        <v>5468473</v>
      </c>
      <c r="DM27" s="594"/>
      <c r="DN27" s="594"/>
      <c r="DO27" s="594"/>
      <c r="DP27" s="594"/>
      <c r="DQ27" s="594"/>
      <c r="DR27" s="594"/>
      <c r="DS27" s="594"/>
      <c r="DT27" s="594"/>
      <c r="DU27" s="594"/>
      <c r="DV27" s="595"/>
      <c r="DW27" s="570">
        <v>19.100000000000001</v>
      </c>
      <c r="DX27" s="596"/>
      <c r="DY27" s="596"/>
      <c r="DZ27" s="596"/>
      <c r="EA27" s="596"/>
      <c r="EB27" s="596"/>
      <c r="EC27" s="598"/>
    </row>
    <row r="28" spans="2:133" ht="11.25" customHeight="1" x14ac:dyDescent="0.15">
      <c r="B28" s="568" t="s">
        <v>227</v>
      </c>
      <c r="C28" s="457"/>
      <c r="D28" s="457"/>
      <c r="E28" s="457"/>
      <c r="F28" s="457"/>
      <c r="G28" s="457"/>
      <c r="H28" s="457"/>
      <c r="I28" s="457"/>
      <c r="J28" s="457"/>
      <c r="K28" s="457"/>
      <c r="L28" s="457"/>
      <c r="M28" s="457"/>
      <c r="N28" s="457"/>
      <c r="O28" s="457"/>
      <c r="P28" s="457"/>
      <c r="Q28" s="569"/>
      <c r="R28" s="563">
        <v>426362</v>
      </c>
      <c r="S28" s="342"/>
      <c r="T28" s="342"/>
      <c r="U28" s="342"/>
      <c r="V28" s="342"/>
      <c r="W28" s="342"/>
      <c r="X28" s="342"/>
      <c r="Y28" s="564"/>
      <c r="Z28" s="565">
        <v>0.7</v>
      </c>
      <c r="AA28" s="565"/>
      <c r="AB28" s="565"/>
      <c r="AC28" s="565"/>
      <c r="AD28" s="566">
        <v>92199</v>
      </c>
      <c r="AE28" s="566"/>
      <c r="AF28" s="566"/>
      <c r="AG28" s="566"/>
      <c r="AH28" s="566"/>
      <c r="AI28" s="566"/>
      <c r="AJ28" s="566"/>
      <c r="AK28" s="566"/>
      <c r="AL28" s="570">
        <v>0.3</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379</v>
      </c>
      <c r="CE28" s="457"/>
      <c r="CF28" s="457"/>
      <c r="CG28" s="457"/>
      <c r="CH28" s="457"/>
      <c r="CI28" s="457"/>
      <c r="CJ28" s="457"/>
      <c r="CK28" s="457"/>
      <c r="CL28" s="457"/>
      <c r="CM28" s="457"/>
      <c r="CN28" s="457"/>
      <c r="CO28" s="457"/>
      <c r="CP28" s="457"/>
      <c r="CQ28" s="569"/>
      <c r="CR28" s="563">
        <v>3068685</v>
      </c>
      <c r="CS28" s="342"/>
      <c r="CT28" s="342"/>
      <c r="CU28" s="342"/>
      <c r="CV28" s="342"/>
      <c r="CW28" s="342"/>
      <c r="CX28" s="342"/>
      <c r="CY28" s="564"/>
      <c r="CZ28" s="570">
        <v>5</v>
      </c>
      <c r="DA28" s="596"/>
      <c r="DB28" s="596"/>
      <c r="DC28" s="597"/>
      <c r="DD28" s="573">
        <v>3061144</v>
      </c>
      <c r="DE28" s="342"/>
      <c r="DF28" s="342"/>
      <c r="DG28" s="342"/>
      <c r="DH28" s="342"/>
      <c r="DI28" s="342"/>
      <c r="DJ28" s="342"/>
      <c r="DK28" s="564"/>
      <c r="DL28" s="573">
        <v>3061144</v>
      </c>
      <c r="DM28" s="342"/>
      <c r="DN28" s="342"/>
      <c r="DO28" s="342"/>
      <c r="DP28" s="342"/>
      <c r="DQ28" s="342"/>
      <c r="DR28" s="342"/>
      <c r="DS28" s="342"/>
      <c r="DT28" s="342"/>
      <c r="DU28" s="342"/>
      <c r="DV28" s="564"/>
      <c r="DW28" s="570">
        <v>10.7</v>
      </c>
      <c r="DX28" s="596"/>
      <c r="DY28" s="596"/>
      <c r="DZ28" s="596"/>
      <c r="EA28" s="596"/>
      <c r="EB28" s="596"/>
      <c r="EC28" s="598"/>
    </row>
    <row r="29" spans="2:133" ht="11.25" customHeight="1" x14ac:dyDescent="0.15">
      <c r="B29" s="568" t="s">
        <v>19</v>
      </c>
      <c r="C29" s="457"/>
      <c r="D29" s="457"/>
      <c r="E29" s="457"/>
      <c r="F29" s="457"/>
      <c r="G29" s="457"/>
      <c r="H29" s="457"/>
      <c r="I29" s="457"/>
      <c r="J29" s="457"/>
      <c r="K29" s="457"/>
      <c r="L29" s="457"/>
      <c r="M29" s="457"/>
      <c r="N29" s="457"/>
      <c r="O29" s="457"/>
      <c r="P29" s="457"/>
      <c r="Q29" s="569"/>
      <c r="R29" s="563">
        <v>534436</v>
      </c>
      <c r="S29" s="342"/>
      <c r="T29" s="342"/>
      <c r="U29" s="342"/>
      <c r="V29" s="342"/>
      <c r="W29" s="342"/>
      <c r="X29" s="342"/>
      <c r="Y29" s="564"/>
      <c r="Z29" s="565">
        <v>0.8</v>
      </c>
      <c r="AA29" s="565"/>
      <c r="AB29" s="565"/>
      <c r="AC29" s="565"/>
      <c r="AD29" s="566">
        <v>3090</v>
      </c>
      <c r="AE29" s="566"/>
      <c r="AF29" s="566"/>
      <c r="AG29" s="566"/>
      <c r="AH29" s="566"/>
      <c r="AI29" s="566"/>
      <c r="AJ29" s="566"/>
      <c r="AK29" s="566"/>
      <c r="AL29" s="570">
        <v>0</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174</v>
      </c>
      <c r="CE29" s="536"/>
      <c r="CF29" s="568" t="s">
        <v>22</v>
      </c>
      <c r="CG29" s="457"/>
      <c r="CH29" s="457"/>
      <c r="CI29" s="457"/>
      <c r="CJ29" s="457"/>
      <c r="CK29" s="457"/>
      <c r="CL29" s="457"/>
      <c r="CM29" s="457"/>
      <c r="CN29" s="457"/>
      <c r="CO29" s="457"/>
      <c r="CP29" s="457"/>
      <c r="CQ29" s="569"/>
      <c r="CR29" s="563">
        <v>3068685</v>
      </c>
      <c r="CS29" s="594"/>
      <c r="CT29" s="594"/>
      <c r="CU29" s="594"/>
      <c r="CV29" s="594"/>
      <c r="CW29" s="594"/>
      <c r="CX29" s="594"/>
      <c r="CY29" s="595"/>
      <c r="CZ29" s="570">
        <v>5</v>
      </c>
      <c r="DA29" s="596"/>
      <c r="DB29" s="596"/>
      <c r="DC29" s="597"/>
      <c r="DD29" s="573">
        <v>3061144</v>
      </c>
      <c r="DE29" s="594"/>
      <c r="DF29" s="594"/>
      <c r="DG29" s="594"/>
      <c r="DH29" s="594"/>
      <c r="DI29" s="594"/>
      <c r="DJ29" s="594"/>
      <c r="DK29" s="595"/>
      <c r="DL29" s="573">
        <v>3061144</v>
      </c>
      <c r="DM29" s="594"/>
      <c r="DN29" s="594"/>
      <c r="DO29" s="594"/>
      <c r="DP29" s="594"/>
      <c r="DQ29" s="594"/>
      <c r="DR29" s="594"/>
      <c r="DS29" s="594"/>
      <c r="DT29" s="594"/>
      <c r="DU29" s="594"/>
      <c r="DV29" s="595"/>
      <c r="DW29" s="570">
        <v>10.7</v>
      </c>
      <c r="DX29" s="596"/>
      <c r="DY29" s="596"/>
      <c r="DZ29" s="596"/>
      <c r="EA29" s="596"/>
      <c r="EB29" s="596"/>
      <c r="EC29" s="598"/>
    </row>
    <row r="30" spans="2:133" ht="11.25" customHeight="1" x14ac:dyDescent="0.15">
      <c r="B30" s="568" t="s">
        <v>337</v>
      </c>
      <c r="C30" s="457"/>
      <c r="D30" s="457"/>
      <c r="E30" s="457"/>
      <c r="F30" s="457"/>
      <c r="G30" s="457"/>
      <c r="H30" s="457"/>
      <c r="I30" s="457"/>
      <c r="J30" s="457"/>
      <c r="K30" s="457"/>
      <c r="L30" s="457"/>
      <c r="M30" s="457"/>
      <c r="N30" s="457"/>
      <c r="O30" s="457"/>
      <c r="P30" s="457"/>
      <c r="Q30" s="569"/>
      <c r="R30" s="563">
        <v>13855317</v>
      </c>
      <c r="S30" s="342"/>
      <c r="T30" s="342"/>
      <c r="U30" s="342"/>
      <c r="V30" s="342"/>
      <c r="W30" s="342"/>
      <c r="X30" s="342"/>
      <c r="Y30" s="564"/>
      <c r="Z30" s="565">
        <v>21.9</v>
      </c>
      <c r="AA30" s="565"/>
      <c r="AB30" s="565"/>
      <c r="AC30" s="565"/>
      <c r="AD30" s="566" t="s">
        <v>196</v>
      </c>
      <c r="AE30" s="566"/>
      <c r="AF30" s="566"/>
      <c r="AG30" s="566"/>
      <c r="AH30" s="566"/>
      <c r="AI30" s="566"/>
      <c r="AJ30" s="566"/>
      <c r="AK30" s="566"/>
      <c r="AL30" s="570" t="s">
        <v>196</v>
      </c>
      <c r="AM30" s="348"/>
      <c r="AN30" s="348"/>
      <c r="AO30" s="571"/>
      <c r="AP30" s="336" t="s">
        <v>310</v>
      </c>
      <c r="AQ30" s="337"/>
      <c r="AR30" s="337"/>
      <c r="AS30" s="337"/>
      <c r="AT30" s="337"/>
      <c r="AU30" s="337"/>
      <c r="AV30" s="337"/>
      <c r="AW30" s="337"/>
      <c r="AX30" s="337"/>
      <c r="AY30" s="337"/>
      <c r="AZ30" s="337"/>
      <c r="BA30" s="337"/>
      <c r="BB30" s="337"/>
      <c r="BC30" s="337"/>
      <c r="BD30" s="337"/>
      <c r="BE30" s="337"/>
      <c r="BF30" s="379"/>
      <c r="BG30" s="336" t="s">
        <v>388</v>
      </c>
      <c r="BH30" s="599"/>
      <c r="BI30" s="599"/>
      <c r="BJ30" s="599"/>
      <c r="BK30" s="599"/>
      <c r="BL30" s="599"/>
      <c r="BM30" s="599"/>
      <c r="BN30" s="599"/>
      <c r="BO30" s="599"/>
      <c r="BP30" s="599"/>
      <c r="BQ30" s="600"/>
      <c r="BR30" s="336" t="s">
        <v>389</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2977293</v>
      </c>
      <c r="CS30" s="342"/>
      <c r="CT30" s="342"/>
      <c r="CU30" s="342"/>
      <c r="CV30" s="342"/>
      <c r="CW30" s="342"/>
      <c r="CX30" s="342"/>
      <c r="CY30" s="564"/>
      <c r="CZ30" s="570">
        <v>4.9000000000000004</v>
      </c>
      <c r="DA30" s="596"/>
      <c r="DB30" s="596"/>
      <c r="DC30" s="597"/>
      <c r="DD30" s="573">
        <v>2969752</v>
      </c>
      <c r="DE30" s="342"/>
      <c r="DF30" s="342"/>
      <c r="DG30" s="342"/>
      <c r="DH30" s="342"/>
      <c r="DI30" s="342"/>
      <c r="DJ30" s="342"/>
      <c r="DK30" s="564"/>
      <c r="DL30" s="573">
        <v>2969752</v>
      </c>
      <c r="DM30" s="342"/>
      <c r="DN30" s="342"/>
      <c r="DO30" s="342"/>
      <c r="DP30" s="342"/>
      <c r="DQ30" s="342"/>
      <c r="DR30" s="342"/>
      <c r="DS30" s="342"/>
      <c r="DT30" s="342"/>
      <c r="DU30" s="342"/>
      <c r="DV30" s="564"/>
      <c r="DW30" s="570">
        <v>10.4</v>
      </c>
      <c r="DX30" s="596"/>
      <c r="DY30" s="596"/>
      <c r="DZ30" s="596"/>
      <c r="EA30" s="596"/>
      <c r="EB30" s="596"/>
      <c r="EC30" s="598"/>
    </row>
    <row r="31" spans="2:133" ht="11.25" customHeight="1" x14ac:dyDescent="0.15">
      <c r="B31" s="576" t="s">
        <v>52</v>
      </c>
      <c r="C31" s="577"/>
      <c r="D31" s="577"/>
      <c r="E31" s="577"/>
      <c r="F31" s="577"/>
      <c r="G31" s="577"/>
      <c r="H31" s="577"/>
      <c r="I31" s="577"/>
      <c r="J31" s="577"/>
      <c r="K31" s="577"/>
      <c r="L31" s="577"/>
      <c r="M31" s="577"/>
      <c r="N31" s="577"/>
      <c r="O31" s="577"/>
      <c r="P31" s="577"/>
      <c r="Q31" s="578"/>
      <c r="R31" s="563" t="s">
        <v>196</v>
      </c>
      <c r="S31" s="342"/>
      <c r="T31" s="342"/>
      <c r="U31" s="342"/>
      <c r="V31" s="342"/>
      <c r="W31" s="342"/>
      <c r="X31" s="342"/>
      <c r="Y31" s="564"/>
      <c r="Z31" s="565" t="s">
        <v>196</v>
      </c>
      <c r="AA31" s="565"/>
      <c r="AB31" s="565"/>
      <c r="AC31" s="565"/>
      <c r="AD31" s="566" t="s">
        <v>196</v>
      </c>
      <c r="AE31" s="566"/>
      <c r="AF31" s="566"/>
      <c r="AG31" s="566"/>
      <c r="AH31" s="566"/>
      <c r="AI31" s="566"/>
      <c r="AJ31" s="566"/>
      <c r="AK31" s="566"/>
      <c r="AL31" s="570" t="s">
        <v>196</v>
      </c>
      <c r="AM31" s="348"/>
      <c r="AN31" s="348"/>
      <c r="AO31" s="571"/>
      <c r="AP31" s="517" t="s">
        <v>4</v>
      </c>
      <c r="AQ31" s="518"/>
      <c r="AR31" s="518"/>
      <c r="AS31" s="518"/>
      <c r="AT31" s="646" t="s">
        <v>392</v>
      </c>
      <c r="AU31" s="42"/>
      <c r="AV31" s="42"/>
      <c r="AW31" s="42"/>
      <c r="AX31" s="552" t="s">
        <v>268</v>
      </c>
      <c r="AY31" s="553"/>
      <c r="AZ31" s="553"/>
      <c r="BA31" s="553"/>
      <c r="BB31" s="553"/>
      <c r="BC31" s="553"/>
      <c r="BD31" s="553"/>
      <c r="BE31" s="553"/>
      <c r="BF31" s="554"/>
      <c r="BG31" s="601">
        <v>98.8</v>
      </c>
      <c r="BH31" s="602"/>
      <c r="BI31" s="602"/>
      <c r="BJ31" s="602"/>
      <c r="BK31" s="602"/>
      <c r="BL31" s="602"/>
      <c r="BM31" s="561">
        <v>97.6</v>
      </c>
      <c r="BN31" s="602"/>
      <c r="BO31" s="602"/>
      <c r="BP31" s="602"/>
      <c r="BQ31" s="603"/>
      <c r="BR31" s="601">
        <v>98.9</v>
      </c>
      <c r="BS31" s="602"/>
      <c r="BT31" s="602"/>
      <c r="BU31" s="602"/>
      <c r="BV31" s="602"/>
      <c r="BW31" s="602"/>
      <c r="BX31" s="561">
        <v>97.9</v>
      </c>
      <c r="BY31" s="602"/>
      <c r="BZ31" s="602"/>
      <c r="CA31" s="602"/>
      <c r="CB31" s="603"/>
      <c r="CD31" s="544"/>
      <c r="CE31" s="539"/>
      <c r="CF31" s="568" t="s">
        <v>308</v>
      </c>
      <c r="CG31" s="457"/>
      <c r="CH31" s="457"/>
      <c r="CI31" s="457"/>
      <c r="CJ31" s="457"/>
      <c r="CK31" s="457"/>
      <c r="CL31" s="457"/>
      <c r="CM31" s="457"/>
      <c r="CN31" s="457"/>
      <c r="CO31" s="457"/>
      <c r="CP31" s="457"/>
      <c r="CQ31" s="569"/>
      <c r="CR31" s="563">
        <v>91392</v>
      </c>
      <c r="CS31" s="594"/>
      <c r="CT31" s="594"/>
      <c r="CU31" s="594"/>
      <c r="CV31" s="594"/>
      <c r="CW31" s="594"/>
      <c r="CX31" s="594"/>
      <c r="CY31" s="595"/>
      <c r="CZ31" s="570">
        <v>0.1</v>
      </c>
      <c r="DA31" s="596"/>
      <c r="DB31" s="596"/>
      <c r="DC31" s="597"/>
      <c r="DD31" s="573">
        <v>91392</v>
      </c>
      <c r="DE31" s="594"/>
      <c r="DF31" s="594"/>
      <c r="DG31" s="594"/>
      <c r="DH31" s="594"/>
      <c r="DI31" s="594"/>
      <c r="DJ31" s="594"/>
      <c r="DK31" s="595"/>
      <c r="DL31" s="573">
        <v>91392</v>
      </c>
      <c r="DM31" s="594"/>
      <c r="DN31" s="594"/>
      <c r="DO31" s="594"/>
      <c r="DP31" s="594"/>
      <c r="DQ31" s="594"/>
      <c r="DR31" s="594"/>
      <c r="DS31" s="594"/>
      <c r="DT31" s="594"/>
      <c r="DU31" s="594"/>
      <c r="DV31" s="595"/>
      <c r="DW31" s="570">
        <v>0.3</v>
      </c>
      <c r="DX31" s="596"/>
      <c r="DY31" s="596"/>
      <c r="DZ31" s="596"/>
      <c r="EA31" s="596"/>
      <c r="EB31" s="596"/>
      <c r="EC31" s="598"/>
    </row>
    <row r="32" spans="2:133" ht="11.25" customHeight="1" x14ac:dyDescent="0.15">
      <c r="B32" s="568" t="s">
        <v>393</v>
      </c>
      <c r="C32" s="457"/>
      <c r="D32" s="457"/>
      <c r="E32" s="457"/>
      <c r="F32" s="457"/>
      <c r="G32" s="457"/>
      <c r="H32" s="457"/>
      <c r="I32" s="457"/>
      <c r="J32" s="457"/>
      <c r="K32" s="457"/>
      <c r="L32" s="457"/>
      <c r="M32" s="457"/>
      <c r="N32" s="457"/>
      <c r="O32" s="457"/>
      <c r="P32" s="457"/>
      <c r="Q32" s="569"/>
      <c r="R32" s="563">
        <v>7914032</v>
      </c>
      <c r="S32" s="342"/>
      <c r="T32" s="342"/>
      <c r="U32" s="342"/>
      <c r="V32" s="342"/>
      <c r="W32" s="342"/>
      <c r="X32" s="342"/>
      <c r="Y32" s="564"/>
      <c r="Z32" s="565">
        <v>12.5</v>
      </c>
      <c r="AA32" s="565"/>
      <c r="AB32" s="565"/>
      <c r="AC32" s="565"/>
      <c r="AD32" s="566" t="s">
        <v>196</v>
      </c>
      <c r="AE32" s="566"/>
      <c r="AF32" s="566"/>
      <c r="AG32" s="566"/>
      <c r="AH32" s="566"/>
      <c r="AI32" s="566"/>
      <c r="AJ32" s="566"/>
      <c r="AK32" s="566"/>
      <c r="AL32" s="570" t="s">
        <v>196</v>
      </c>
      <c r="AM32" s="348"/>
      <c r="AN32" s="348"/>
      <c r="AO32" s="571"/>
      <c r="AP32" s="645"/>
      <c r="AQ32" s="504"/>
      <c r="AR32" s="504"/>
      <c r="AS32" s="504"/>
      <c r="AT32" s="647"/>
      <c r="AU32" s="1" t="s">
        <v>243</v>
      </c>
      <c r="AX32" s="568" t="s">
        <v>369</v>
      </c>
      <c r="AY32" s="457"/>
      <c r="AZ32" s="457"/>
      <c r="BA32" s="457"/>
      <c r="BB32" s="457"/>
      <c r="BC32" s="457"/>
      <c r="BD32" s="457"/>
      <c r="BE32" s="457"/>
      <c r="BF32" s="569"/>
      <c r="BG32" s="604">
        <v>98.6</v>
      </c>
      <c r="BH32" s="594"/>
      <c r="BI32" s="594"/>
      <c r="BJ32" s="594"/>
      <c r="BK32" s="594"/>
      <c r="BL32" s="594"/>
      <c r="BM32" s="348">
        <v>96.8</v>
      </c>
      <c r="BN32" s="594"/>
      <c r="BO32" s="594"/>
      <c r="BP32" s="594"/>
      <c r="BQ32" s="605"/>
      <c r="BR32" s="604">
        <v>98.5</v>
      </c>
      <c r="BS32" s="594"/>
      <c r="BT32" s="594"/>
      <c r="BU32" s="594"/>
      <c r="BV32" s="594"/>
      <c r="BW32" s="594"/>
      <c r="BX32" s="348">
        <v>97.2</v>
      </c>
      <c r="BY32" s="594"/>
      <c r="BZ32" s="594"/>
      <c r="CA32" s="594"/>
      <c r="CB32" s="605"/>
      <c r="CD32" s="545"/>
      <c r="CE32" s="547"/>
      <c r="CF32" s="568" t="s">
        <v>395</v>
      </c>
      <c r="CG32" s="457"/>
      <c r="CH32" s="457"/>
      <c r="CI32" s="457"/>
      <c r="CJ32" s="457"/>
      <c r="CK32" s="457"/>
      <c r="CL32" s="457"/>
      <c r="CM32" s="457"/>
      <c r="CN32" s="457"/>
      <c r="CO32" s="457"/>
      <c r="CP32" s="457"/>
      <c r="CQ32" s="569"/>
      <c r="CR32" s="563" t="s">
        <v>196</v>
      </c>
      <c r="CS32" s="342"/>
      <c r="CT32" s="342"/>
      <c r="CU32" s="342"/>
      <c r="CV32" s="342"/>
      <c r="CW32" s="342"/>
      <c r="CX32" s="342"/>
      <c r="CY32" s="564"/>
      <c r="CZ32" s="570" t="s">
        <v>196</v>
      </c>
      <c r="DA32" s="596"/>
      <c r="DB32" s="596"/>
      <c r="DC32" s="597"/>
      <c r="DD32" s="573" t="s">
        <v>196</v>
      </c>
      <c r="DE32" s="342"/>
      <c r="DF32" s="342"/>
      <c r="DG32" s="342"/>
      <c r="DH32" s="342"/>
      <c r="DI32" s="342"/>
      <c r="DJ32" s="342"/>
      <c r="DK32" s="564"/>
      <c r="DL32" s="573" t="s">
        <v>196</v>
      </c>
      <c r="DM32" s="342"/>
      <c r="DN32" s="342"/>
      <c r="DO32" s="342"/>
      <c r="DP32" s="342"/>
      <c r="DQ32" s="342"/>
      <c r="DR32" s="342"/>
      <c r="DS32" s="342"/>
      <c r="DT32" s="342"/>
      <c r="DU32" s="342"/>
      <c r="DV32" s="564"/>
      <c r="DW32" s="570" t="s">
        <v>196</v>
      </c>
      <c r="DX32" s="596"/>
      <c r="DY32" s="596"/>
      <c r="DZ32" s="596"/>
      <c r="EA32" s="596"/>
      <c r="EB32" s="596"/>
      <c r="EC32" s="598"/>
    </row>
    <row r="33" spans="2:133" ht="11.25" customHeight="1" x14ac:dyDescent="0.15">
      <c r="B33" s="568" t="s">
        <v>130</v>
      </c>
      <c r="C33" s="457"/>
      <c r="D33" s="457"/>
      <c r="E33" s="457"/>
      <c r="F33" s="457"/>
      <c r="G33" s="457"/>
      <c r="H33" s="457"/>
      <c r="I33" s="457"/>
      <c r="J33" s="457"/>
      <c r="K33" s="457"/>
      <c r="L33" s="457"/>
      <c r="M33" s="457"/>
      <c r="N33" s="457"/>
      <c r="O33" s="457"/>
      <c r="P33" s="457"/>
      <c r="Q33" s="569"/>
      <c r="R33" s="563">
        <v>81481</v>
      </c>
      <c r="S33" s="342"/>
      <c r="T33" s="342"/>
      <c r="U33" s="342"/>
      <c r="V33" s="342"/>
      <c r="W33" s="342"/>
      <c r="X33" s="342"/>
      <c r="Y33" s="564"/>
      <c r="Z33" s="565">
        <v>0.1</v>
      </c>
      <c r="AA33" s="565"/>
      <c r="AB33" s="565"/>
      <c r="AC33" s="565"/>
      <c r="AD33" s="566">
        <v>54981</v>
      </c>
      <c r="AE33" s="566"/>
      <c r="AF33" s="566"/>
      <c r="AG33" s="566"/>
      <c r="AH33" s="566"/>
      <c r="AI33" s="566"/>
      <c r="AJ33" s="566"/>
      <c r="AK33" s="566"/>
      <c r="AL33" s="570">
        <v>0.2</v>
      </c>
      <c r="AM33" s="348"/>
      <c r="AN33" s="348"/>
      <c r="AO33" s="571"/>
      <c r="AP33" s="520"/>
      <c r="AQ33" s="521"/>
      <c r="AR33" s="521"/>
      <c r="AS33" s="521"/>
      <c r="AT33" s="648"/>
      <c r="AU33" s="43"/>
      <c r="AV33" s="43"/>
      <c r="AW33" s="43"/>
      <c r="AX33" s="581" t="s">
        <v>158</v>
      </c>
      <c r="AY33" s="582"/>
      <c r="AZ33" s="582"/>
      <c r="BA33" s="582"/>
      <c r="BB33" s="582"/>
      <c r="BC33" s="582"/>
      <c r="BD33" s="582"/>
      <c r="BE33" s="582"/>
      <c r="BF33" s="583"/>
      <c r="BG33" s="606">
        <v>99</v>
      </c>
      <c r="BH33" s="607"/>
      <c r="BI33" s="607"/>
      <c r="BJ33" s="607"/>
      <c r="BK33" s="607"/>
      <c r="BL33" s="607"/>
      <c r="BM33" s="608">
        <v>98.1</v>
      </c>
      <c r="BN33" s="607"/>
      <c r="BO33" s="607"/>
      <c r="BP33" s="607"/>
      <c r="BQ33" s="609"/>
      <c r="BR33" s="606">
        <v>99.1</v>
      </c>
      <c r="BS33" s="607"/>
      <c r="BT33" s="607"/>
      <c r="BU33" s="607"/>
      <c r="BV33" s="607"/>
      <c r="BW33" s="607"/>
      <c r="BX33" s="608">
        <v>98.4</v>
      </c>
      <c r="BY33" s="607"/>
      <c r="BZ33" s="607"/>
      <c r="CA33" s="607"/>
      <c r="CB33" s="609"/>
      <c r="CD33" s="568" t="s">
        <v>396</v>
      </c>
      <c r="CE33" s="457"/>
      <c r="CF33" s="457"/>
      <c r="CG33" s="457"/>
      <c r="CH33" s="457"/>
      <c r="CI33" s="457"/>
      <c r="CJ33" s="457"/>
      <c r="CK33" s="457"/>
      <c r="CL33" s="457"/>
      <c r="CM33" s="457"/>
      <c r="CN33" s="457"/>
      <c r="CO33" s="457"/>
      <c r="CP33" s="457"/>
      <c r="CQ33" s="569"/>
      <c r="CR33" s="563">
        <v>27170740</v>
      </c>
      <c r="CS33" s="594"/>
      <c r="CT33" s="594"/>
      <c r="CU33" s="594"/>
      <c r="CV33" s="594"/>
      <c r="CW33" s="594"/>
      <c r="CX33" s="594"/>
      <c r="CY33" s="595"/>
      <c r="CZ33" s="570">
        <v>44.5</v>
      </c>
      <c r="DA33" s="596"/>
      <c r="DB33" s="596"/>
      <c r="DC33" s="597"/>
      <c r="DD33" s="573">
        <v>21862377</v>
      </c>
      <c r="DE33" s="594"/>
      <c r="DF33" s="594"/>
      <c r="DG33" s="594"/>
      <c r="DH33" s="594"/>
      <c r="DI33" s="594"/>
      <c r="DJ33" s="594"/>
      <c r="DK33" s="595"/>
      <c r="DL33" s="573">
        <v>13662720</v>
      </c>
      <c r="DM33" s="594"/>
      <c r="DN33" s="594"/>
      <c r="DO33" s="594"/>
      <c r="DP33" s="594"/>
      <c r="DQ33" s="594"/>
      <c r="DR33" s="594"/>
      <c r="DS33" s="594"/>
      <c r="DT33" s="594"/>
      <c r="DU33" s="594"/>
      <c r="DV33" s="595"/>
      <c r="DW33" s="570">
        <v>47.8</v>
      </c>
      <c r="DX33" s="596"/>
      <c r="DY33" s="596"/>
      <c r="DZ33" s="596"/>
      <c r="EA33" s="596"/>
      <c r="EB33" s="596"/>
      <c r="EC33" s="598"/>
    </row>
    <row r="34" spans="2:133" ht="11.25" customHeight="1" x14ac:dyDescent="0.15">
      <c r="B34" s="568" t="s">
        <v>145</v>
      </c>
      <c r="C34" s="457"/>
      <c r="D34" s="457"/>
      <c r="E34" s="457"/>
      <c r="F34" s="457"/>
      <c r="G34" s="457"/>
      <c r="H34" s="457"/>
      <c r="I34" s="457"/>
      <c r="J34" s="457"/>
      <c r="K34" s="457"/>
      <c r="L34" s="457"/>
      <c r="M34" s="457"/>
      <c r="N34" s="457"/>
      <c r="O34" s="457"/>
      <c r="P34" s="457"/>
      <c r="Q34" s="569"/>
      <c r="R34" s="563">
        <v>56121</v>
      </c>
      <c r="S34" s="342"/>
      <c r="T34" s="342"/>
      <c r="U34" s="342"/>
      <c r="V34" s="342"/>
      <c r="W34" s="342"/>
      <c r="X34" s="342"/>
      <c r="Y34" s="564"/>
      <c r="Z34" s="565">
        <v>0.1</v>
      </c>
      <c r="AA34" s="565"/>
      <c r="AB34" s="565"/>
      <c r="AC34" s="565"/>
      <c r="AD34" s="566" t="s">
        <v>196</v>
      </c>
      <c r="AE34" s="566"/>
      <c r="AF34" s="566"/>
      <c r="AG34" s="566"/>
      <c r="AH34" s="566"/>
      <c r="AI34" s="566"/>
      <c r="AJ34" s="566"/>
      <c r="AK34" s="566"/>
      <c r="AL34" s="570" t="s">
        <v>196</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9209809</v>
      </c>
      <c r="CS34" s="342"/>
      <c r="CT34" s="342"/>
      <c r="CU34" s="342"/>
      <c r="CV34" s="342"/>
      <c r="CW34" s="342"/>
      <c r="CX34" s="342"/>
      <c r="CY34" s="564"/>
      <c r="CZ34" s="570">
        <v>15.1</v>
      </c>
      <c r="DA34" s="596"/>
      <c r="DB34" s="596"/>
      <c r="DC34" s="597"/>
      <c r="DD34" s="573">
        <v>6388885</v>
      </c>
      <c r="DE34" s="342"/>
      <c r="DF34" s="342"/>
      <c r="DG34" s="342"/>
      <c r="DH34" s="342"/>
      <c r="DI34" s="342"/>
      <c r="DJ34" s="342"/>
      <c r="DK34" s="564"/>
      <c r="DL34" s="573">
        <v>5271075</v>
      </c>
      <c r="DM34" s="342"/>
      <c r="DN34" s="342"/>
      <c r="DO34" s="342"/>
      <c r="DP34" s="342"/>
      <c r="DQ34" s="342"/>
      <c r="DR34" s="342"/>
      <c r="DS34" s="342"/>
      <c r="DT34" s="342"/>
      <c r="DU34" s="342"/>
      <c r="DV34" s="564"/>
      <c r="DW34" s="570">
        <v>18.399999999999999</v>
      </c>
      <c r="DX34" s="596"/>
      <c r="DY34" s="596"/>
      <c r="DZ34" s="596"/>
      <c r="EA34" s="596"/>
      <c r="EB34" s="596"/>
      <c r="EC34" s="598"/>
    </row>
    <row r="35" spans="2:133" ht="11.25" customHeight="1" x14ac:dyDescent="0.15">
      <c r="B35" s="568" t="s">
        <v>401</v>
      </c>
      <c r="C35" s="457"/>
      <c r="D35" s="457"/>
      <c r="E35" s="457"/>
      <c r="F35" s="457"/>
      <c r="G35" s="457"/>
      <c r="H35" s="457"/>
      <c r="I35" s="457"/>
      <c r="J35" s="457"/>
      <c r="K35" s="457"/>
      <c r="L35" s="457"/>
      <c r="M35" s="457"/>
      <c r="N35" s="457"/>
      <c r="O35" s="457"/>
      <c r="P35" s="457"/>
      <c r="Q35" s="569"/>
      <c r="R35" s="563">
        <v>602221</v>
      </c>
      <c r="S35" s="342"/>
      <c r="T35" s="342"/>
      <c r="U35" s="342"/>
      <c r="V35" s="342"/>
      <c r="W35" s="342"/>
      <c r="X35" s="342"/>
      <c r="Y35" s="564"/>
      <c r="Z35" s="565">
        <v>1</v>
      </c>
      <c r="AA35" s="565"/>
      <c r="AB35" s="565"/>
      <c r="AC35" s="565"/>
      <c r="AD35" s="566" t="s">
        <v>196</v>
      </c>
      <c r="AE35" s="566"/>
      <c r="AF35" s="566"/>
      <c r="AG35" s="566"/>
      <c r="AH35" s="566"/>
      <c r="AI35" s="566"/>
      <c r="AJ35" s="566"/>
      <c r="AK35" s="566"/>
      <c r="AL35" s="570" t="s">
        <v>196</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204</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403</v>
      </c>
      <c r="CE35" s="457"/>
      <c r="CF35" s="457"/>
      <c r="CG35" s="457"/>
      <c r="CH35" s="457"/>
      <c r="CI35" s="457"/>
      <c r="CJ35" s="457"/>
      <c r="CK35" s="457"/>
      <c r="CL35" s="457"/>
      <c r="CM35" s="457"/>
      <c r="CN35" s="457"/>
      <c r="CO35" s="457"/>
      <c r="CP35" s="457"/>
      <c r="CQ35" s="569"/>
      <c r="CR35" s="563">
        <v>476353</v>
      </c>
      <c r="CS35" s="594"/>
      <c r="CT35" s="594"/>
      <c r="CU35" s="594"/>
      <c r="CV35" s="594"/>
      <c r="CW35" s="594"/>
      <c r="CX35" s="594"/>
      <c r="CY35" s="595"/>
      <c r="CZ35" s="570">
        <v>0.8</v>
      </c>
      <c r="DA35" s="596"/>
      <c r="DB35" s="596"/>
      <c r="DC35" s="597"/>
      <c r="DD35" s="573">
        <v>414058</v>
      </c>
      <c r="DE35" s="594"/>
      <c r="DF35" s="594"/>
      <c r="DG35" s="594"/>
      <c r="DH35" s="594"/>
      <c r="DI35" s="594"/>
      <c r="DJ35" s="594"/>
      <c r="DK35" s="595"/>
      <c r="DL35" s="573">
        <v>393181</v>
      </c>
      <c r="DM35" s="594"/>
      <c r="DN35" s="594"/>
      <c r="DO35" s="594"/>
      <c r="DP35" s="594"/>
      <c r="DQ35" s="594"/>
      <c r="DR35" s="594"/>
      <c r="DS35" s="594"/>
      <c r="DT35" s="594"/>
      <c r="DU35" s="594"/>
      <c r="DV35" s="595"/>
      <c r="DW35" s="570">
        <v>1.4</v>
      </c>
      <c r="DX35" s="596"/>
      <c r="DY35" s="596"/>
      <c r="DZ35" s="596"/>
      <c r="EA35" s="596"/>
      <c r="EB35" s="596"/>
      <c r="EC35" s="598"/>
    </row>
    <row r="36" spans="2:133" ht="11.25" customHeight="1" x14ac:dyDescent="0.15">
      <c r="B36" s="568" t="s">
        <v>370</v>
      </c>
      <c r="C36" s="457"/>
      <c r="D36" s="457"/>
      <c r="E36" s="457"/>
      <c r="F36" s="457"/>
      <c r="G36" s="457"/>
      <c r="H36" s="457"/>
      <c r="I36" s="457"/>
      <c r="J36" s="457"/>
      <c r="K36" s="457"/>
      <c r="L36" s="457"/>
      <c r="M36" s="457"/>
      <c r="N36" s="457"/>
      <c r="O36" s="457"/>
      <c r="P36" s="457"/>
      <c r="Q36" s="569"/>
      <c r="R36" s="563">
        <v>3897093</v>
      </c>
      <c r="S36" s="342"/>
      <c r="T36" s="342"/>
      <c r="U36" s="342"/>
      <c r="V36" s="342"/>
      <c r="W36" s="342"/>
      <c r="X36" s="342"/>
      <c r="Y36" s="564"/>
      <c r="Z36" s="565">
        <v>6.2</v>
      </c>
      <c r="AA36" s="565"/>
      <c r="AB36" s="565"/>
      <c r="AC36" s="565"/>
      <c r="AD36" s="566" t="s">
        <v>196</v>
      </c>
      <c r="AE36" s="566"/>
      <c r="AF36" s="566"/>
      <c r="AG36" s="566"/>
      <c r="AH36" s="566"/>
      <c r="AI36" s="566"/>
      <c r="AJ36" s="566"/>
      <c r="AK36" s="566"/>
      <c r="AL36" s="570" t="s">
        <v>196</v>
      </c>
      <c r="AM36" s="348"/>
      <c r="AN36" s="348"/>
      <c r="AO36" s="571"/>
      <c r="AP36" s="16"/>
      <c r="AQ36" s="610" t="s">
        <v>385</v>
      </c>
      <c r="AR36" s="611"/>
      <c r="AS36" s="611"/>
      <c r="AT36" s="611"/>
      <c r="AU36" s="611"/>
      <c r="AV36" s="611"/>
      <c r="AW36" s="611"/>
      <c r="AX36" s="611"/>
      <c r="AY36" s="612"/>
      <c r="AZ36" s="555">
        <v>7851651</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72758</v>
      </c>
      <c r="BW36" s="556"/>
      <c r="BX36" s="556"/>
      <c r="BY36" s="556"/>
      <c r="BZ36" s="556"/>
      <c r="CA36" s="556"/>
      <c r="CB36" s="613"/>
      <c r="CD36" s="568" t="s">
        <v>29</v>
      </c>
      <c r="CE36" s="457"/>
      <c r="CF36" s="457"/>
      <c r="CG36" s="457"/>
      <c r="CH36" s="457"/>
      <c r="CI36" s="457"/>
      <c r="CJ36" s="457"/>
      <c r="CK36" s="457"/>
      <c r="CL36" s="457"/>
      <c r="CM36" s="457"/>
      <c r="CN36" s="457"/>
      <c r="CO36" s="457"/>
      <c r="CP36" s="457"/>
      <c r="CQ36" s="569"/>
      <c r="CR36" s="563">
        <v>8178250</v>
      </c>
      <c r="CS36" s="342"/>
      <c r="CT36" s="342"/>
      <c r="CU36" s="342"/>
      <c r="CV36" s="342"/>
      <c r="CW36" s="342"/>
      <c r="CX36" s="342"/>
      <c r="CY36" s="564"/>
      <c r="CZ36" s="570">
        <v>13.4</v>
      </c>
      <c r="DA36" s="596"/>
      <c r="DB36" s="596"/>
      <c r="DC36" s="597"/>
      <c r="DD36" s="573">
        <v>6971505</v>
      </c>
      <c r="DE36" s="342"/>
      <c r="DF36" s="342"/>
      <c r="DG36" s="342"/>
      <c r="DH36" s="342"/>
      <c r="DI36" s="342"/>
      <c r="DJ36" s="342"/>
      <c r="DK36" s="564"/>
      <c r="DL36" s="573">
        <v>4941216</v>
      </c>
      <c r="DM36" s="342"/>
      <c r="DN36" s="342"/>
      <c r="DO36" s="342"/>
      <c r="DP36" s="342"/>
      <c r="DQ36" s="342"/>
      <c r="DR36" s="342"/>
      <c r="DS36" s="342"/>
      <c r="DT36" s="342"/>
      <c r="DU36" s="342"/>
      <c r="DV36" s="564"/>
      <c r="DW36" s="570">
        <v>17.3</v>
      </c>
      <c r="DX36" s="596"/>
      <c r="DY36" s="596"/>
      <c r="DZ36" s="596"/>
      <c r="EA36" s="596"/>
      <c r="EB36" s="596"/>
      <c r="EC36" s="598"/>
    </row>
    <row r="37" spans="2:133" ht="11.25" customHeight="1" x14ac:dyDescent="0.15">
      <c r="B37" s="568" t="s">
        <v>397</v>
      </c>
      <c r="C37" s="457"/>
      <c r="D37" s="457"/>
      <c r="E37" s="457"/>
      <c r="F37" s="457"/>
      <c r="G37" s="457"/>
      <c r="H37" s="457"/>
      <c r="I37" s="457"/>
      <c r="J37" s="457"/>
      <c r="K37" s="457"/>
      <c r="L37" s="457"/>
      <c r="M37" s="457"/>
      <c r="N37" s="457"/>
      <c r="O37" s="457"/>
      <c r="P37" s="457"/>
      <c r="Q37" s="569"/>
      <c r="R37" s="563">
        <v>4480283</v>
      </c>
      <c r="S37" s="342"/>
      <c r="T37" s="342"/>
      <c r="U37" s="342"/>
      <c r="V37" s="342"/>
      <c r="W37" s="342"/>
      <c r="X37" s="342"/>
      <c r="Y37" s="564"/>
      <c r="Z37" s="565">
        <v>7.1</v>
      </c>
      <c r="AA37" s="565"/>
      <c r="AB37" s="565"/>
      <c r="AC37" s="565"/>
      <c r="AD37" s="566">
        <v>3524</v>
      </c>
      <c r="AE37" s="566"/>
      <c r="AF37" s="566"/>
      <c r="AG37" s="566"/>
      <c r="AH37" s="566"/>
      <c r="AI37" s="566"/>
      <c r="AJ37" s="566"/>
      <c r="AK37" s="566"/>
      <c r="AL37" s="570">
        <v>0</v>
      </c>
      <c r="AM37" s="348"/>
      <c r="AN37" s="348"/>
      <c r="AO37" s="571"/>
      <c r="AQ37" s="614" t="s">
        <v>407</v>
      </c>
      <c r="AR37" s="345"/>
      <c r="AS37" s="345"/>
      <c r="AT37" s="345"/>
      <c r="AU37" s="345"/>
      <c r="AV37" s="345"/>
      <c r="AW37" s="345"/>
      <c r="AX37" s="345"/>
      <c r="AY37" s="615"/>
      <c r="AZ37" s="563">
        <v>1187687</v>
      </c>
      <c r="BA37" s="342"/>
      <c r="BB37" s="342"/>
      <c r="BC37" s="342"/>
      <c r="BD37" s="594"/>
      <c r="BE37" s="594"/>
      <c r="BF37" s="605"/>
      <c r="BG37" s="568" t="s">
        <v>412</v>
      </c>
      <c r="BH37" s="457"/>
      <c r="BI37" s="457"/>
      <c r="BJ37" s="457"/>
      <c r="BK37" s="457"/>
      <c r="BL37" s="457"/>
      <c r="BM37" s="457"/>
      <c r="BN37" s="457"/>
      <c r="BO37" s="457"/>
      <c r="BP37" s="457"/>
      <c r="BQ37" s="457"/>
      <c r="BR37" s="457"/>
      <c r="BS37" s="457"/>
      <c r="BT37" s="457"/>
      <c r="BU37" s="569"/>
      <c r="BV37" s="563">
        <v>-1046344</v>
      </c>
      <c r="BW37" s="342"/>
      <c r="BX37" s="342"/>
      <c r="BY37" s="342"/>
      <c r="BZ37" s="342"/>
      <c r="CA37" s="342"/>
      <c r="CB37" s="574"/>
      <c r="CD37" s="568" t="s">
        <v>157</v>
      </c>
      <c r="CE37" s="457"/>
      <c r="CF37" s="457"/>
      <c r="CG37" s="457"/>
      <c r="CH37" s="457"/>
      <c r="CI37" s="457"/>
      <c r="CJ37" s="457"/>
      <c r="CK37" s="457"/>
      <c r="CL37" s="457"/>
      <c r="CM37" s="457"/>
      <c r="CN37" s="457"/>
      <c r="CO37" s="457"/>
      <c r="CP37" s="457"/>
      <c r="CQ37" s="569"/>
      <c r="CR37" s="563">
        <v>1122341</v>
      </c>
      <c r="CS37" s="594"/>
      <c r="CT37" s="594"/>
      <c r="CU37" s="594"/>
      <c r="CV37" s="594"/>
      <c r="CW37" s="594"/>
      <c r="CX37" s="594"/>
      <c r="CY37" s="595"/>
      <c r="CZ37" s="570">
        <v>1.8</v>
      </c>
      <c r="DA37" s="596"/>
      <c r="DB37" s="596"/>
      <c r="DC37" s="597"/>
      <c r="DD37" s="573">
        <v>1110439</v>
      </c>
      <c r="DE37" s="594"/>
      <c r="DF37" s="594"/>
      <c r="DG37" s="594"/>
      <c r="DH37" s="594"/>
      <c r="DI37" s="594"/>
      <c r="DJ37" s="594"/>
      <c r="DK37" s="595"/>
      <c r="DL37" s="573">
        <v>1100341</v>
      </c>
      <c r="DM37" s="594"/>
      <c r="DN37" s="594"/>
      <c r="DO37" s="594"/>
      <c r="DP37" s="594"/>
      <c r="DQ37" s="594"/>
      <c r="DR37" s="594"/>
      <c r="DS37" s="594"/>
      <c r="DT37" s="594"/>
      <c r="DU37" s="594"/>
      <c r="DV37" s="595"/>
      <c r="DW37" s="570">
        <v>3.8</v>
      </c>
      <c r="DX37" s="596"/>
      <c r="DY37" s="596"/>
      <c r="DZ37" s="596"/>
      <c r="EA37" s="596"/>
      <c r="EB37" s="596"/>
      <c r="EC37" s="598"/>
    </row>
    <row r="38" spans="2:133" ht="11.25" customHeight="1" x14ac:dyDescent="0.15">
      <c r="B38" s="568" t="s">
        <v>413</v>
      </c>
      <c r="C38" s="457"/>
      <c r="D38" s="457"/>
      <c r="E38" s="457"/>
      <c r="F38" s="457"/>
      <c r="G38" s="457"/>
      <c r="H38" s="457"/>
      <c r="I38" s="457"/>
      <c r="J38" s="457"/>
      <c r="K38" s="457"/>
      <c r="L38" s="457"/>
      <c r="M38" s="457"/>
      <c r="N38" s="457"/>
      <c r="O38" s="457"/>
      <c r="P38" s="457"/>
      <c r="Q38" s="569"/>
      <c r="R38" s="563">
        <v>793714</v>
      </c>
      <c r="S38" s="342"/>
      <c r="T38" s="342"/>
      <c r="U38" s="342"/>
      <c r="V38" s="342"/>
      <c r="W38" s="342"/>
      <c r="X38" s="342"/>
      <c r="Y38" s="564"/>
      <c r="Z38" s="565">
        <v>1.3</v>
      </c>
      <c r="AA38" s="565"/>
      <c r="AB38" s="565"/>
      <c r="AC38" s="565"/>
      <c r="AD38" s="566" t="s">
        <v>196</v>
      </c>
      <c r="AE38" s="566"/>
      <c r="AF38" s="566"/>
      <c r="AG38" s="566"/>
      <c r="AH38" s="566"/>
      <c r="AI38" s="566"/>
      <c r="AJ38" s="566"/>
      <c r="AK38" s="566"/>
      <c r="AL38" s="570" t="s">
        <v>196</v>
      </c>
      <c r="AM38" s="348"/>
      <c r="AN38" s="348"/>
      <c r="AO38" s="571"/>
      <c r="AQ38" s="614" t="s">
        <v>414</v>
      </c>
      <c r="AR38" s="345"/>
      <c r="AS38" s="345"/>
      <c r="AT38" s="345"/>
      <c r="AU38" s="345"/>
      <c r="AV38" s="345"/>
      <c r="AW38" s="345"/>
      <c r="AX38" s="345"/>
      <c r="AY38" s="615"/>
      <c r="AZ38" s="563">
        <v>1167585</v>
      </c>
      <c r="BA38" s="342"/>
      <c r="BB38" s="342"/>
      <c r="BC38" s="342"/>
      <c r="BD38" s="594"/>
      <c r="BE38" s="594"/>
      <c r="BF38" s="605"/>
      <c r="BG38" s="568" t="s">
        <v>415</v>
      </c>
      <c r="BH38" s="457"/>
      <c r="BI38" s="457"/>
      <c r="BJ38" s="457"/>
      <c r="BK38" s="457"/>
      <c r="BL38" s="457"/>
      <c r="BM38" s="457"/>
      <c r="BN38" s="457"/>
      <c r="BO38" s="457"/>
      <c r="BP38" s="457"/>
      <c r="BQ38" s="457"/>
      <c r="BR38" s="457"/>
      <c r="BS38" s="457"/>
      <c r="BT38" s="457"/>
      <c r="BU38" s="569"/>
      <c r="BV38" s="563">
        <v>18842</v>
      </c>
      <c r="BW38" s="342"/>
      <c r="BX38" s="342"/>
      <c r="BY38" s="342"/>
      <c r="BZ38" s="342"/>
      <c r="CA38" s="342"/>
      <c r="CB38" s="574"/>
      <c r="CD38" s="568" t="s">
        <v>416</v>
      </c>
      <c r="CE38" s="457"/>
      <c r="CF38" s="457"/>
      <c r="CG38" s="457"/>
      <c r="CH38" s="457"/>
      <c r="CI38" s="457"/>
      <c r="CJ38" s="457"/>
      <c r="CK38" s="457"/>
      <c r="CL38" s="457"/>
      <c r="CM38" s="457"/>
      <c r="CN38" s="457"/>
      <c r="CO38" s="457"/>
      <c r="CP38" s="457"/>
      <c r="CQ38" s="569"/>
      <c r="CR38" s="563">
        <v>5496379</v>
      </c>
      <c r="CS38" s="342"/>
      <c r="CT38" s="342"/>
      <c r="CU38" s="342"/>
      <c r="CV38" s="342"/>
      <c r="CW38" s="342"/>
      <c r="CX38" s="342"/>
      <c r="CY38" s="564"/>
      <c r="CZ38" s="570">
        <v>9</v>
      </c>
      <c r="DA38" s="596"/>
      <c r="DB38" s="596"/>
      <c r="DC38" s="597"/>
      <c r="DD38" s="573">
        <v>4337552</v>
      </c>
      <c r="DE38" s="342"/>
      <c r="DF38" s="342"/>
      <c r="DG38" s="342"/>
      <c r="DH38" s="342"/>
      <c r="DI38" s="342"/>
      <c r="DJ38" s="342"/>
      <c r="DK38" s="564"/>
      <c r="DL38" s="573">
        <v>3057248</v>
      </c>
      <c r="DM38" s="342"/>
      <c r="DN38" s="342"/>
      <c r="DO38" s="342"/>
      <c r="DP38" s="342"/>
      <c r="DQ38" s="342"/>
      <c r="DR38" s="342"/>
      <c r="DS38" s="342"/>
      <c r="DT38" s="342"/>
      <c r="DU38" s="342"/>
      <c r="DV38" s="564"/>
      <c r="DW38" s="570">
        <v>10.7</v>
      </c>
      <c r="DX38" s="596"/>
      <c r="DY38" s="596"/>
      <c r="DZ38" s="596"/>
      <c r="EA38" s="596"/>
      <c r="EB38" s="596"/>
      <c r="EC38" s="598"/>
    </row>
    <row r="39" spans="2:133" ht="11.25" customHeight="1" x14ac:dyDescent="0.15">
      <c r="B39" s="568" t="s">
        <v>417</v>
      </c>
      <c r="C39" s="457"/>
      <c r="D39" s="457"/>
      <c r="E39" s="457"/>
      <c r="F39" s="457"/>
      <c r="G39" s="457"/>
      <c r="H39" s="457"/>
      <c r="I39" s="457"/>
      <c r="J39" s="457"/>
      <c r="K39" s="457"/>
      <c r="L39" s="457"/>
      <c r="M39" s="457"/>
      <c r="N39" s="457"/>
      <c r="O39" s="457"/>
      <c r="P39" s="457"/>
      <c r="Q39" s="569"/>
      <c r="R39" s="563" t="s">
        <v>196</v>
      </c>
      <c r="S39" s="342"/>
      <c r="T39" s="342"/>
      <c r="U39" s="342"/>
      <c r="V39" s="342"/>
      <c r="W39" s="342"/>
      <c r="X39" s="342"/>
      <c r="Y39" s="564"/>
      <c r="Z39" s="565" t="s">
        <v>196</v>
      </c>
      <c r="AA39" s="565"/>
      <c r="AB39" s="565"/>
      <c r="AC39" s="565"/>
      <c r="AD39" s="566" t="s">
        <v>196</v>
      </c>
      <c r="AE39" s="566"/>
      <c r="AF39" s="566"/>
      <c r="AG39" s="566"/>
      <c r="AH39" s="566"/>
      <c r="AI39" s="566"/>
      <c r="AJ39" s="566"/>
      <c r="AK39" s="566"/>
      <c r="AL39" s="570" t="s">
        <v>196</v>
      </c>
      <c r="AM39" s="348"/>
      <c r="AN39" s="348"/>
      <c r="AO39" s="571"/>
      <c r="AQ39" s="614" t="s">
        <v>303</v>
      </c>
      <c r="AR39" s="345"/>
      <c r="AS39" s="345"/>
      <c r="AT39" s="345"/>
      <c r="AU39" s="345"/>
      <c r="AV39" s="345"/>
      <c r="AW39" s="345"/>
      <c r="AX39" s="345"/>
      <c r="AY39" s="615"/>
      <c r="AZ39" s="563" t="s">
        <v>196</v>
      </c>
      <c r="BA39" s="342"/>
      <c r="BB39" s="342"/>
      <c r="BC39" s="342"/>
      <c r="BD39" s="594"/>
      <c r="BE39" s="594"/>
      <c r="BF39" s="605"/>
      <c r="BG39" s="568" t="s">
        <v>332</v>
      </c>
      <c r="BH39" s="457"/>
      <c r="BI39" s="457"/>
      <c r="BJ39" s="457"/>
      <c r="BK39" s="457"/>
      <c r="BL39" s="457"/>
      <c r="BM39" s="457"/>
      <c r="BN39" s="457"/>
      <c r="BO39" s="457"/>
      <c r="BP39" s="457"/>
      <c r="BQ39" s="457"/>
      <c r="BR39" s="457"/>
      <c r="BS39" s="457"/>
      <c r="BT39" s="457"/>
      <c r="BU39" s="569"/>
      <c r="BV39" s="563">
        <v>27119</v>
      </c>
      <c r="BW39" s="342"/>
      <c r="BX39" s="342"/>
      <c r="BY39" s="342"/>
      <c r="BZ39" s="342"/>
      <c r="CA39" s="342"/>
      <c r="CB39" s="574"/>
      <c r="CD39" s="568" t="s">
        <v>421</v>
      </c>
      <c r="CE39" s="457"/>
      <c r="CF39" s="457"/>
      <c r="CG39" s="457"/>
      <c r="CH39" s="457"/>
      <c r="CI39" s="457"/>
      <c r="CJ39" s="457"/>
      <c r="CK39" s="457"/>
      <c r="CL39" s="457"/>
      <c r="CM39" s="457"/>
      <c r="CN39" s="457"/>
      <c r="CO39" s="457"/>
      <c r="CP39" s="457"/>
      <c r="CQ39" s="569"/>
      <c r="CR39" s="563">
        <v>3366684</v>
      </c>
      <c r="CS39" s="594"/>
      <c r="CT39" s="594"/>
      <c r="CU39" s="594"/>
      <c r="CV39" s="594"/>
      <c r="CW39" s="594"/>
      <c r="CX39" s="594"/>
      <c r="CY39" s="595"/>
      <c r="CZ39" s="570">
        <v>5.5</v>
      </c>
      <c r="DA39" s="596"/>
      <c r="DB39" s="596"/>
      <c r="DC39" s="597"/>
      <c r="DD39" s="573">
        <v>3307112</v>
      </c>
      <c r="DE39" s="594"/>
      <c r="DF39" s="594"/>
      <c r="DG39" s="594"/>
      <c r="DH39" s="594"/>
      <c r="DI39" s="594"/>
      <c r="DJ39" s="594"/>
      <c r="DK39" s="595"/>
      <c r="DL39" s="573" t="s">
        <v>196</v>
      </c>
      <c r="DM39" s="594"/>
      <c r="DN39" s="594"/>
      <c r="DO39" s="594"/>
      <c r="DP39" s="594"/>
      <c r="DQ39" s="594"/>
      <c r="DR39" s="594"/>
      <c r="DS39" s="594"/>
      <c r="DT39" s="594"/>
      <c r="DU39" s="594"/>
      <c r="DV39" s="595"/>
      <c r="DW39" s="570" t="s">
        <v>196</v>
      </c>
      <c r="DX39" s="596"/>
      <c r="DY39" s="596"/>
      <c r="DZ39" s="596"/>
      <c r="EA39" s="596"/>
      <c r="EB39" s="596"/>
      <c r="EC39" s="598"/>
    </row>
    <row r="40" spans="2:133" ht="11.25" customHeight="1" x14ac:dyDescent="0.15">
      <c r="B40" s="568" t="s">
        <v>422</v>
      </c>
      <c r="C40" s="457"/>
      <c r="D40" s="457"/>
      <c r="E40" s="457"/>
      <c r="F40" s="457"/>
      <c r="G40" s="457"/>
      <c r="H40" s="457"/>
      <c r="I40" s="457"/>
      <c r="J40" s="457"/>
      <c r="K40" s="457"/>
      <c r="L40" s="457"/>
      <c r="M40" s="457"/>
      <c r="N40" s="457"/>
      <c r="O40" s="457"/>
      <c r="P40" s="457"/>
      <c r="Q40" s="569"/>
      <c r="R40" s="563">
        <v>135314</v>
      </c>
      <c r="S40" s="342"/>
      <c r="T40" s="342"/>
      <c r="U40" s="342"/>
      <c r="V40" s="342"/>
      <c r="W40" s="342"/>
      <c r="X40" s="342"/>
      <c r="Y40" s="564"/>
      <c r="Z40" s="565">
        <v>0.2</v>
      </c>
      <c r="AA40" s="565"/>
      <c r="AB40" s="565"/>
      <c r="AC40" s="565"/>
      <c r="AD40" s="566" t="s">
        <v>196</v>
      </c>
      <c r="AE40" s="566"/>
      <c r="AF40" s="566"/>
      <c r="AG40" s="566"/>
      <c r="AH40" s="566"/>
      <c r="AI40" s="566"/>
      <c r="AJ40" s="566"/>
      <c r="AK40" s="566"/>
      <c r="AL40" s="570" t="s">
        <v>196</v>
      </c>
      <c r="AM40" s="348"/>
      <c r="AN40" s="348"/>
      <c r="AO40" s="571"/>
      <c r="AQ40" s="614" t="s">
        <v>424</v>
      </c>
      <c r="AR40" s="345"/>
      <c r="AS40" s="345"/>
      <c r="AT40" s="345"/>
      <c r="AU40" s="345"/>
      <c r="AV40" s="345"/>
      <c r="AW40" s="345"/>
      <c r="AX40" s="345"/>
      <c r="AY40" s="615"/>
      <c r="AZ40" s="563" t="s">
        <v>196</v>
      </c>
      <c r="BA40" s="342"/>
      <c r="BB40" s="342"/>
      <c r="BC40" s="342"/>
      <c r="BD40" s="594"/>
      <c r="BE40" s="594"/>
      <c r="BF40" s="605"/>
      <c r="BG40" s="645" t="s">
        <v>425</v>
      </c>
      <c r="BH40" s="504"/>
      <c r="BI40" s="504"/>
      <c r="BJ40" s="504"/>
      <c r="BK40" s="504"/>
      <c r="BL40" s="7"/>
      <c r="BM40" s="457" t="s">
        <v>427</v>
      </c>
      <c r="BN40" s="457"/>
      <c r="BO40" s="457"/>
      <c r="BP40" s="457"/>
      <c r="BQ40" s="457"/>
      <c r="BR40" s="457"/>
      <c r="BS40" s="457"/>
      <c r="BT40" s="457"/>
      <c r="BU40" s="569"/>
      <c r="BV40" s="563">
        <v>90</v>
      </c>
      <c r="BW40" s="342"/>
      <c r="BX40" s="342"/>
      <c r="BY40" s="342"/>
      <c r="BZ40" s="342"/>
      <c r="CA40" s="342"/>
      <c r="CB40" s="574"/>
      <c r="CD40" s="568" t="s">
        <v>365</v>
      </c>
      <c r="CE40" s="457"/>
      <c r="CF40" s="457"/>
      <c r="CG40" s="457"/>
      <c r="CH40" s="457"/>
      <c r="CI40" s="457"/>
      <c r="CJ40" s="457"/>
      <c r="CK40" s="457"/>
      <c r="CL40" s="457"/>
      <c r="CM40" s="457"/>
      <c r="CN40" s="457"/>
      <c r="CO40" s="457"/>
      <c r="CP40" s="457"/>
      <c r="CQ40" s="569"/>
      <c r="CR40" s="563">
        <v>443265</v>
      </c>
      <c r="CS40" s="342"/>
      <c r="CT40" s="342"/>
      <c r="CU40" s="342"/>
      <c r="CV40" s="342"/>
      <c r="CW40" s="342"/>
      <c r="CX40" s="342"/>
      <c r="CY40" s="564"/>
      <c r="CZ40" s="570">
        <v>0.7</v>
      </c>
      <c r="DA40" s="596"/>
      <c r="DB40" s="596"/>
      <c r="DC40" s="597"/>
      <c r="DD40" s="573">
        <v>443265</v>
      </c>
      <c r="DE40" s="342"/>
      <c r="DF40" s="342"/>
      <c r="DG40" s="342"/>
      <c r="DH40" s="342"/>
      <c r="DI40" s="342"/>
      <c r="DJ40" s="342"/>
      <c r="DK40" s="564"/>
      <c r="DL40" s="573" t="s">
        <v>196</v>
      </c>
      <c r="DM40" s="342"/>
      <c r="DN40" s="342"/>
      <c r="DO40" s="342"/>
      <c r="DP40" s="342"/>
      <c r="DQ40" s="342"/>
      <c r="DR40" s="342"/>
      <c r="DS40" s="342"/>
      <c r="DT40" s="342"/>
      <c r="DU40" s="342"/>
      <c r="DV40" s="564"/>
      <c r="DW40" s="570" t="s">
        <v>196</v>
      </c>
      <c r="DX40" s="596"/>
      <c r="DY40" s="596"/>
      <c r="DZ40" s="596"/>
      <c r="EA40" s="596"/>
      <c r="EB40" s="596"/>
      <c r="EC40" s="598"/>
    </row>
    <row r="41" spans="2:133" ht="11.25" customHeight="1" x14ac:dyDescent="0.15">
      <c r="B41" s="581" t="s">
        <v>423</v>
      </c>
      <c r="C41" s="582"/>
      <c r="D41" s="582"/>
      <c r="E41" s="582"/>
      <c r="F41" s="582"/>
      <c r="G41" s="582"/>
      <c r="H41" s="582"/>
      <c r="I41" s="582"/>
      <c r="J41" s="582"/>
      <c r="K41" s="582"/>
      <c r="L41" s="582"/>
      <c r="M41" s="582"/>
      <c r="N41" s="582"/>
      <c r="O41" s="582"/>
      <c r="P41" s="582"/>
      <c r="Q41" s="583"/>
      <c r="R41" s="616">
        <v>63183525</v>
      </c>
      <c r="S41" s="617"/>
      <c r="T41" s="617"/>
      <c r="U41" s="617"/>
      <c r="V41" s="617"/>
      <c r="W41" s="617"/>
      <c r="X41" s="617"/>
      <c r="Y41" s="618"/>
      <c r="Z41" s="619">
        <v>100</v>
      </c>
      <c r="AA41" s="619"/>
      <c r="AB41" s="619"/>
      <c r="AC41" s="619"/>
      <c r="AD41" s="620">
        <v>28474883</v>
      </c>
      <c r="AE41" s="620"/>
      <c r="AF41" s="620"/>
      <c r="AG41" s="620"/>
      <c r="AH41" s="620"/>
      <c r="AI41" s="620"/>
      <c r="AJ41" s="620"/>
      <c r="AK41" s="620"/>
      <c r="AL41" s="621">
        <v>100</v>
      </c>
      <c r="AM41" s="608"/>
      <c r="AN41" s="608"/>
      <c r="AO41" s="622"/>
      <c r="AQ41" s="614" t="s">
        <v>428</v>
      </c>
      <c r="AR41" s="345"/>
      <c r="AS41" s="345"/>
      <c r="AT41" s="345"/>
      <c r="AU41" s="345"/>
      <c r="AV41" s="345"/>
      <c r="AW41" s="345"/>
      <c r="AX41" s="345"/>
      <c r="AY41" s="615"/>
      <c r="AZ41" s="563">
        <v>1964362</v>
      </c>
      <c r="BA41" s="342"/>
      <c r="BB41" s="342"/>
      <c r="BC41" s="342"/>
      <c r="BD41" s="594"/>
      <c r="BE41" s="594"/>
      <c r="BF41" s="605"/>
      <c r="BG41" s="645"/>
      <c r="BH41" s="504"/>
      <c r="BI41" s="504"/>
      <c r="BJ41" s="504"/>
      <c r="BK41" s="504"/>
      <c r="BL41" s="7"/>
      <c r="BM41" s="457" t="s">
        <v>337</v>
      </c>
      <c r="BN41" s="457"/>
      <c r="BO41" s="457"/>
      <c r="BP41" s="457"/>
      <c r="BQ41" s="457"/>
      <c r="BR41" s="457"/>
      <c r="BS41" s="457"/>
      <c r="BT41" s="457"/>
      <c r="BU41" s="569"/>
      <c r="BV41" s="563" t="s">
        <v>196</v>
      </c>
      <c r="BW41" s="342"/>
      <c r="BX41" s="342"/>
      <c r="BY41" s="342"/>
      <c r="BZ41" s="342"/>
      <c r="CA41" s="342"/>
      <c r="CB41" s="574"/>
      <c r="CD41" s="568" t="s">
        <v>279</v>
      </c>
      <c r="CE41" s="457"/>
      <c r="CF41" s="457"/>
      <c r="CG41" s="457"/>
      <c r="CH41" s="457"/>
      <c r="CI41" s="457"/>
      <c r="CJ41" s="457"/>
      <c r="CK41" s="457"/>
      <c r="CL41" s="457"/>
      <c r="CM41" s="457"/>
      <c r="CN41" s="457"/>
      <c r="CO41" s="457"/>
      <c r="CP41" s="457"/>
      <c r="CQ41" s="569"/>
      <c r="CR41" s="563" t="s">
        <v>196</v>
      </c>
      <c r="CS41" s="594"/>
      <c r="CT41" s="594"/>
      <c r="CU41" s="594"/>
      <c r="CV41" s="594"/>
      <c r="CW41" s="594"/>
      <c r="CX41" s="594"/>
      <c r="CY41" s="595"/>
      <c r="CZ41" s="570" t="s">
        <v>196</v>
      </c>
      <c r="DA41" s="596"/>
      <c r="DB41" s="596"/>
      <c r="DC41" s="597"/>
      <c r="DD41" s="573" t="s">
        <v>196</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429</v>
      </c>
      <c r="AR42" s="630"/>
      <c r="AS42" s="630"/>
      <c r="AT42" s="630"/>
      <c r="AU42" s="630"/>
      <c r="AV42" s="630"/>
      <c r="AW42" s="630"/>
      <c r="AX42" s="630"/>
      <c r="AY42" s="631"/>
      <c r="AZ42" s="616">
        <v>3532017</v>
      </c>
      <c r="BA42" s="617"/>
      <c r="BB42" s="617"/>
      <c r="BC42" s="617"/>
      <c r="BD42" s="607"/>
      <c r="BE42" s="607"/>
      <c r="BF42" s="609"/>
      <c r="BG42" s="520"/>
      <c r="BH42" s="521"/>
      <c r="BI42" s="521"/>
      <c r="BJ42" s="521"/>
      <c r="BK42" s="521"/>
      <c r="BL42" s="20"/>
      <c r="BM42" s="582" t="s">
        <v>430</v>
      </c>
      <c r="BN42" s="582"/>
      <c r="BO42" s="582"/>
      <c r="BP42" s="582"/>
      <c r="BQ42" s="582"/>
      <c r="BR42" s="582"/>
      <c r="BS42" s="582"/>
      <c r="BT42" s="582"/>
      <c r="BU42" s="583"/>
      <c r="BV42" s="616">
        <v>350</v>
      </c>
      <c r="BW42" s="617"/>
      <c r="BX42" s="617"/>
      <c r="BY42" s="617"/>
      <c r="BZ42" s="617"/>
      <c r="CA42" s="617"/>
      <c r="CB42" s="632"/>
      <c r="CD42" s="568" t="s">
        <v>272</v>
      </c>
      <c r="CE42" s="457"/>
      <c r="CF42" s="457"/>
      <c r="CG42" s="457"/>
      <c r="CH42" s="457"/>
      <c r="CI42" s="457"/>
      <c r="CJ42" s="457"/>
      <c r="CK42" s="457"/>
      <c r="CL42" s="457"/>
      <c r="CM42" s="457"/>
      <c r="CN42" s="457"/>
      <c r="CO42" s="457"/>
      <c r="CP42" s="457"/>
      <c r="CQ42" s="569"/>
      <c r="CR42" s="563">
        <v>3166385</v>
      </c>
      <c r="CS42" s="594"/>
      <c r="CT42" s="594"/>
      <c r="CU42" s="594"/>
      <c r="CV42" s="594"/>
      <c r="CW42" s="594"/>
      <c r="CX42" s="594"/>
      <c r="CY42" s="595"/>
      <c r="CZ42" s="570">
        <v>5.2</v>
      </c>
      <c r="DA42" s="596"/>
      <c r="DB42" s="596"/>
      <c r="DC42" s="597"/>
      <c r="DD42" s="573">
        <v>1055912</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49</v>
      </c>
      <c r="CD43" s="568" t="s">
        <v>86</v>
      </c>
      <c r="CE43" s="457"/>
      <c r="CF43" s="457"/>
      <c r="CG43" s="457"/>
      <c r="CH43" s="457"/>
      <c r="CI43" s="457"/>
      <c r="CJ43" s="457"/>
      <c r="CK43" s="457"/>
      <c r="CL43" s="457"/>
      <c r="CM43" s="457"/>
      <c r="CN43" s="457"/>
      <c r="CO43" s="457"/>
      <c r="CP43" s="457"/>
      <c r="CQ43" s="569"/>
      <c r="CR43" s="563">
        <v>75865</v>
      </c>
      <c r="CS43" s="594"/>
      <c r="CT43" s="594"/>
      <c r="CU43" s="594"/>
      <c r="CV43" s="594"/>
      <c r="CW43" s="594"/>
      <c r="CX43" s="594"/>
      <c r="CY43" s="595"/>
      <c r="CZ43" s="570">
        <v>0.1</v>
      </c>
      <c r="DA43" s="596"/>
      <c r="DB43" s="596"/>
      <c r="DC43" s="597"/>
      <c r="DD43" s="573">
        <v>75865</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405</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174</v>
      </c>
      <c r="CE44" s="536"/>
      <c r="CF44" s="568" t="s">
        <v>431</v>
      </c>
      <c r="CG44" s="457"/>
      <c r="CH44" s="457"/>
      <c r="CI44" s="457"/>
      <c r="CJ44" s="457"/>
      <c r="CK44" s="457"/>
      <c r="CL44" s="457"/>
      <c r="CM44" s="457"/>
      <c r="CN44" s="457"/>
      <c r="CO44" s="457"/>
      <c r="CP44" s="457"/>
      <c r="CQ44" s="569"/>
      <c r="CR44" s="563">
        <v>3155952</v>
      </c>
      <c r="CS44" s="342"/>
      <c r="CT44" s="342"/>
      <c r="CU44" s="342"/>
      <c r="CV44" s="342"/>
      <c r="CW44" s="342"/>
      <c r="CX44" s="342"/>
      <c r="CY44" s="564"/>
      <c r="CZ44" s="570">
        <v>5.2</v>
      </c>
      <c r="DA44" s="348"/>
      <c r="DB44" s="348"/>
      <c r="DC44" s="575"/>
      <c r="DD44" s="573">
        <v>1046308</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432</v>
      </c>
      <c r="CG45" s="457"/>
      <c r="CH45" s="457"/>
      <c r="CI45" s="457"/>
      <c r="CJ45" s="457"/>
      <c r="CK45" s="457"/>
      <c r="CL45" s="457"/>
      <c r="CM45" s="457"/>
      <c r="CN45" s="457"/>
      <c r="CO45" s="457"/>
      <c r="CP45" s="457"/>
      <c r="CQ45" s="569"/>
      <c r="CR45" s="563">
        <v>1410116</v>
      </c>
      <c r="CS45" s="594"/>
      <c r="CT45" s="594"/>
      <c r="CU45" s="594"/>
      <c r="CV45" s="594"/>
      <c r="CW45" s="594"/>
      <c r="CX45" s="594"/>
      <c r="CY45" s="595"/>
      <c r="CZ45" s="570">
        <v>2.2999999999999998</v>
      </c>
      <c r="DA45" s="596"/>
      <c r="DB45" s="596"/>
      <c r="DC45" s="597"/>
      <c r="DD45" s="573">
        <v>264794</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433</v>
      </c>
      <c r="CG46" s="457"/>
      <c r="CH46" s="457"/>
      <c r="CI46" s="457"/>
      <c r="CJ46" s="457"/>
      <c r="CK46" s="457"/>
      <c r="CL46" s="457"/>
      <c r="CM46" s="457"/>
      <c r="CN46" s="457"/>
      <c r="CO46" s="457"/>
      <c r="CP46" s="457"/>
      <c r="CQ46" s="569"/>
      <c r="CR46" s="563">
        <v>1678312</v>
      </c>
      <c r="CS46" s="342"/>
      <c r="CT46" s="342"/>
      <c r="CU46" s="342"/>
      <c r="CV46" s="342"/>
      <c r="CW46" s="342"/>
      <c r="CX46" s="342"/>
      <c r="CY46" s="564"/>
      <c r="CZ46" s="570">
        <v>2.8</v>
      </c>
      <c r="DA46" s="348"/>
      <c r="DB46" s="348"/>
      <c r="DC46" s="575"/>
      <c r="DD46" s="573">
        <v>713990</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435</v>
      </c>
      <c r="CG47" s="457"/>
      <c r="CH47" s="457"/>
      <c r="CI47" s="457"/>
      <c r="CJ47" s="457"/>
      <c r="CK47" s="457"/>
      <c r="CL47" s="457"/>
      <c r="CM47" s="457"/>
      <c r="CN47" s="457"/>
      <c r="CO47" s="457"/>
      <c r="CP47" s="457"/>
      <c r="CQ47" s="569"/>
      <c r="CR47" s="563">
        <v>10433</v>
      </c>
      <c r="CS47" s="594"/>
      <c r="CT47" s="594"/>
      <c r="CU47" s="594"/>
      <c r="CV47" s="594"/>
      <c r="CW47" s="594"/>
      <c r="CX47" s="594"/>
      <c r="CY47" s="595"/>
      <c r="CZ47" s="570">
        <v>0</v>
      </c>
      <c r="DA47" s="596"/>
      <c r="DB47" s="596"/>
      <c r="DC47" s="597"/>
      <c r="DD47" s="573">
        <v>9604</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436</v>
      </c>
      <c r="CG48" s="457"/>
      <c r="CH48" s="457"/>
      <c r="CI48" s="457"/>
      <c r="CJ48" s="457"/>
      <c r="CK48" s="457"/>
      <c r="CL48" s="457"/>
      <c r="CM48" s="457"/>
      <c r="CN48" s="457"/>
      <c r="CO48" s="457"/>
      <c r="CP48" s="457"/>
      <c r="CQ48" s="569"/>
      <c r="CR48" s="563" t="s">
        <v>196</v>
      </c>
      <c r="CS48" s="342"/>
      <c r="CT48" s="342"/>
      <c r="CU48" s="342"/>
      <c r="CV48" s="342"/>
      <c r="CW48" s="342"/>
      <c r="CX48" s="342"/>
      <c r="CY48" s="564"/>
      <c r="CZ48" s="570" t="s">
        <v>196</v>
      </c>
      <c r="DA48" s="348"/>
      <c r="DB48" s="348"/>
      <c r="DC48" s="575"/>
      <c r="DD48" s="573" t="s">
        <v>196</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188</v>
      </c>
      <c r="CE49" s="582"/>
      <c r="CF49" s="582"/>
      <c r="CG49" s="582"/>
      <c r="CH49" s="582"/>
      <c r="CI49" s="582"/>
      <c r="CJ49" s="582"/>
      <c r="CK49" s="582"/>
      <c r="CL49" s="582"/>
      <c r="CM49" s="582"/>
      <c r="CN49" s="582"/>
      <c r="CO49" s="582"/>
      <c r="CP49" s="582"/>
      <c r="CQ49" s="583"/>
      <c r="CR49" s="616">
        <v>61008597</v>
      </c>
      <c r="CS49" s="607"/>
      <c r="CT49" s="607"/>
      <c r="CU49" s="607"/>
      <c r="CV49" s="607"/>
      <c r="CW49" s="607"/>
      <c r="CX49" s="607"/>
      <c r="CY49" s="635"/>
      <c r="CZ49" s="621">
        <v>100</v>
      </c>
      <c r="DA49" s="636"/>
      <c r="DB49" s="636"/>
      <c r="DC49" s="637"/>
      <c r="DD49" s="638">
        <v>39465956</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8EdBEWkmxNLwuXASzXRxrbUksqmywKiZ6kNUlbzRJKhPT/bTbZ2kln0GiTNmOGFOl4KAcWXz1/z8GkrmOxoZYA==" saltValue="zY+vY62xtjxC9SmzxApWa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290</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296</v>
      </c>
      <c r="DK2" s="651"/>
      <c r="DL2" s="651"/>
      <c r="DM2" s="651"/>
      <c r="DN2" s="651"/>
      <c r="DO2" s="652"/>
      <c r="DP2" s="50"/>
      <c r="DQ2" s="650" t="s">
        <v>298</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437</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438</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9" t="s">
        <v>439</v>
      </c>
      <c r="B5" s="910"/>
      <c r="C5" s="910"/>
      <c r="D5" s="910"/>
      <c r="E5" s="910"/>
      <c r="F5" s="910"/>
      <c r="G5" s="910"/>
      <c r="H5" s="910"/>
      <c r="I5" s="910"/>
      <c r="J5" s="910"/>
      <c r="K5" s="910"/>
      <c r="L5" s="910"/>
      <c r="M5" s="910"/>
      <c r="N5" s="910"/>
      <c r="O5" s="910"/>
      <c r="P5" s="911"/>
      <c r="Q5" s="915" t="s">
        <v>177</v>
      </c>
      <c r="R5" s="916"/>
      <c r="S5" s="916"/>
      <c r="T5" s="916"/>
      <c r="U5" s="917"/>
      <c r="V5" s="915" t="s">
        <v>440</v>
      </c>
      <c r="W5" s="916"/>
      <c r="X5" s="916"/>
      <c r="Y5" s="916"/>
      <c r="Z5" s="917"/>
      <c r="AA5" s="915" t="s">
        <v>441</v>
      </c>
      <c r="AB5" s="916"/>
      <c r="AC5" s="916"/>
      <c r="AD5" s="916"/>
      <c r="AE5" s="916"/>
      <c r="AF5" s="921" t="s">
        <v>175</v>
      </c>
      <c r="AG5" s="916"/>
      <c r="AH5" s="916"/>
      <c r="AI5" s="916"/>
      <c r="AJ5" s="922"/>
      <c r="AK5" s="916" t="s">
        <v>442</v>
      </c>
      <c r="AL5" s="916"/>
      <c r="AM5" s="916"/>
      <c r="AN5" s="916"/>
      <c r="AO5" s="917"/>
      <c r="AP5" s="915" t="s">
        <v>443</v>
      </c>
      <c r="AQ5" s="916"/>
      <c r="AR5" s="916"/>
      <c r="AS5" s="916"/>
      <c r="AT5" s="917"/>
      <c r="AU5" s="915" t="s">
        <v>446</v>
      </c>
      <c r="AV5" s="916"/>
      <c r="AW5" s="916"/>
      <c r="AX5" s="916"/>
      <c r="AY5" s="922"/>
      <c r="AZ5" s="56"/>
      <c r="BA5" s="56"/>
      <c r="BB5" s="56"/>
      <c r="BC5" s="56"/>
      <c r="BD5" s="56"/>
      <c r="BE5" s="67"/>
      <c r="BF5" s="67"/>
      <c r="BG5" s="67"/>
      <c r="BH5" s="67"/>
      <c r="BI5" s="67"/>
      <c r="BJ5" s="67"/>
      <c r="BK5" s="67"/>
      <c r="BL5" s="67"/>
      <c r="BM5" s="67"/>
      <c r="BN5" s="67"/>
      <c r="BO5" s="67"/>
      <c r="BP5" s="67"/>
      <c r="BQ5" s="909" t="s">
        <v>447</v>
      </c>
      <c r="BR5" s="910"/>
      <c r="BS5" s="910"/>
      <c r="BT5" s="910"/>
      <c r="BU5" s="910"/>
      <c r="BV5" s="910"/>
      <c r="BW5" s="910"/>
      <c r="BX5" s="910"/>
      <c r="BY5" s="910"/>
      <c r="BZ5" s="910"/>
      <c r="CA5" s="910"/>
      <c r="CB5" s="910"/>
      <c r="CC5" s="910"/>
      <c r="CD5" s="910"/>
      <c r="CE5" s="910"/>
      <c r="CF5" s="910"/>
      <c r="CG5" s="911"/>
      <c r="CH5" s="915" t="s">
        <v>363</v>
      </c>
      <c r="CI5" s="916"/>
      <c r="CJ5" s="916"/>
      <c r="CK5" s="916"/>
      <c r="CL5" s="917"/>
      <c r="CM5" s="915" t="s">
        <v>316</v>
      </c>
      <c r="CN5" s="916"/>
      <c r="CO5" s="916"/>
      <c r="CP5" s="916"/>
      <c r="CQ5" s="917"/>
      <c r="CR5" s="915" t="s">
        <v>238</v>
      </c>
      <c r="CS5" s="916"/>
      <c r="CT5" s="916"/>
      <c r="CU5" s="916"/>
      <c r="CV5" s="917"/>
      <c r="CW5" s="915" t="s">
        <v>50</v>
      </c>
      <c r="CX5" s="916"/>
      <c r="CY5" s="916"/>
      <c r="CZ5" s="916"/>
      <c r="DA5" s="917"/>
      <c r="DB5" s="915" t="s">
        <v>409</v>
      </c>
      <c r="DC5" s="916"/>
      <c r="DD5" s="916"/>
      <c r="DE5" s="916"/>
      <c r="DF5" s="917"/>
      <c r="DG5" s="925" t="s">
        <v>236</v>
      </c>
      <c r="DH5" s="926"/>
      <c r="DI5" s="926"/>
      <c r="DJ5" s="926"/>
      <c r="DK5" s="927"/>
      <c r="DL5" s="925" t="s">
        <v>448</v>
      </c>
      <c r="DM5" s="926"/>
      <c r="DN5" s="926"/>
      <c r="DO5" s="926"/>
      <c r="DP5" s="927"/>
      <c r="DQ5" s="915" t="s">
        <v>450</v>
      </c>
      <c r="DR5" s="916"/>
      <c r="DS5" s="916"/>
      <c r="DT5" s="916"/>
      <c r="DU5" s="917"/>
      <c r="DV5" s="915" t="s">
        <v>446</v>
      </c>
      <c r="DW5" s="916"/>
      <c r="DX5" s="916"/>
      <c r="DY5" s="916"/>
      <c r="DZ5" s="922"/>
      <c r="EA5" s="67"/>
    </row>
    <row r="6" spans="1:131" s="47" customFormat="1" ht="26.25" customHeight="1" x14ac:dyDescent="0.15">
      <c r="A6" s="912"/>
      <c r="B6" s="913"/>
      <c r="C6" s="913"/>
      <c r="D6" s="913"/>
      <c r="E6" s="913"/>
      <c r="F6" s="913"/>
      <c r="G6" s="913"/>
      <c r="H6" s="913"/>
      <c r="I6" s="913"/>
      <c r="J6" s="913"/>
      <c r="K6" s="913"/>
      <c r="L6" s="913"/>
      <c r="M6" s="913"/>
      <c r="N6" s="913"/>
      <c r="O6" s="913"/>
      <c r="P6" s="914"/>
      <c r="Q6" s="918"/>
      <c r="R6" s="919"/>
      <c r="S6" s="919"/>
      <c r="T6" s="919"/>
      <c r="U6" s="920"/>
      <c r="V6" s="918"/>
      <c r="W6" s="919"/>
      <c r="X6" s="919"/>
      <c r="Y6" s="919"/>
      <c r="Z6" s="920"/>
      <c r="AA6" s="918"/>
      <c r="AB6" s="919"/>
      <c r="AC6" s="919"/>
      <c r="AD6" s="919"/>
      <c r="AE6" s="919"/>
      <c r="AF6" s="923"/>
      <c r="AG6" s="919"/>
      <c r="AH6" s="919"/>
      <c r="AI6" s="919"/>
      <c r="AJ6" s="924"/>
      <c r="AK6" s="919"/>
      <c r="AL6" s="919"/>
      <c r="AM6" s="919"/>
      <c r="AN6" s="919"/>
      <c r="AO6" s="920"/>
      <c r="AP6" s="918"/>
      <c r="AQ6" s="919"/>
      <c r="AR6" s="919"/>
      <c r="AS6" s="919"/>
      <c r="AT6" s="920"/>
      <c r="AU6" s="918"/>
      <c r="AV6" s="919"/>
      <c r="AW6" s="919"/>
      <c r="AX6" s="919"/>
      <c r="AY6" s="924"/>
      <c r="AZ6" s="56"/>
      <c r="BA6" s="56"/>
      <c r="BB6" s="56"/>
      <c r="BC6" s="56"/>
      <c r="BD6" s="56"/>
      <c r="BE6" s="67"/>
      <c r="BF6" s="67"/>
      <c r="BG6" s="67"/>
      <c r="BH6" s="67"/>
      <c r="BI6" s="67"/>
      <c r="BJ6" s="67"/>
      <c r="BK6" s="67"/>
      <c r="BL6" s="67"/>
      <c r="BM6" s="67"/>
      <c r="BN6" s="67"/>
      <c r="BO6" s="67"/>
      <c r="BP6" s="67"/>
      <c r="BQ6" s="912"/>
      <c r="BR6" s="913"/>
      <c r="BS6" s="913"/>
      <c r="BT6" s="913"/>
      <c r="BU6" s="913"/>
      <c r="BV6" s="913"/>
      <c r="BW6" s="913"/>
      <c r="BX6" s="913"/>
      <c r="BY6" s="913"/>
      <c r="BZ6" s="913"/>
      <c r="CA6" s="913"/>
      <c r="CB6" s="913"/>
      <c r="CC6" s="913"/>
      <c r="CD6" s="913"/>
      <c r="CE6" s="913"/>
      <c r="CF6" s="913"/>
      <c r="CG6" s="914"/>
      <c r="CH6" s="918"/>
      <c r="CI6" s="919"/>
      <c r="CJ6" s="919"/>
      <c r="CK6" s="919"/>
      <c r="CL6" s="920"/>
      <c r="CM6" s="918"/>
      <c r="CN6" s="919"/>
      <c r="CO6" s="919"/>
      <c r="CP6" s="919"/>
      <c r="CQ6" s="920"/>
      <c r="CR6" s="918"/>
      <c r="CS6" s="919"/>
      <c r="CT6" s="919"/>
      <c r="CU6" s="919"/>
      <c r="CV6" s="920"/>
      <c r="CW6" s="918"/>
      <c r="CX6" s="919"/>
      <c r="CY6" s="919"/>
      <c r="CZ6" s="919"/>
      <c r="DA6" s="920"/>
      <c r="DB6" s="918"/>
      <c r="DC6" s="919"/>
      <c r="DD6" s="919"/>
      <c r="DE6" s="919"/>
      <c r="DF6" s="920"/>
      <c r="DG6" s="928"/>
      <c r="DH6" s="929"/>
      <c r="DI6" s="929"/>
      <c r="DJ6" s="929"/>
      <c r="DK6" s="930"/>
      <c r="DL6" s="928"/>
      <c r="DM6" s="929"/>
      <c r="DN6" s="929"/>
      <c r="DO6" s="929"/>
      <c r="DP6" s="930"/>
      <c r="DQ6" s="918"/>
      <c r="DR6" s="919"/>
      <c r="DS6" s="919"/>
      <c r="DT6" s="919"/>
      <c r="DU6" s="920"/>
      <c r="DV6" s="918"/>
      <c r="DW6" s="919"/>
      <c r="DX6" s="919"/>
      <c r="DY6" s="919"/>
      <c r="DZ6" s="924"/>
      <c r="EA6" s="67"/>
    </row>
    <row r="7" spans="1:131" s="47" customFormat="1" ht="26.25" customHeight="1" x14ac:dyDescent="0.15">
      <c r="A7" s="51">
        <v>1</v>
      </c>
      <c r="B7" s="655" t="s">
        <v>451</v>
      </c>
      <c r="C7" s="656"/>
      <c r="D7" s="656"/>
      <c r="E7" s="656"/>
      <c r="F7" s="656"/>
      <c r="G7" s="656"/>
      <c r="H7" s="656"/>
      <c r="I7" s="656"/>
      <c r="J7" s="656"/>
      <c r="K7" s="656"/>
      <c r="L7" s="656"/>
      <c r="M7" s="656"/>
      <c r="N7" s="656"/>
      <c r="O7" s="656"/>
      <c r="P7" s="657"/>
      <c r="Q7" s="658">
        <v>63184</v>
      </c>
      <c r="R7" s="659"/>
      <c r="S7" s="659"/>
      <c r="T7" s="659"/>
      <c r="U7" s="659"/>
      <c r="V7" s="659">
        <v>61009</v>
      </c>
      <c r="W7" s="659"/>
      <c r="X7" s="659"/>
      <c r="Y7" s="659"/>
      <c r="Z7" s="659"/>
      <c r="AA7" s="659">
        <v>2175</v>
      </c>
      <c r="AB7" s="659"/>
      <c r="AC7" s="659"/>
      <c r="AD7" s="659"/>
      <c r="AE7" s="660"/>
      <c r="AF7" s="661">
        <v>2091</v>
      </c>
      <c r="AG7" s="662"/>
      <c r="AH7" s="662"/>
      <c r="AI7" s="662"/>
      <c r="AJ7" s="663"/>
      <c r="AK7" s="664">
        <v>568</v>
      </c>
      <c r="AL7" s="659"/>
      <c r="AM7" s="659"/>
      <c r="AN7" s="659"/>
      <c r="AO7" s="659"/>
      <c r="AP7" s="659">
        <v>28515</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c r="BT7" s="656"/>
      <c r="BU7" s="656"/>
      <c r="BV7" s="656"/>
      <c r="BW7" s="656"/>
      <c r="BX7" s="656"/>
      <c r="BY7" s="656"/>
      <c r="BZ7" s="656"/>
      <c r="CA7" s="656"/>
      <c r="CB7" s="656"/>
      <c r="CC7" s="656"/>
      <c r="CD7" s="656"/>
      <c r="CE7" s="656"/>
      <c r="CF7" s="656"/>
      <c r="CG7" s="657"/>
      <c r="CH7" s="667"/>
      <c r="CI7" s="668"/>
      <c r="CJ7" s="668"/>
      <c r="CK7" s="668"/>
      <c r="CL7" s="669"/>
      <c r="CM7" s="667"/>
      <c r="CN7" s="668"/>
      <c r="CO7" s="668"/>
      <c r="CP7" s="668"/>
      <c r="CQ7" s="669"/>
      <c r="CR7" s="667"/>
      <c r="CS7" s="668"/>
      <c r="CT7" s="668"/>
      <c r="CU7" s="668"/>
      <c r="CV7" s="669"/>
      <c r="CW7" s="667"/>
      <c r="CX7" s="668"/>
      <c r="CY7" s="668"/>
      <c r="CZ7" s="668"/>
      <c r="DA7" s="669"/>
      <c r="DB7" s="667"/>
      <c r="DC7" s="668"/>
      <c r="DD7" s="668"/>
      <c r="DE7" s="668"/>
      <c r="DF7" s="669"/>
      <c r="DG7" s="667"/>
      <c r="DH7" s="668"/>
      <c r="DI7" s="668"/>
      <c r="DJ7" s="668"/>
      <c r="DK7" s="669"/>
      <c r="DL7" s="667"/>
      <c r="DM7" s="668"/>
      <c r="DN7" s="668"/>
      <c r="DO7" s="668"/>
      <c r="DP7" s="669"/>
      <c r="DQ7" s="667"/>
      <c r="DR7" s="668"/>
      <c r="DS7" s="668"/>
      <c r="DT7" s="668"/>
      <c r="DU7" s="669"/>
      <c r="DV7" s="655"/>
      <c r="DW7" s="656"/>
      <c r="DX7" s="656"/>
      <c r="DY7" s="656"/>
      <c r="DZ7" s="670"/>
      <c r="EA7" s="67"/>
    </row>
    <row r="8" spans="1:131" s="47" customFormat="1" ht="26.25" customHeight="1" x14ac:dyDescent="0.15">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c r="BT8" s="672"/>
      <c r="BU8" s="672"/>
      <c r="BV8" s="672"/>
      <c r="BW8" s="672"/>
      <c r="BX8" s="672"/>
      <c r="BY8" s="672"/>
      <c r="BZ8" s="672"/>
      <c r="CA8" s="672"/>
      <c r="CB8" s="672"/>
      <c r="CC8" s="672"/>
      <c r="CD8" s="672"/>
      <c r="CE8" s="672"/>
      <c r="CF8" s="672"/>
      <c r="CG8" s="673"/>
      <c r="CH8" s="683"/>
      <c r="CI8" s="678"/>
      <c r="CJ8" s="678"/>
      <c r="CK8" s="678"/>
      <c r="CL8" s="684"/>
      <c r="CM8" s="683"/>
      <c r="CN8" s="678"/>
      <c r="CO8" s="678"/>
      <c r="CP8" s="678"/>
      <c r="CQ8" s="684"/>
      <c r="CR8" s="683"/>
      <c r="CS8" s="678"/>
      <c r="CT8" s="678"/>
      <c r="CU8" s="678"/>
      <c r="CV8" s="684"/>
      <c r="CW8" s="683"/>
      <c r="CX8" s="678"/>
      <c r="CY8" s="678"/>
      <c r="CZ8" s="678"/>
      <c r="DA8" s="684"/>
      <c r="DB8" s="683"/>
      <c r="DC8" s="678"/>
      <c r="DD8" s="678"/>
      <c r="DE8" s="678"/>
      <c r="DF8" s="684"/>
      <c r="DG8" s="683"/>
      <c r="DH8" s="678"/>
      <c r="DI8" s="678"/>
      <c r="DJ8" s="678"/>
      <c r="DK8" s="684"/>
      <c r="DL8" s="683"/>
      <c r="DM8" s="678"/>
      <c r="DN8" s="678"/>
      <c r="DO8" s="678"/>
      <c r="DP8" s="684"/>
      <c r="DQ8" s="683"/>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453</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245</v>
      </c>
      <c r="B23" s="694" t="s">
        <v>299</v>
      </c>
      <c r="C23" s="695"/>
      <c r="D23" s="695"/>
      <c r="E23" s="695"/>
      <c r="F23" s="695"/>
      <c r="G23" s="695"/>
      <c r="H23" s="695"/>
      <c r="I23" s="695"/>
      <c r="J23" s="695"/>
      <c r="K23" s="695"/>
      <c r="L23" s="695"/>
      <c r="M23" s="695"/>
      <c r="N23" s="695"/>
      <c r="O23" s="695"/>
      <c r="P23" s="696"/>
      <c r="Q23" s="697">
        <f>Q7</f>
        <v>63184</v>
      </c>
      <c r="R23" s="698"/>
      <c r="S23" s="698"/>
      <c r="T23" s="698"/>
      <c r="U23" s="698"/>
      <c r="V23" s="698">
        <f>V7</f>
        <v>61009</v>
      </c>
      <c r="W23" s="698"/>
      <c r="X23" s="698"/>
      <c r="Y23" s="698"/>
      <c r="Z23" s="698"/>
      <c r="AA23" s="698">
        <f>AA7</f>
        <v>2175</v>
      </c>
      <c r="AB23" s="698"/>
      <c r="AC23" s="698"/>
      <c r="AD23" s="698"/>
      <c r="AE23" s="699"/>
      <c r="AF23" s="700">
        <v>2091</v>
      </c>
      <c r="AG23" s="698"/>
      <c r="AH23" s="698"/>
      <c r="AI23" s="698"/>
      <c r="AJ23" s="701"/>
      <c r="AK23" s="702"/>
      <c r="AL23" s="703"/>
      <c r="AM23" s="703"/>
      <c r="AN23" s="703"/>
      <c r="AO23" s="703"/>
      <c r="AP23" s="698">
        <v>28515</v>
      </c>
      <c r="AQ23" s="698"/>
      <c r="AR23" s="698"/>
      <c r="AS23" s="698"/>
      <c r="AT23" s="698"/>
      <c r="AU23" s="704"/>
      <c r="AV23" s="704"/>
      <c r="AW23" s="704"/>
      <c r="AX23" s="704"/>
      <c r="AY23" s="705"/>
      <c r="AZ23" s="706" t="s">
        <v>196</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382</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418</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9" t="s">
        <v>439</v>
      </c>
      <c r="B26" s="910"/>
      <c r="C26" s="910"/>
      <c r="D26" s="910"/>
      <c r="E26" s="910"/>
      <c r="F26" s="910"/>
      <c r="G26" s="910"/>
      <c r="H26" s="910"/>
      <c r="I26" s="910"/>
      <c r="J26" s="910"/>
      <c r="K26" s="910"/>
      <c r="L26" s="910"/>
      <c r="M26" s="910"/>
      <c r="N26" s="910"/>
      <c r="O26" s="910"/>
      <c r="P26" s="911"/>
      <c r="Q26" s="915" t="s">
        <v>455</v>
      </c>
      <c r="R26" s="916"/>
      <c r="S26" s="916"/>
      <c r="T26" s="916"/>
      <c r="U26" s="917"/>
      <c r="V26" s="915" t="s">
        <v>456</v>
      </c>
      <c r="W26" s="916"/>
      <c r="X26" s="916"/>
      <c r="Y26" s="916"/>
      <c r="Z26" s="917"/>
      <c r="AA26" s="915" t="s">
        <v>457</v>
      </c>
      <c r="AB26" s="916"/>
      <c r="AC26" s="916"/>
      <c r="AD26" s="916"/>
      <c r="AE26" s="916"/>
      <c r="AF26" s="931" t="s">
        <v>241</v>
      </c>
      <c r="AG26" s="932"/>
      <c r="AH26" s="932"/>
      <c r="AI26" s="932"/>
      <c r="AJ26" s="933"/>
      <c r="AK26" s="916" t="s">
        <v>386</v>
      </c>
      <c r="AL26" s="916"/>
      <c r="AM26" s="916"/>
      <c r="AN26" s="916"/>
      <c r="AO26" s="917"/>
      <c r="AP26" s="915" t="s">
        <v>354</v>
      </c>
      <c r="AQ26" s="916"/>
      <c r="AR26" s="916"/>
      <c r="AS26" s="916"/>
      <c r="AT26" s="917"/>
      <c r="AU26" s="915" t="s">
        <v>297</v>
      </c>
      <c r="AV26" s="916"/>
      <c r="AW26" s="916"/>
      <c r="AX26" s="916"/>
      <c r="AY26" s="917"/>
      <c r="AZ26" s="915" t="s">
        <v>458</v>
      </c>
      <c r="BA26" s="916"/>
      <c r="BB26" s="916"/>
      <c r="BC26" s="916"/>
      <c r="BD26" s="917"/>
      <c r="BE26" s="915" t="s">
        <v>446</v>
      </c>
      <c r="BF26" s="916"/>
      <c r="BG26" s="916"/>
      <c r="BH26" s="916"/>
      <c r="BI26" s="922"/>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2"/>
      <c r="B27" s="913"/>
      <c r="C27" s="913"/>
      <c r="D27" s="913"/>
      <c r="E27" s="913"/>
      <c r="F27" s="913"/>
      <c r="G27" s="913"/>
      <c r="H27" s="913"/>
      <c r="I27" s="913"/>
      <c r="J27" s="913"/>
      <c r="K27" s="913"/>
      <c r="L27" s="913"/>
      <c r="M27" s="913"/>
      <c r="N27" s="913"/>
      <c r="O27" s="913"/>
      <c r="P27" s="914"/>
      <c r="Q27" s="918"/>
      <c r="R27" s="919"/>
      <c r="S27" s="919"/>
      <c r="T27" s="919"/>
      <c r="U27" s="920"/>
      <c r="V27" s="918"/>
      <c r="W27" s="919"/>
      <c r="X27" s="919"/>
      <c r="Y27" s="919"/>
      <c r="Z27" s="920"/>
      <c r="AA27" s="918"/>
      <c r="AB27" s="919"/>
      <c r="AC27" s="919"/>
      <c r="AD27" s="919"/>
      <c r="AE27" s="919"/>
      <c r="AF27" s="934"/>
      <c r="AG27" s="935"/>
      <c r="AH27" s="935"/>
      <c r="AI27" s="935"/>
      <c r="AJ27" s="936"/>
      <c r="AK27" s="919"/>
      <c r="AL27" s="919"/>
      <c r="AM27" s="919"/>
      <c r="AN27" s="919"/>
      <c r="AO27" s="920"/>
      <c r="AP27" s="918"/>
      <c r="AQ27" s="919"/>
      <c r="AR27" s="919"/>
      <c r="AS27" s="919"/>
      <c r="AT27" s="920"/>
      <c r="AU27" s="918"/>
      <c r="AV27" s="919"/>
      <c r="AW27" s="919"/>
      <c r="AX27" s="919"/>
      <c r="AY27" s="920"/>
      <c r="AZ27" s="918"/>
      <c r="BA27" s="919"/>
      <c r="BB27" s="919"/>
      <c r="BC27" s="919"/>
      <c r="BD27" s="920"/>
      <c r="BE27" s="918"/>
      <c r="BF27" s="919"/>
      <c r="BG27" s="919"/>
      <c r="BH27" s="919"/>
      <c r="BI27" s="924"/>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215</v>
      </c>
      <c r="C28" s="656"/>
      <c r="D28" s="656"/>
      <c r="E28" s="656"/>
      <c r="F28" s="656"/>
      <c r="G28" s="656"/>
      <c r="H28" s="656"/>
      <c r="I28" s="656"/>
      <c r="J28" s="656"/>
      <c r="K28" s="656"/>
      <c r="L28" s="656"/>
      <c r="M28" s="656"/>
      <c r="N28" s="656"/>
      <c r="O28" s="656"/>
      <c r="P28" s="657"/>
      <c r="Q28" s="710">
        <v>14289</v>
      </c>
      <c r="R28" s="711"/>
      <c r="S28" s="711"/>
      <c r="T28" s="711"/>
      <c r="U28" s="711"/>
      <c r="V28" s="711">
        <v>14216</v>
      </c>
      <c r="W28" s="711"/>
      <c r="X28" s="711"/>
      <c r="Y28" s="711"/>
      <c r="Z28" s="711"/>
      <c r="AA28" s="711">
        <v>73</v>
      </c>
      <c r="AB28" s="711"/>
      <c r="AC28" s="711"/>
      <c r="AD28" s="711"/>
      <c r="AE28" s="712"/>
      <c r="AF28" s="713">
        <v>73</v>
      </c>
      <c r="AG28" s="711"/>
      <c r="AH28" s="711"/>
      <c r="AI28" s="711"/>
      <c r="AJ28" s="714"/>
      <c r="AK28" s="715">
        <v>1946</v>
      </c>
      <c r="AL28" s="711"/>
      <c r="AM28" s="711"/>
      <c r="AN28" s="711"/>
      <c r="AO28" s="711"/>
      <c r="AP28" s="711" t="s">
        <v>196</v>
      </c>
      <c r="AQ28" s="711"/>
      <c r="AR28" s="711"/>
      <c r="AS28" s="711"/>
      <c r="AT28" s="711"/>
      <c r="AU28" s="711" t="s">
        <v>196</v>
      </c>
      <c r="AV28" s="711"/>
      <c r="AW28" s="711"/>
      <c r="AX28" s="711"/>
      <c r="AY28" s="711"/>
      <c r="AZ28" s="711" t="s">
        <v>196</v>
      </c>
      <c r="BA28" s="711"/>
      <c r="BB28" s="711"/>
      <c r="BC28" s="711"/>
      <c r="BD28" s="711"/>
      <c r="BE28" s="716"/>
      <c r="BF28" s="716"/>
      <c r="BG28" s="716"/>
      <c r="BH28" s="716"/>
      <c r="BI28" s="717"/>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114</v>
      </c>
      <c r="C29" s="672"/>
      <c r="D29" s="672"/>
      <c r="E29" s="672"/>
      <c r="F29" s="672"/>
      <c r="G29" s="672"/>
      <c r="H29" s="672"/>
      <c r="I29" s="672"/>
      <c r="J29" s="672"/>
      <c r="K29" s="672"/>
      <c r="L29" s="672"/>
      <c r="M29" s="672"/>
      <c r="N29" s="672"/>
      <c r="O29" s="672"/>
      <c r="P29" s="673"/>
      <c r="Q29" s="674">
        <v>11085</v>
      </c>
      <c r="R29" s="675"/>
      <c r="S29" s="675"/>
      <c r="T29" s="675"/>
      <c r="U29" s="675"/>
      <c r="V29" s="675">
        <v>10959</v>
      </c>
      <c r="W29" s="675"/>
      <c r="X29" s="675"/>
      <c r="Y29" s="675"/>
      <c r="Z29" s="675"/>
      <c r="AA29" s="675">
        <v>126</v>
      </c>
      <c r="AB29" s="675"/>
      <c r="AC29" s="675"/>
      <c r="AD29" s="675"/>
      <c r="AE29" s="676"/>
      <c r="AF29" s="677">
        <v>126</v>
      </c>
      <c r="AG29" s="678"/>
      <c r="AH29" s="678"/>
      <c r="AI29" s="678"/>
      <c r="AJ29" s="679"/>
      <c r="AK29" s="680">
        <v>1802</v>
      </c>
      <c r="AL29" s="675"/>
      <c r="AM29" s="675"/>
      <c r="AN29" s="675"/>
      <c r="AO29" s="675"/>
      <c r="AP29" s="675" t="s">
        <v>196</v>
      </c>
      <c r="AQ29" s="675"/>
      <c r="AR29" s="675"/>
      <c r="AS29" s="675"/>
      <c r="AT29" s="675"/>
      <c r="AU29" s="675" t="s">
        <v>196</v>
      </c>
      <c r="AV29" s="675"/>
      <c r="AW29" s="675"/>
      <c r="AX29" s="675"/>
      <c r="AY29" s="675"/>
      <c r="AZ29" s="675" t="s">
        <v>196</v>
      </c>
      <c r="BA29" s="675"/>
      <c r="BB29" s="675"/>
      <c r="BC29" s="675"/>
      <c r="BD29" s="675"/>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309</v>
      </c>
      <c r="C30" s="672"/>
      <c r="D30" s="672"/>
      <c r="E30" s="672"/>
      <c r="F30" s="672"/>
      <c r="G30" s="672"/>
      <c r="H30" s="672"/>
      <c r="I30" s="672"/>
      <c r="J30" s="672"/>
      <c r="K30" s="672"/>
      <c r="L30" s="672"/>
      <c r="M30" s="672"/>
      <c r="N30" s="672"/>
      <c r="O30" s="672"/>
      <c r="P30" s="673"/>
      <c r="Q30" s="674">
        <v>3826</v>
      </c>
      <c r="R30" s="675"/>
      <c r="S30" s="675"/>
      <c r="T30" s="675"/>
      <c r="U30" s="675"/>
      <c r="V30" s="675">
        <v>3826</v>
      </c>
      <c r="W30" s="675"/>
      <c r="X30" s="675"/>
      <c r="Y30" s="675"/>
      <c r="Z30" s="675"/>
      <c r="AA30" s="675" t="s">
        <v>196</v>
      </c>
      <c r="AB30" s="675"/>
      <c r="AC30" s="675"/>
      <c r="AD30" s="675"/>
      <c r="AE30" s="676"/>
      <c r="AF30" s="677" t="s">
        <v>196</v>
      </c>
      <c r="AG30" s="678"/>
      <c r="AH30" s="678"/>
      <c r="AI30" s="678"/>
      <c r="AJ30" s="679"/>
      <c r="AK30" s="680">
        <v>1880</v>
      </c>
      <c r="AL30" s="675"/>
      <c r="AM30" s="675"/>
      <c r="AN30" s="675"/>
      <c r="AO30" s="675"/>
      <c r="AP30" s="675" t="s">
        <v>196</v>
      </c>
      <c r="AQ30" s="675"/>
      <c r="AR30" s="675"/>
      <c r="AS30" s="675"/>
      <c r="AT30" s="675"/>
      <c r="AU30" s="675" t="s">
        <v>196</v>
      </c>
      <c r="AV30" s="675"/>
      <c r="AW30" s="675"/>
      <c r="AX30" s="675"/>
      <c r="AY30" s="675"/>
      <c r="AZ30" s="675" t="s">
        <v>196</v>
      </c>
      <c r="BA30" s="675"/>
      <c r="BB30" s="675"/>
      <c r="BC30" s="675"/>
      <c r="BD30" s="675"/>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459</v>
      </c>
      <c r="C31" s="672"/>
      <c r="D31" s="672"/>
      <c r="E31" s="672"/>
      <c r="F31" s="672"/>
      <c r="G31" s="672"/>
      <c r="H31" s="672"/>
      <c r="I31" s="672"/>
      <c r="J31" s="672"/>
      <c r="K31" s="672"/>
      <c r="L31" s="672"/>
      <c r="M31" s="672"/>
      <c r="N31" s="672"/>
      <c r="O31" s="672"/>
      <c r="P31" s="673"/>
      <c r="Q31" s="674">
        <v>18430</v>
      </c>
      <c r="R31" s="675"/>
      <c r="S31" s="675"/>
      <c r="T31" s="675"/>
      <c r="U31" s="675"/>
      <c r="V31" s="675">
        <v>19005</v>
      </c>
      <c r="W31" s="675"/>
      <c r="X31" s="675"/>
      <c r="Y31" s="675"/>
      <c r="Z31" s="675"/>
      <c r="AA31" s="675">
        <v>-575</v>
      </c>
      <c r="AB31" s="675"/>
      <c r="AC31" s="675"/>
      <c r="AD31" s="675"/>
      <c r="AE31" s="676"/>
      <c r="AF31" s="677">
        <v>6101</v>
      </c>
      <c r="AG31" s="678"/>
      <c r="AH31" s="678"/>
      <c r="AI31" s="678"/>
      <c r="AJ31" s="679"/>
      <c r="AK31" s="680">
        <v>1188</v>
      </c>
      <c r="AL31" s="675"/>
      <c r="AM31" s="675"/>
      <c r="AN31" s="675"/>
      <c r="AO31" s="675"/>
      <c r="AP31" s="675">
        <v>17437</v>
      </c>
      <c r="AQ31" s="675"/>
      <c r="AR31" s="675"/>
      <c r="AS31" s="675"/>
      <c r="AT31" s="675"/>
      <c r="AU31" s="675">
        <v>10549</v>
      </c>
      <c r="AV31" s="675"/>
      <c r="AW31" s="675"/>
      <c r="AX31" s="675"/>
      <c r="AY31" s="675"/>
      <c r="AZ31" s="675" t="s">
        <v>196</v>
      </c>
      <c r="BA31" s="675"/>
      <c r="BB31" s="675"/>
      <c r="BC31" s="675"/>
      <c r="BD31" s="675"/>
      <c r="BE31" s="681" t="s">
        <v>460</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461</v>
      </c>
      <c r="C32" s="672"/>
      <c r="D32" s="672"/>
      <c r="E32" s="672"/>
      <c r="F32" s="672"/>
      <c r="G32" s="672"/>
      <c r="H32" s="672"/>
      <c r="I32" s="672"/>
      <c r="J32" s="672"/>
      <c r="K32" s="672"/>
      <c r="L32" s="672"/>
      <c r="M32" s="672"/>
      <c r="N32" s="672"/>
      <c r="O32" s="672"/>
      <c r="P32" s="673"/>
      <c r="Q32" s="674">
        <v>87043</v>
      </c>
      <c r="R32" s="675"/>
      <c r="S32" s="675"/>
      <c r="T32" s="675"/>
      <c r="U32" s="675"/>
      <c r="V32" s="675">
        <v>85686</v>
      </c>
      <c r="W32" s="675"/>
      <c r="X32" s="675"/>
      <c r="Y32" s="675"/>
      <c r="Z32" s="675"/>
      <c r="AA32" s="675">
        <v>1357</v>
      </c>
      <c r="AB32" s="675"/>
      <c r="AC32" s="675"/>
      <c r="AD32" s="675"/>
      <c r="AE32" s="676"/>
      <c r="AF32" s="677">
        <v>12172</v>
      </c>
      <c r="AG32" s="678"/>
      <c r="AH32" s="678"/>
      <c r="AI32" s="678"/>
      <c r="AJ32" s="679"/>
      <c r="AK32" s="680" t="s">
        <v>196</v>
      </c>
      <c r="AL32" s="675"/>
      <c r="AM32" s="675"/>
      <c r="AN32" s="675"/>
      <c r="AO32" s="675"/>
      <c r="AP32" s="675" t="s">
        <v>196</v>
      </c>
      <c r="AQ32" s="675"/>
      <c r="AR32" s="675"/>
      <c r="AS32" s="675"/>
      <c r="AT32" s="675"/>
      <c r="AU32" s="675" t="s">
        <v>196</v>
      </c>
      <c r="AV32" s="675"/>
      <c r="AW32" s="675"/>
      <c r="AX32" s="675"/>
      <c r="AY32" s="675"/>
      <c r="AZ32" s="675" t="s">
        <v>196</v>
      </c>
      <c r="BA32" s="675"/>
      <c r="BB32" s="675"/>
      <c r="BC32" s="675"/>
      <c r="BD32" s="675"/>
      <c r="BE32" s="681" t="s">
        <v>460</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t="s">
        <v>347</v>
      </c>
      <c r="C33" s="672"/>
      <c r="D33" s="672"/>
      <c r="E33" s="672"/>
      <c r="F33" s="672"/>
      <c r="G33" s="672"/>
      <c r="H33" s="672"/>
      <c r="I33" s="672"/>
      <c r="J33" s="672"/>
      <c r="K33" s="672"/>
      <c r="L33" s="672"/>
      <c r="M33" s="672"/>
      <c r="N33" s="672"/>
      <c r="O33" s="672"/>
      <c r="P33" s="673"/>
      <c r="Q33" s="674">
        <v>3668</v>
      </c>
      <c r="R33" s="675"/>
      <c r="S33" s="675"/>
      <c r="T33" s="675"/>
      <c r="U33" s="675"/>
      <c r="V33" s="675">
        <v>3707</v>
      </c>
      <c r="W33" s="675"/>
      <c r="X33" s="675"/>
      <c r="Y33" s="675"/>
      <c r="Z33" s="675"/>
      <c r="AA33" s="675">
        <v>-38</v>
      </c>
      <c r="AB33" s="675"/>
      <c r="AC33" s="675"/>
      <c r="AD33" s="675"/>
      <c r="AE33" s="676"/>
      <c r="AF33" s="677">
        <v>300</v>
      </c>
      <c r="AG33" s="678"/>
      <c r="AH33" s="678"/>
      <c r="AI33" s="678"/>
      <c r="AJ33" s="679"/>
      <c r="AK33" s="680">
        <v>1168</v>
      </c>
      <c r="AL33" s="675"/>
      <c r="AM33" s="675"/>
      <c r="AN33" s="675"/>
      <c r="AO33" s="675"/>
      <c r="AP33" s="675">
        <v>14609</v>
      </c>
      <c r="AQ33" s="675"/>
      <c r="AR33" s="675"/>
      <c r="AS33" s="675"/>
      <c r="AT33" s="675"/>
      <c r="AU33" s="675">
        <v>9072</v>
      </c>
      <c r="AV33" s="675"/>
      <c r="AW33" s="675"/>
      <c r="AX33" s="675"/>
      <c r="AY33" s="675"/>
      <c r="AZ33" s="675" t="s">
        <v>196</v>
      </c>
      <c r="BA33" s="675"/>
      <c r="BB33" s="675"/>
      <c r="BC33" s="675"/>
      <c r="BD33" s="675"/>
      <c r="BE33" s="681" t="s">
        <v>460</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8"/>
      <c r="BA34" s="718"/>
      <c r="BB34" s="718"/>
      <c r="BC34" s="718"/>
      <c r="BD34" s="718"/>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8"/>
      <c r="BA35" s="718"/>
      <c r="BB35" s="718"/>
      <c r="BC35" s="718"/>
      <c r="BD35" s="718"/>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8"/>
      <c r="BA36" s="718"/>
      <c r="BB36" s="718"/>
      <c r="BC36" s="718"/>
      <c r="BD36" s="718"/>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8"/>
      <c r="BA37" s="718"/>
      <c r="BB37" s="718"/>
      <c r="BC37" s="718"/>
      <c r="BD37" s="718"/>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8"/>
      <c r="BA38" s="718"/>
      <c r="BB38" s="718"/>
      <c r="BC38" s="718"/>
      <c r="BD38" s="718"/>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8"/>
      <c r="BA39" s="718"/>
      <c r="BB39" s="718"/>
      <c r="BC39" s="718"/>
      <c r="BD39" s="718"/>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8"/>
      <c r="BA40" s="718"/>
      <c r="BB40" s="718"/>
      <c r="BC40" s="718"/>
      <c r="BD40" s="718"/>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8"/>
      <c r="BA41" s="718"/>
      <c r="BB41" s="718"/>
      <c r="BC41" s="718"/>
      <c r="BD41" s="718"/>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8"/>
      <c r="BA42" s="718"/>
      <c r="BB42" s="718"/>
      <c r="BC42" s="718"/>
      <c r="BD42" s="718"/>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8"/>
      <c r="BA43" s="718"/>
      <c r="BB43" s="718"/>
      <c r="BC43" s="718"/>
      <c r="BD43" s="718"/>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8"/>
      <c r="BA44" s="718"/>
      <c r="BB44" s="718"/>
      <c r="BC44" s="718"/>
      <c r="BD44" s="718"/>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8"/>
      <c r="BA45" s="718"/>
      <c r="BB45" s="718"/>
      <c r="BC45" s="718"/>
      <c r="BD45" s="718"/>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8"/>
      <c r="BA46" s="718"/>
      <c r="BB46" s="718"/>
      <c r="BC46" s="718"/>
      <c r="BD46" s="718"/>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8"/>
      <c r="BA47" s="718"/>
      <c r="BB47" s="718"/>
      <c r="BC47" s="718"/>
      <c r="BD47" s="718"/>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8"/>
      <c r="BA48" s="718"/>
      <c r="BB48" s="718"/>
      <c r="BC48" s="718"/>
      <c r="BD48" s="718"/>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8"/>
      <c r="BA49" s="718"/>
      <c r="BB49" s="718"/>
      <c r="BC49" s="718"/>
      <c r="BD49" s="718"/>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19"/>
      <c r="R50" s="720"/>
      <c r="S50" s="720"/>
      <c r="T50" s="720"/>
      <c r="U50" s="720"/>
      <c r="V50" s="720"/>
      <c r="W50" s="720"/>
      <c r="X50" s="720"/>
      <c r="Y50" s="720"/>
      <c r="Z50" s="720"/>
      <c r="AA50" s="720"/>
      <c r="AB50" s="720"/>
      <c r="AC50" s="720"/>
      <c r="AD50" s="720"/>
      <c r="AE50" s="721"/>
      <c r="AF50" s="677"/>
      <c r="AG50" s="678"/>
      <c r="AH50" s="678"/>
      <c r="AI50" s="678"/>
      <c r="AJ50" s="679"/>
      <c r="AK50" s="722"/>
      <c r="AL50" s="720"/>
      <c r="AM50" s="720"/>
      <c r="AN50" s="720"/>
      <c r="AO50" s="720"/>
      <c r="AP50" s="720"/>
      <c r="AQ50" s="720"/>
      <c r="AR50" s="720"/>
      <c r="AS50" s="720"/>
      <c r="AT50" s="720"/>
      <c r="AU50" s="720"/>
      <c r="AV50" s="720"/>
      <c r="AW50" s="720"/>
      <c r="AX50" s="720"/>
      <c r="AY50" s="720"/>
      <c r="AZ50" s="723"/>
      <c r="BA50" s="723"/>
      <c r="BB50" s="723"/>
      <c r="BC50" s="723"/>
      <c r="BD50" s="723"/>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19"/>
      <c r="R51" s="720"/>
      <c r="S51" s="720"/>
      <c r="T51" s="720"/>
      <c r="U51" s="720"/>
      <c r="V51" s="720"/>
      <c r="W51" s="720"/>
      <c r="X51" s="720"/>
      <c r="Y51" s="720"/>
      <c r="Z51" s="720"/>
      <c r="AA51" s="720"/>
      <c r="AB51" s="720"/>
      <c r="AC51" s="720"/>
      <c r="AD51" s="720"/>
      <c r="AE51" s="721"/>
      <c r="AF51" s="677"/>
      <c r="AG51" s="678"/>
      <c r="AH51" s="678"/>
      <c r="AI51" s="678"/>
      <c r="AJ51" s="679"/>
      <c r="AK51" s="722"/>
      <c r="AL51" s="720"/>
      <c r="AM51" s="720"/>
      <c r="AN51" s="720"/>
      <c r="AO51" s="720"/>
      <c r="AP51" s="720"/>
      <c r="AQ51" s="720"/>
      <c r="AR51" s="720"/>
      <c r="AS51" s="720"/>
      <c r="AT51" s="720"/>
      <c r="AU51" s="720"/>
      <c r="AV51" s="720"/>
      <c r="AW51" s="720"/>
      <c r="AX51" s="720"/>
      <c r="AY51" s="720"/>
      <c r="AZ51" s="723"/>
      <c r="BA51" s="723"/>
      <c r="BB51" s="723"/>
      <c r="BC51" s="723"/>
      <c r="BD51" s="723"/>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19"/>
      <c r="R52" s="720"/>
      <c r="S52" s="720"/>
      <c r="T52" s="720"/>
      <c r="U52" s="720"/>
      <c r="V52" s="720"/>
      <c r="W52" s="720"/>
      <c r="X52" s="720"/>
      <c r="Y52" s="720"/>
      <c r="Z52" s="720"/>
      <c r="AA52" s="720"/>
      <c r="AB52" s="720"/>
      <c r="AC52" s="720"/>
      <c r="AD52" s="720"/>
      <c r="AE52" s="721"/>
      <c r="AF52" s="677"/>
      <c r="AG52" s="678"/>
      <c r="AH52" s="678"/>
      <c r="AI52" s="678"/>
      <c r="AJ52" s="679"/>
      <c r="AK52" s="722"/>
      <c r="AL52" s="720"/>
      <c r="AM52" s="720"/>
      <c r="AN52" s="720"/>
      <c r="AO52" s="720"/>
      <c r="AP52" s="720"/>
      <c r="AQ52" s="720"/>
      <c r="AR52" s="720"/>
      <c r="AS52" s="720"/>
      <c r="AT52" s="720"/>
      <c r="AU52" s="720"/>
      <c r="AV52" s="720"/>
      <c r="AW52" s="720"/>
      <c r="AX52" s="720"/>
      <c r="AY52" s="720"/>
      <c r="AZ52" s="723"/>
      <c r="BA52" s="723"/>
      <c r="BB52" s="723"/>
      <c r="BC52" s="723"/>
      <c r="BD52" s="723"/>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19"/>
      <c r="R53" s="720"/>
      <c r="S53" s="720"/>
      <c r="T53" s="720"/>
      <c r="U53" s="720"/>
      <c r="V53" s="720"/>
      <c r="W53" s="720"/>
      <c r="X53" s="720"/>
      <c r="Y53" s="720"/>
      <c r="Z53" s="720"/>
      <c r="AA53" s="720"/>
      <c r="AB53" s="720"/>
      <c r="AC53" s="720"/>
      <c r="AD53" s="720"/>
      <c r="AE53" s="721"/>
      <c r="AF53" s="677"/>
      <c r="AG53" s="678"/>
      <c r="AH53" s="678"/>
      <c r="AI53" s="678"/>
      <c r="AJ53" s="679"/>
      <c r="AK53" s="722"/>
      <c r="AL53" s="720"/>
      <c r="AM53" s="720"/>
      <c r="AN53" s="720"/>
      <c r="AO53" s="720"/>
      <c r="AP53" s="720"/>
      <c r="AQ53" s="720"/>
      <c r="AR53" s="720"/>
      <c r="AS53" s="720"/>
      <c r="AT53" s="720"/>
      <c r="AU53" s="720"/>
      <c r="AV53" s="720"/>
      <c r="AW53" s="720"/>
      <c r="AX53" s="720"/>
      <c r="AY53" s="720"/>
      <c r="AZ53" s="723"/>
      <c r="BA53" s="723"/>
      <c r="BB53" s="723"/>
      <c r="BC53" s="723"/>
      <c r="BD53" s="723"/>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19"/>
      <c r="R54" s="720"/>
      <c r="S54" s="720"/>
      <c r="T54" s="720"/>
      <c r="U54" s="720"/>
      <c r="V54" s="720"/>
      <c r="W54" s="720"/>
      <c r="X54" s="720"/>
      <c r="Y54" s="720"/>
      <c r="Z54" s="720"/>
      <c r="AA54" s="720"/>
      <c r="AB54" s="720"/>
      <c r="AC54" s="720"/>
      <c r="AD54" s="720"/>
      <c r="AE54" s="721"/>
      <c r="AF54" s="677"/>
      <c r="AG54" s="678"/>
      <c r="AH54" s="678"/>
      <c r="AI54" s="678"/>
      <c r="AJ54" s="679"/>
      <c r="AK54" s="722"/>
      <c r="AL54" s="720"/>
      <c r="AM54" s="720"/>
      <c r="AN54" s="720"/>
      <c r="AO54" s="720"/>
      <c r="AP54" s="720"/>
      <c r="AQ54" s="720"/>
      <c r="AR54" s="720"/>
      <c r="AS54" s="720"/>
      <c r="AT54" s="720"/>
      <c r="AU54" s="720"/>
      <c r="AV54" s="720"/>
      <c r="AW54" s="720"/>
      <c r="AX54" s="720"/>
      <c r="AY54" s="720"/>
      <c r="AZ54" s="723"/>
      <c r="BA54" s="723"/>
      <c r="BB54" s="723"/>
      <c r="BC54" s="723"/>
      <c r="BD54" s="723"/>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19"/>
      <c r="R55" s="720"/>
      <c r="S55" s="720"/>
      <c r="T55" s="720"/>
      <c r="U55" s="720"/>
      <c r="V55" s="720"/>
      <c r="W55" s="720"/>
      <c r="X55" s="720"/>
      <c r="Y55" s="720"/>
      <c r="Z55" s="720"/>
      <c r="AA55" s="720"/>
      <c r="AB55" s="720"/>
      <c r="AC55" s="720"/>
      <c r="AD55" s="720"/>
      <c r="AE55" s="721"/>
      <c r="AF55" s="677"/>
      <c r="AG55" s="678"/>
      <c r="AH55" s="678"/>
      <c r="AI55" s="678"/>
      <c r="AJ55" s="679"/>
      <c r="AK55" s="722"/>
      <c r="AL55" s="720"/>
      <c r="AM55" s="720"/>
      <c r="AN55" s="720"/>
      <c r="AO55" s="720"/>
      <c r="AP55" s="720"/>
      <c r="AQ55" s="720"/>
      <c r="AR55" s="720"/>
      <c r="AS55" s="720"/>
      <c r="AT55" s="720"/>
      <c r="AU55" s="720"/>
      <c r="AV55" s="720"/>
      <c r="AW55" s="720"/>
      <c r="AX55" s="720"/>
      <c r="AY55" s="720"/>
      <c r="AZ55" s="723"/>
      <c r="BA55" s="723"/>
      <c r="BB55" s="723"/>
      <c r="BC55" s="723"/>
      <c r="BD55" s="723"/>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19"/>
      <c r="R56" s="720"/>
      <c r="S56" s="720"/>
      <c r="T56" s="720"/>
      <c r="U56" s="720"/>
      <c r="V56" s="720"/>
      <c r="W56" s="720"/>
      <c r="X56" s="720"/>
      <c r="Y56" s="720"/>
      <c r="Z56" s="720"/>
      <c r="AA56" s="720"/>
      <c r="AB56" s="720"/>
      <c r="AC56" s="720"/>
      <c r="AD56" s="720"/>
      <c r="AE56" s="721"/>
      <c r="AF56" s="677"/>
      <c r="AG56" s="678"/>
      <c r="AH56" s="678"/>
      <c r="AI56" s="678"/>
      <c r="AJ56" s="679"/>
      <c r="AK56" s="722"/>
      <c r="AL56" s="720"/>
      <c r="AM56" s="720"/>
      <c r="AN56" s="720"/>
      <c r="AO56" s="720"/>
      <c r="AP56" s="720"/>
      <c r="AQ56" s="720"/>
      <c r="AR56" s="720"/>
      <c r="AS56" s="720"/>
      <c r="AT56" s="720"/>
      <c r="AU56" s="720"/>
      <c r="AV56" s="720"/>
      <c r="AW56" s="720"/>
      <c r="AX56" s="720"/>
      <c r="AY56" s="720"/>
      <c r="AZ56" s="723"/>
      <c r="BA56" s="723"/>
      <c r="BB56" s="723"/>
      <c r="BC56" s="723"/>
      <c r="BD56" s="723"/>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19"/>
      <c r="R57" s="720"/>
      <c r="S57" s="720"/>
      <c r="T57" s="720"/>
      <c r="U57" s="720"/>
      <c r="V57" s="720"/>
      <c r="W57" s="720"/>
      <c r="X57" s="720"/>
      <c r="Y57" s="720"/>
      <c r="Z57" s="720"/>
      <c r="AA57" s="720"/>
      <c r="AB57" s="720"/>
      <c r="AC57" s="720"/>
      <c r="AD57" s="720"/>
      <c r="AE57" s="721"/>
      <c r="AF57" s="677"/>
      <c r="AG57" s="678"/>
      <c r="AH57" s="678"/>
      <c r="AI57" s="678"/>
      <c r="AJ57" s="679"/>
      <c r="AK57" s="722"/>
      <c r="AL57" s="720"/>
      <c r="AM57" s="720"/>
      <c r="AN57" s="720"/>
      <c r="AO57" s="720"/>
      <c r="AP57" s="720"/>
      <c r="AQ57" s="720"/>
      <c r="AR57" s="720"/>
      <c r="AS57" s="720"/>
      <c r="AT57" s="720"/>
      <c r="AU57" s="720"/>
      <c r="AV57" s="720"/>
      <c r="AW57" s="720"/>
      <c r="AX57" s="720"/>
      <c r="AY57" s="720"/>
      <c r="AZ57" s="723"/>
      <c r="BA57" s="723"/>
      <c r="BB57" s="723"/>
      <c r="BC57" s="723"/>
      <c r="BD57" s="723"/>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19"/>
      <c r="R58" s="720"/>
      <c r="S58" s="720"/>
      <c r="T58" s="720"/>
      <c r="U58" s="720"/>
      <c r="V58" s="720"/>
      <c r="W58" s="720"/>
      <c r="X58" s="720"/>
      <c r="Y58" s="720"/>
      <c r="Z58" s="720"/>
      <c r="AA58" s="720"/>
      <c r="AB58" s="720"/>
      <c r="AC58" s="720"/>
      <c r="AD58" s="720"/>
      <c r="AE58" s="721"/>
      <c r="AF58" s="677"/>
      <c r="AG58" s="678"/>
      <c r="AH58" s="678"/>
      <c r="AI58" s="678"/>
      <c r="AJ58" s="679"/>
      <c r="AK58" s="722"/>
      <c r="AL58" s="720"/>
      <c r="AM58" s="720"/>
      <c r="AN58" s="720"/>
      <c r="AO58" s="720"/>
      <c r="AP58" s="720"/>
      <c r="AQ58" s="720"/>
      <c r="AR58" s="720"/>
      <c r="AS58" s="720"/>
      <c r="AT58" s="720"/>
      <c r="AU58" s="720"/>
      <c r="AV58" s="720"/>
      <c r="AW58" s="720"/>
      <c r="AX58" s="720"/>
      <c r="AY58" s="720"/>
      <c r="AZ58" s="723"/>
      <c r="BA58" s="723"/>
      <c r="BB58" s="723"/>
      <c r="BC58" s="723"/>
      <c r="BD58" s="723"/>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19"/>
      <c r="R59" s="720"/>
      <c r="S59" s="720"/>
      <c r="T59" s="720"/>
      <c r="U59" s="720"/>
      <c r="V59" s="720"/>
      <c r="W59" s="720"/>
      <c r="X59" s="720"/>
      <c r="Y59" s="720"/>
      <c r="Z59" s="720"/>
      <c r="AA59" s="720"/>
      <c r="AB59" s="720"/>
      <c r="AC59" s="720"/>
      <c r="AD59" s="720"/>
      <c r="AE59" s="721"/>
      <c r="AF59" s="677"/>
      <c r="AG59" s="678"/>
      <c r="AH59" s="678"/>
      <c r="AI59" s="678"/>
      <c r="AJ59" s="679"/>
      <c r="AK59" s="722"/>
      <c r="AL59" s="720"/>
      <c r="AM59" s="720"/>
      <c r="AN59" s="720"/>
      <c r="AO59" s="720"/>
      <c r="AP59" s="720"/>
      <c r="AQ59" s="720"/>
      <c r="AR59" s="720"/>
      <c r="AS59" s="720"/>
      <c r="AT59" s="720"/>
      <c r="AU59" s="720"/>
      <c r="AV59" s="720"/>
      <c r="AW59" s="720"/>
      <c r="AX59" s="720"/>
      <c r="AY59" s="720"/>
      <c r="AZ59" s="723"/>
      <c r="BA59" s="723"/>
      <c r="BB59" s="723"/>
      <c r="BC59" s="723"/>
      <c r="BD59" s="723"/>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19"/>
      <c r="R60" s="720"/>
      <c r="S60" s="720"/>
      <c r="T60" s="720"/>
      <c r="U60" s="720"/>
      <c r="V60" s="720"/>
      <c r="W60" s="720"/>
      <c r="X60" s="720"/>
      <c r="Y60" s="720"/>
      <c r="Z60" s="720"/>
      <c r="AA60" s="720"/>
      <c r="AB60" s="720"/>
      <c r="AC60" s="720"/>
      <c r="AD60" s="720"/>
      <c r="AE60" s="721"/>
      <c r="AF60" s="677"/>
      <c r="AG60" s="678"/>
      <c r="AH60" s="678"/>
      <c r="AI60" s="678"/>
      <c r="AJ60" s="679"/>
      <c r="AK60" s="722"/>
      <c r="AL60" s="720"/>
      <c r="AM60" s="720"/>
      <c r="AN60" s="720"/>
      <c r="AO60" s="720"/>
      <c r="AP60" s="720"/>
      <c r="AQ60" s="720"/>
      <c r="AR60" s="720"/>
      <c r="AS60" s="720"/>
      <c r="AT60" s="720"/>
      <c r="AU60" s="720"/>
      <c r="AV60" s="720"/>
      <c r="AW60" s="720"/>
      <c r="AX60" s="720"/>
      <c r="AY60" s="720"/>
      <c r="AZ60" s="723"/>
      <c r="BA60" s="723"/>
      <c r="BB60" s="723"/>
      <c r="BC60" s="723"/>
      <c r="BD60" s="723"/>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19"/>
      <c r="R61" s="720"/>
      <c r="S61" s="720"/>
      <c r="T61" s="720"/>
      <c r="U61" s="720"/>
      <c r="V61" s="720"/>
      <c r="W61" s="720"/>
      <c r="X61" s="720"/>
      <c r="Y61" s="720"/>
      <c r="Z61" s="720"/>
      <c r="AA61" s="720"/>
      <c r="AB61" s="720"/>
      <c r="AC61" s="720"/>
      <c r="AD61" s="720"/>
      <c r="AE61" s="721"/>
      <c r="AF61" s="677"/>
      <c r="AG61" s="678"/>
      <c r="AH61" s="678"/>
      <c r="AI61" s="678"/>
      <c r="AJ61" s="679"/>
      <c r="AK61" s="722"/>
      <c r="AL61" s="720"/>
      <c r="AM61" s="720"/>
      <c r="AN61" s="720"/>
      <c r="AO61" s="720"/>
      <c r="AP61" s="720"/>
      <c r="AQ61" s="720"/>
      <c r="AR61" s="720"/>
      <c r="AS61" s="720"/>
      <c r="AT61" s="720"/>
      <c r="AU61" s="720"/>
      <c r="AV61" s="720"/>
      <c r="AW61" s="720"/>
      <c r="AX61" s="720"/>
      <c r="AY61" s="720"/>
      <c r="AZ61" s="723"/>
      <c r="BA61" s="723"/>
      <c r="BB61" s="723"/>
      <c r="BC61" s="723"/>
      <c r="BD61" s="723"/>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19"/>
      <c r="R62" s="720"/>
      <c r="S62" s="720"/>
      <c r="T62" s="720"/>
      <c r="U62" s="720"/>
      <c r="V62" s="720"/>
      <c r="W62" s="720"/>
      <c r="X62" s="720"/>
      <c r="Y62" s="720"/>
      <c r="Z62" s="720"/>
      <c r="AA62" s="720"/>
      <c r="AB62" s="720"/>
      <c r="AC62" s="720"/>
      <c r="AD62" s="720"/>
      <c r="AE62" s="721"/>
      <c r="AF62" s="677"/>
      <c r="AG62" s="678"/>
      <c r="AH62" s="678"/>
      <c r="AI62" s="678"/>
      <c r="AJ62" s="679"/>
      <c r="AK62" s="722"/>
      <c r="AL62" s="720"/>
      <c r="AM62" s="720"/>
      <c r="AN62" s="720"/>
      <c r="AO62" s="720"/>
      <c r="AP62" s="720"/>
      <c r="AQ62" s="720"/>
      <c r="AR62" s="720"/>
      <c r="AS62" s="720"/>
      <c r="AT62" s="720"/>
      <c r="AU62" s="720"/>
      <c r="AV62" s="720"/>
      <c r="AW62" s="720"/>
      <c r="AX62" s="720"/>
      <c r="AY62" s="720"/>
      <c r="AZ62" s="723"/>
      <c r="BA62" s="723"/>
      <c r="BB62" s="723"/>
      <c r="BC62" s="723"/>
      <c r="BD62" s="723"/>
      <c r="BE62" s="681"/>
      <c r="BF62" s="681"/>
      <c r="BG62" s="681"/>
      <c r="BH62" s="681"/>
      <c r="BI62" s="682"/>
      <c r="BJ62" s="724" t="s">
        <v>462</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245</v>
      </c>
      <c r="B63" s="694" t="s">
        <v>373</v>
      </c>
      <c r="C63" s="695"/>
      <c r="D63" s="695"/>
      <c r="E63" s="695"/>
      <c r="F63" s="695"/>
      <c r="G63" s="695"/>
      <c r="H63" s="695"/>
      <c r="I63" s="695"/>
      <c r="J63" s="695"/>
      <c r="K63" s="695"/>
      <c r="L63" s="695"/>
      <c r="M63" s="695"/>
      <c r="N63" s="695"/>
      <c r="O63" s="695"/>
      <c r="P63" s="696"/>
      <c r="Q63" s="725"/>
      <c r="R63" s="703"/>
      <c r="S63" s="703"/>
      <c r="T63" s="703"/>
      <c r="U63" s="703"/>
      <c r="V63" s="703"/>
      <c r="W63" s="703"/>
      <c r="X63" s="703"/>
      <c r="Y63" s="703"/>
      <c r="Z63" s="703"/>
      <c r="AA63" s="703"/>
      <c r="AB63" s="703"/>
      <c r="AC63" s="703"/>
      <c r="AD63" s="703"/>
      <c r="AE63" s="726"/>
      <c r="AF63" s="700">
        <v>18772</v>
      </c>
      <c r="AG63" s="698"/>
      <c r="AH63" s="698"/>
      <c r="AI63" s="698"/>
      <c r="AJ63" s="701"/>
      <c r="AK63" s="702"/>
      <c r="AL63" s="703"/>
      <c r="AM63" s="703"/>
      <c r="AN63" s="703"/>
      <c r="AO63" s="703"/>
      <c r="AP63" s="698">
        <v>32046</v>
      </c>
      <c r="AQ63" s="698"/>
      <c r="AR63" s="698"/>
      <c r="AS63" s="698"/>
      <c r="AT63" s="698"/>
      <c r="AU63" s="698">
        <v>19621</v>
      </c>
      <c r="AV63" s="698"/>
      <c r="AW63" s="698"/>
      <c r="AX63" s="698"/>
      <c r="AY63" s="698"/>
      <c r="AZ63" s="727"/>
      <c r="BA63" s="727"/>
      <c r="BB63" s="727"/>
      <c r="BC63" s="727"/>
      <c r="BD63" s="727"/>
      <c r="BE63" s="704"/>
      <c r="BF63" s="704"/>
      <c r="BG63" s="704"/>
      <c r="BH63" s="704"/>
      <c r="BI63" s="705"/>
      <c r="BJ63" s="706" t="s">
        <v>196</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9" t="s">
        <v>410</v>
      </c>
      <c r="B66" s="910"/>
      <c r="C66" s="910"/>
      <c r="D66" s="910"/>
      <c r="E66" s="910"/>
      <c r="F66" s="910"/>
      <c r="G66" s="910"/>
      <c r="H66" s="910"/>
      <c r="I66" s="910"/>
      <c r="J66" s="910"/>
      <c r="K66" s="910"/>
      <c r="L66" s="910"/>
      <c r="M66" s="910"/>
      <c r="N66" s="910"/>
      <c r="O66" s="910"/>
      <c r="P66" s="911"/>
      <c r="Q66" s="915" t="s">
        <v>455</v>
      </c>
      <c r="R66" s="916"/>
      <c r="S66" s="916"/>
      <c r="T66" s="916"/>
      <c r="U66" s="917"/>
      <c r="V66" s="915" t="s">
        <v>456</v>
      </c>
      <c r="W66" s="916"/>
      <c r="X66" s="916"/>
      <c r="Y66" s="916"/>
      <c r="Z66" s="917"/>
      <c r="AA66" s="915" t="s">
        <v>457</v>
      </c>
      <c r="AB66" s="916"/>
      <c r="AC66" s="916"/>
      <c r="AD66" s="916"/>
      <c r="AE66" s="917"/>
      <c r="AF66" s="937" t="s">
        <v>241</v>
      </c>
      <c r="AG66" s="932"/>
      <c r="AH66" s="932"/>
      <c r="AI66" s="932"/>
      <c r="AJ66" s="938"/>
      <c r="AK66" s="915" t="s">
        <v>386</v>
      </c>
      <c r="AL66" s="910"/>
      <c r="AM66" s="910"/>
      <c r="AN66" s="910"/>
      <c r="AO66" s="911"/>
      <c r="AP66" s="915" t="s">
        <v>354</v>
      </c>
      <c r="AQ66" s="916"/>
      <c r="AR66" s="916"/>
      <c r="AS66" s="916"/>
      <c r="AT66" s="917"/>
      <c r="AU66" s="915" t="s">
        <v>463</v>
      </c>
      <c r="AV66" s="916"/>
      <c r="AW66" s="916"/>
      <c r="AX66" s="916"/>
      <c r="AY66" s="917"/>
      <c r="AZ66" s="915" t="s">
        <v>446</v>
      </c>
      <c r="BA66" s="916"/>
      <c r="BB66" s="916"/>
      <c r="BC66" s="916"/>
      <c r="BD66" s="922"/>
      <c r="BE66" s="55"/>
      <c r="BF66" s="55"/>
      <c r="BG66" s="55"/>
      <c r="BH66" s="55"/>
      <c r="BI66" s="55"/>
      <c r="BJ66" s="55"/>
      <c r="BK66" s="55"/>
      <c r="BL66" s="55"/>
      <c r="BM66" s="55"/>
      <c r="BN66" s="55"/>
      <c r="BO66" s="55"/>
      <c r="BP66" s="55"/>
      <c r="BQ66" s="52">
        <v>60</v>
      </c>
      <c r="BR66" s="73"/>
      <c r="BS66" s="728"/>
      <c r="BT66" s="729"/>
      <c r="BU66" s="729"/>
      <c r="BV66" s="729"/>
      <c r="BW66" s="729"/>
      <c r="BX66" s="729"/>
      <c r="BY66" s="729"/>
      <c r="BZ66" s="729"/>
      <c r="CA66" s="729"/>
      <c r="CB66" s="729"/>
      <c r="CC66" s="729"/>
      <c r="CD66" s="729"/>
      <c r="CE66" s="729"/>
      <c r="CF66" s="729"/>
      <c r="CG66" s="730"/>
      <c r="CH66" s="731"/>
      <c r="CI66" s="732"/>
      <c r="CJ66" s="732"/>
      <c r="CK66" s="732"/>
      <c r="CL66" s="733"/>
      <c r="CM66" s="731"/>
      <c r="CN66" s="732"/>
      <c r="CO66" s="732"/>
      <c r="CP66" s="732"/>
      <c r="CQ66" s="733"/>
      <c r="CR66" s="731"/>
      <c r="CS66" s="732"/>
      <c r="CT66" s="732"/>
      <c r="CU66" s="732"/>
      <c r="CV66" s="733"/>
      <c r="CW66" s="731"/>
      <c r="CX66" s="732"/>
      <c r="CY66" s="732"/>
      <c r="CZ66" s="732"/>
      <c r="DA66" s="733"/>
      <c r="DB66" s="731"/>
      <c r="DC66" s="732"/>
      <c r="DD66" s="732"/>
      <c r="DE66" s="732"/>
      <c r="DF66" s="733"/>
      <c r="DG66" s="731"/>
      <c r="DH66" s="732"/>
      <c r="DI66" s="732"/>
      <c r="DJ66" s="732"/>
      <c r="DK66" s="733"/>
      <c r="DL66" s="731"/>
      <c r="DM66" s="732"/>
      <c r="DN66" s="732"/>
      <c r="DO66" s="732"/>
      <c r="DP66" s="733"/>
      <c r="DQ66" s="731"/>
      <c r="DR66" s="732"/>
      <c r="DS66" s="732"/>
      <c r="DT66" s="732"/>
      <c r="DU66" s="733"/>
      <c r="DV66" s="728"/>
      <c r="DW66" s="729"/>
      <c r="DX66" s="729"/>
      <c r="DY66" s="729"/>
      <c r="DZ66" s="734"/>
      <c r="EA66" s="48"/>
    </row>
    <row r="67" spans="1:131" ht="26.25" customHeight="1" x14ac:dyDescent="0.15">
      <c r="A67" s="912"/>
      <c r="B67" s="913"/>
      <c r="C67" s="913"/>
      <c r="D67" s="913"/>
      <c r="E67" s="913"/>
      <c r="F67" s="913"/>
      <c r="G67" s="913"/>
      <c r="H67" s="913"/>
      <c r="I67" s="913"/>
      <c r="J67" s="913"/>
      <c r="K67" s="913"/>
      <c r="L67" s="913"/>
      <c r="M67" s="913"/>
      <c r="N67" s="913"/>
      <c r="O67" s="913"/>
      <c r="P67" s="914"/>
      <c r="Q67" s="918"/>
      <c r="R67" s="919"/>
      <c r="S67" s="919"/>
      <c r="T67" s="919"/>
      <c r="U67" s="920"/>
      <c r="V67" s="918"/>
      <c r="W67" s="919"/>
      <c r="X67" s="919"/>
      <c r="Y67" s="919"/>
      <c r="Z67" s="920"/>
      <c r="AA67" s="918"/>
      <c r="AB67" s="919"/>
      <c r="AC67" s="919"/>
      <c r="AD67" s="919"/>
      <c r="AE67" s="920"/>
      <c r="AF67" s="939"/>
      <c r="AG67" s="935"/>
      <c r="AH67" s="935"/>
      <c r="AI67" s="935"/>
      <c r="AJ67" s="940"/>
      <c r="AK67" s="941"/>
      <c r="AL67" s="913"/>
      <c r="AM67" s="913"/>
      <c r="AN67" s="913"/>
      <c r="AO67" s="914"/>
      <c r="AP67" s="918"/>
      <c r="AQ67" s="919"/>
      <c r="AR67" s="919"/>
      <c r="AS67" s="919"/>
      <c r="AT67" s="920"/>
      <c r="AU67" s="918"/>
      <c r="AV67" s="919"/>
      <c r="AW67" s="919"/>
      <c r="AX67" s="919"/>
      <c r="AY67" s="920"/>
      <c r="AZ67" s="918"/>
      <c r="BA67" s="919"/>
      <c r="BB67" s="919"/>
      <c r="BC67" s="919"/>
      <c r="BD67" s="924"/>
      <c r="BE67" s="55"/>
      <c r="BF67" s="55"/>
      <c r="BG67" s="55"/>
      <c r="BH67" s="55"/>
      <c r="BI67" s="55"/>
      <c r="BJ67" s="55"/>
      <c r="BK67" s="55"/>
      <c r="BL67" s="55"/>
      <c r="BM67" s="55"/>
      <c r="BN67" s="55"/>
      <c r="BO67" s="55"/>
      <c r="BP67" s="55"/>
      <c r="BQ67" s="52">
        <v>61</v>
      </c>
      <c r="BR67" s="73"/>
      <c r="BS67" s="728"/>
      <c r="BT67" s="729"/>
      <c r="BU67" s="729"/>
      <c r="BV67" s="729"/>
      <c r="BW67" s="729"/>
      <c r="BX67" s="729"/>
      <c r="BY67" s="729"/>
      <c r="BZ67" s="729"/>
      <c r="CA67" s="729"/>
      <c r="CB67" s="729"/>
      <c r="CC67" s="729"/>
      <c r="CD67" s="729"/>
      <c r="CE67" s="729"/>
      <c r="CF67" s="729"/>
      <c r="CG67" s="730"/>
      <c r="CH67" s="731"/>
      <c r="CI67" s="732"/>
      <c r="CJ67" s="732"/>
      <c r="CK67" s="732"/>
      <c r="CL67" s="733"/>
      <c r="CM67" s="731"/>
      <c r="CN67" s="732"/>
      <c r="CO67" s="732"/>
      <c r="CP67" s="732"/>
      <c r="CQ67" s="733"/>
      <c r="CR67" s="731"/>
      <c r="CS67" s="732"/>
      <c r="CT67" s="732"/>
      <c r="CU67" s="732"/>
      <c r="CV67" s="733"/>
      <c r="CW67" s="731"/>
      <c r="CX67" s="732"/>
      <c r="CY67" s="732"/>
      <c r="CZ67" s="732"/>
      <c r="DA67" s="733"/>
      <c r="DB67" s="731"/>
      <c r="DC67" s="732"/>
      <c r="DD67" s="732"/>
      <c r="DE67" s="732"/>
      <c r="DF67" s="733"/>
      <c r="DG67" s="731"/>
      <c r="DH67" s="732"/>
      <c r="DI67" s="732"/>
      <c r="DJ67" s="732"/>
      <c r="DK67" s="733"/>
      <c r="DL67" s="731"/>
      <c r="DM67" s="732"/>
      <c r="DN67" s="732"/>
      <c r="DO67" s="732"/>
      <c r="DP67" s="733"/>
      <c r="DQ67" s="731"/>
      <c r="DR67" s="732"/>
      <c r="DS67" s="732"/>
      <c r="DT67" s="732"/>
      <c r="DU67" s="733"/>
      <c r="DV67" s="728"/>
      <c r="DW67" s="729"/>
      <c r="DX67" s="729"/>
      <c r="DY67" s="729"/>
      <c r="DZ67" s="734"/>
      <c r="EA67" s="48"/>
    </row>
    <row r="68" spans="1:131" ht="26.25" customHeight="1" x14ac:dyDescent="0.15">
      <c r="A68" s="51">
        <v>1</v>
      </c>
      <c r="B68" s="655" t="s">
        <v>527</v>
      </c>
      <c r="C68" s="656"/>
      <c r="D68" s="656"/>
      <c r="E68" s="656"/>
      <c r="F68" s="656"/>
      <c r="G68" s="656"/>
      <c r="H68" s="656"/>
      <c r="I68" s="656"/>
      <c r="J68" s="656"/>
      <c r="K68" s="656"/>
      <c r="L68" s="656"/>
      <c r="M68" s="656"/>
      <c r="N68" s="656"/>
      <c r="O68" s="656"/>
      <c r="P68" s="657"/>
      <c r="Q68" s="658">
        <v>2065</v>
      </c>
      <c r="R68" s="659"/>
      <c r="S68" s="659"/>
      <c r="T68" s="659"/>
      <c r="U68" s="659"/>
      <c r="V68" s="659">
        <v>1836</v>
      </c>
      <c r="W68" s="659"/>
      <c r="X68" s="659"/>
      <c r="Y68" s="659"/>
      <c r="Z68" s="659"/>
      <c r="AA68" s="659">
        <v>229</v>
      </c>
      <c r="AB68" s="659"/>
      <c r="AC68" s="659"/>
      <c r="AD68" s="659"/>
      <c r="AE68" s="659"/>
      <c r="AF68" s="659">
        <v>229</v>
      </c>
      <c r="AG68" s="659"/>
      <c r="AH68" s="659"/>
      <c r="AI68" s="659"/>
      <c r="AJ68" s="659"/>
      <c r="AK68" s="659" t="s">
        <v>196</v>
      </c>
      <c r="AL68" s="659"/>
      <c r="AM68" s="659"/>
      <c r="AN68" s="659"/>
      <c r="AO68" s="659"/>
      <c r="AP68" s="659">
        <v>540</v>
      </c>
      <c r="AQ68" s="659"/>
      <c r="AR68" s="659"/>
      <c r="AS68" s="659"/>
      <c r="AT68" s="659"/>
      <c r="AU68" s="659">
        <v>258</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8"/>
      <c r="BT68" s="729"/>
      <c r="BU68" s="729"/>
      <c r="BV68" s="729"/>
      <c r="BW68" s="729"/>
      <c r="BX68" s="729"/>
      <c r="BY68" s="729"/>
      <c r="BZ68" s="729"/>
      <c r="CA68" s="729"/>
      <c r="CB68" s="729"/>
      <c r="CC68" s="729"/>
      <c r="CD68" s="729"/>
      <c r="CE68" s="729"/>
      <c r="CF68" s="729"/>
      <c r="CG68" s="730"/>
      <c r="CH68" s="731"/>
      <c r="CI68" s="732"/>
      <c r="CJ68" s="732"/>
      <c r="CK68" s="732"/>
      <c r="CL68" s="733"/>
      <c r="CM68" s="731"/>
      <c r="CN68" s="732"/>
      <c r="CO68" s="732"/>
      <c r="CP68" s="732"/>
      <c r="CQ68" s="733"/>
      <c r="CR68" s="731"/>
      <c r="CS68" s="732"/>
      <c r="CT68" s="732"/>
      <c r="CU68" s="732"/>
      <c r="CV68" s="733"/>
      <c r="CW68" s="731"/>
      <c r="CX68" s="732"/>
      <c r="CY68" s="732"/>
      <c r="CZ68" s="732"/>
      <c r="DA68" s="733"/>
      <c r="DB68" s="731"/>
      <c r="DC68" s="732"/>
      <c r="DD68" s="732"/>
      <c r="DE68" s="732"/>
      <c r="DF68" s="733"/>
      <c r="DG68" s="731"/>
      <c r="DH68" s="732"/>
      <c r="DI68" s="732"/>
      <c r="DJ68" s="732"/>
      <c r="DK68" s="733"/>
      <c r="DL68" s="731"/>
      <c r="DM68" s="732"/>
      <c r="DN68" s="732"/>
      <c r="DO68" s="732"/>
      <c r="DP68" s="733"/>
      <c r="DQ68" s="731"/>
      <c r="DR68" s="732"/>
      <c r="DS68" s="732"/>
      <c r="DT68" s="732"/>
      <c r="DU68" s="733"/>
      <c r="DV68" s="728"/>
      <c r="DW68" s="729"/>
      <c r="DX68" s="729"/>
      <c r="DY68" s="729"/>
      <c r="DZ68" s="734"/>
      <c r="EA68" s="48"/>
    </row>
    <row r="69" spans="1:131" ht="26.25" customHeight="1" x14ac:dyDescent="0.15">
      <c r="A69" s="52">
        <v>2</v>
      </c>
      <c r="B69" s="671" t="s">
        <v>528</v>
      </c>
      <c r="C69" s="672"/>
      <c r="D69" s="672"/>
      <c r="E69" s="672"/>
      <c r="F69" s="672"/>
      <c r="G69" s="672"/>
      <c r="H69" s="672"/>
      <c r="I69" s="672"/>
      <c r="J69" s="672"/>
      <c r="K69" s="672"/>
      <c r="L69" s="672"/>
      <c r="M69" s="672"/>
      <c r="N69" s="672"/>
      <c r="O69" s="672"/>
      <c r="P69" s="673"/>
      <c r="Q69" s="674">
        <v>9022</v>
      </c>
      <c r="R69" s="675"/>
      <c r="S69" s="675"/>
      <c r="T69" s="675"/>
      <c r="U69" s="675"/>
      <c r="V69" s="675">
        <v>8620</v>
      </c>
      <c r="W69" s="675"/>
      <c r="X69" s="675"/>
      <c r="Y69" s="675"/>
      <c r="Z69" s="675"/>
      <c r="AA69" s="675">
        <v>402</v>
      </c>
      <c r="AB69" s="675"/>
      <c r="AC69" s="675"/>
      <c r="AD69" s="675"/>
      <c r="AE69" s="675"/>
      <c r="AF69" s="675">
        <v>402</v>
      </c>
      <c r="AG69" s="675"/>
      <c r="AH69" s="675"/>
      <c r="AI69" s="675"/>
      <c r="AJ69" s="675"/>
      <c r="AK69" s="675" t="s">
        <v>196</v>
      </c>
      <c r="AL69" s="675"/>
      <c r="AM69" s="675"/>
      <c r="AN69" s="675"/>
      <c r="AO69" s="675"/>
      <c r="AP69" s="675">
        <v>158</v>
      </c>
      <c r="AQ69" s="675"/>
      <c r="AR69" s="675"/>
      <c r="AS69" s="675"/>
      <c r="AT69" s="675"/>
      <c r="AU69" s="675">
        <v>5</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8"/>
      <c r="BT69" s="729"/>
      <c r="BU69" s="729"/>
      <c r="BV69" s="729"/>
      <c r="BW69" s="729"/>
      <c r="BX69" s="729"/>
      <c r="BY69" s="729"/>
      <c r="BZ69" s="729"/>
      <c r="CA69" s="729"/>
      <c r="CB69" s="729"/>
      <c r="CC69" s="729"/>
      <c r="CD69" s="729"/>
      <c r="CE69" s="729"/>
      <c r="CF69" s="729"/>
      <c r="CG69" s="730"/>
      <c r="CH69" s="731"/>
      <c r="CI69" s="732"/>
      <c r="CJ69" s="732"/>
      <c r="CK69" s="732"/>
      <c r="CL69" s="733"/>
      <c r="CM69" s="731"/>
      <c r="CN69" s="732"/>
      <c r="CO69" s="732"/>
      <c r="CP69" s="732"/>
      <c r="CQ69" s="733"/>
      <c r="CR69" s="731"/>
      <c r="CS69" s="732"/>
      <c r="CT69" s="732"/>
      <c r="CU69" s="732"/>
      <c r="CV69" s="733"/>
      <c r="CW69" s="731"/>
      <c r="CX69" s="732"/>
      <c r="CY69" s="732"/>
      <c r="CZ69" s="732"/>
      <c r="DA69" s="733"/>
      <c r="DB69" s="731"/>
      <c r="DC69" s="732"/>
      <c r="DD69" s="732"/>
      <c r="DE69" s="732"/>
      <c r="DF69" s="733"/>
      <c r="DG69" s="731"/>
      <c r="DH69" s="732"/>
      <c r="DI69" s="732"/>
      <c r="DJ69" s="732"/>
      <c r="DK69" s="733"/>
      <c r="DL69" s="731"/>
      <c r="DM69" s="732"/>
      <c r="DN69" s="732"/>
      <c r="DO69" s="732"/>
      <c r="DP69" s="733"/>
      <c r="DQ69" s="731"/>
      <c r="DR69" s="732"/>
      <c r="DS69" s="732"/>
      <c r="DT69" s="732"/>
      <c r="DU69" s="733"/>
      <c r="DV69" s="728"/>
      <c r="DW69" s="729"/>
      <c r="DX69" s="729"/>
      <c r="DY69" s="729"/>
      <c r="DZ69" s="734"/>
      <c r="EA69" s="48"/>
    </row>
    <row r="70" spans="1:131" ht="26.25" customHeight="1" x14ac:dyDescent="0.15">
      <c r="A70" s="52">
        <v>3</v>
      </c>
      <c r="B70" s="671" t="s">
        <v>529</v>
      </c>
      <c r="C70" s="672"/>
      <c r="D70" s="672"/>
      <c r="E70" s="672"/>
      <c r="F70" s="672"/>
      <c r="G70" s="672"/>
      <c r="H70" s="672"/>
      <c r="I70" s="672"/>
      <c r="J70" s="672"/>
      <c r="K70" s="672"/>
      <c r="L70" s="672"/>
      <c r="M70" s="672"/>
      <c r="N70" s="672"/>
      <c r="O70" s="672"/>
      <c r="P70" s="673"/>
      <c r="Q70" s="674">
        <v>32420</v>
      </c>
      <c r="R70" s="675"/>
      <c r="S70" s="675"/>
      <c r="T70" s="675"/>
      <c r="U70" s="675"/>
      <c r="V70" s="675">
        <v>32253</v>
      </c>
      <c r="W70" s="675"/>
      <c r="X70" s="675"/>
      <c r="Y70" s="675"/>
      <c r="Z70" s="675"/>
      <c r="AA70" s="675">
        <v>168</v>
      </c>
      <c r="AB70" s="675"/>
      <c r="AC70" s="675"/>
      <c r="AD70" s="675"/>
      <c r="AE70" s="675"/>
      <c r="AF70" s="675">
        <v>168</v>
      </c>
      <c r="AG70" s="675"/>
      <c r="AH70" s="675"/>
      <c r="AI70" s="675"/>
      <c r="AJ70" s="675"/>
      <c r="AK70" s="675">
        <v>385</v>
      </c>
      <c r="AL70" s="675"/>
      <c r="AM70" s="675"/>
      <c r="AN70" s="675"/>
      <c r="AO70" s="675"/>
      <c r="AP70" s="675" t="s">
        <v>196</v>
      </c>
      <c r="AQ70" s="675"/>
      <c r="AR70" s="675"/>
      <c r="AS70" s="675"/>
      <c r="AT70" s="675"/>
      <c r="AU70" s="675" t="s">
        <v>196</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8"/>
      <c r="BT70" s="729"/>
      <c r="BU70" s="729"/>
      <c r="BV70" s="729"/>
      <c r="BW70" s="729"/>
      <c r="BX70" s="729"/>
      <c r="BY70" s="729"/>
      <c r="BZ70" s="729"/>
      <c r="CA70" s="729"/>
      <c r="CB70" s="729"/>
      <c r="CC70" s="729"/>
      <c r="CD70" s="729"/>
      <c r="CE70" s="729"/>
      <c r="CF70" s="729"/>
      <c r="CG70" s="730"/>
      <c r="CH70" s="731"/>
      <c r="CI70" s="732"/>
      <c r="CJ70" s="732"/>
      <c r="CK70" s="732"/>
      <c r="CL70" s="733"/>
      <c r="CM70" s="731"/>
      <c r="CN70" s="732"/>
      <c r="CO70" s="732"/>
      <c r="CP70" s="732"/>
      <c r="CQ70" s="733"/>
      <c r="CR70" s="731"/>
      <c r="CS70" s="732"/>
      <c r="CT70" s="732"/>
      <c r="CU70" s="732"/>
      <c r="CV70" s="733"/>
      <c r="CW70" s="731"/>
      <c r="CX70" s="732"/>
      <c r="CY70" s="732"/>
      <c r="CZ70" s="732"/>
      <c r="DA70" s="733"/>
      <c r="DB70" s="731"/>
      <c r="DC70" s="732"/>
      <c r="DD70" s="732"/>
      <c r="DE70" s="732"/>
      <c r="DF70" s="733"/>
      <c r="DG70" s="731"/>
      <c r="DH70" s="732"/>
      <c r="DI70" s="732"/>
      <c r="DJ70" s="732"/>
      <c r="DK70" s="733"/>
      <c r="DL70" s="731"/>
      <c r="DM70" s="732"/>
      <c r="DN70" s="732"/>
      <c r="DO70" s="732"/>
      <c r="DP70" s="733"/>
      <c r="DQ70" s="731"/>
      <c r="DR70" s="732"/>
      <c r="DS70" s="732"/>
      <c r="DT70" s="732"/>
      <c r="DU70" s="733"/>
      <c r="DV70" s="728"/>
      <c r="DW70" s="729"/>
      <c r="DX70" s="729"/>
      <c r="DY70" s="729"/>
      <c r="DZ70" s="734"/>
      <c r="EA70" s="48"/>
    </row>
    <row r="71" spans="1:131" ht="26.25" customHeight="1" x14ac:dyDescent="0.15">
      <c r="A71" s="52">
        <v>4</v>
      </c>
      <c r="B71" s="671" t="s">
        <v>530</v>
      </c>
      <c r="C71" s="672"/>
      <c r="D71" s="672"/>
      <c r="E71" s="672"/>
      <c r="F71" s="672"/>
      <c r="G71" s="672"/>
      <c r="H71" s="672"/>
      <c r="I71" s="672"/>
      <c r="J71" s="672"/>
      <c r="K71" s="672"/>
      <c r="L71" s="672"/>
      <c r="M71" s="672"/>
      <c r="N71" s="672"/>
      <c r="O71" s="672"/>
      <c r="P71" s="673"/>
      <c r="Q71" s="674">
        <v>992</v>
      </c>
      <c r="R71" s="675"/>
      <c r="S71" s="675"/>
      <c r="T71" s="675"/>
      <c r="U71" s="675"/>
      <c r="V71" s="675">
        <v>963</v>
      </c>
      <c r="W71" s="675"/>
      <c r="X71" s="675"/>
      <c r="Y71" s="675"/>
      <c r="Z71" s="675"/>
      <c r="AA71" s="675">
        <v>29</v>
      </c>
      <c r="AB71" s="675"/>
      <c r="AC71" s="675"/>
      <c r="AD71" s="675"/>
      <c r="AE71" s="675"/>
      <c r="AF71" s="675">
        <v>29</v>
      </c>
      <c r="AG71" s="675"/>
      <c r="AH71" s="675"/>
      <c r="AI71" s="675"/>
      <c r="AJ71" s="675"/>
      <c r="AK71" s="675">
        <v>50</v>
      </c>
      <c r="AL71" s="675"/>
      <c r="AM71" s="675"/>
      <c r="AN71" s="675"/>
      <c r="AO71" s="675"/>
      <c r="AP71" s="675" t="s">
        <v>196</v>
      </c>
      <c r="AQ71" s="675"/>
      <c r="AR71" s="675"/>
      <c r="AS71" s="675"/>
      <c r="AT71" s="675"/>
      <c r="AU71" s="675" t="s">
        <v>196</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8"/>
      <c r="BT71" s="729"/>
      <c r="BU71" s="729"/>
      <c r="BV71" s="729"/>
      <c r="BW71" s="729"/>
      <c r="BX71" s="729"/>
      <c r="BY71" s="729"/>
      <c r="BZ71" s="729"/>
      <c r="CA71" s="729"/>
      <c r="CB71" s="729"/>
      <c r="CC71" s="729"/>
      <c r="CD71" s="729"/>
      <c r="CE71" s="729"/>
      <c r="CF71" s="729"/>
      <c r="CG71" s="730"/>
      <c r="CH71" s="731"/>
      <c r="CI71" s="732"/>
      <c r="CJ71" s="732"/>
      <c r="CK71" s="732"/>
      <c r="CL71" s="733"/>
      <c r="CM71" s="731"/>
      <c r="CN71" s="732"/>
      <c r="CO71" s="732"/>
      <c r="CP71" s="732"/>
      <c r="CQ71" s="733"/>
      <c r="CR71" s="731"/>
      <c r="CS71" s="732"/>
      <c r="CT71" s="732"/>
      <c r="CU71" s="732"/>
      <c r="CV71" s="733"/>
      <c r="CW71" s="731"/>
      <c r="CX71" s="732"/>
      <c r="CY71" s="732"/>
      <c r="CZ71" s="732"/>
      <c r="DA71" s="733"/>
      <c r="DB71" s="731"/>
      <c r="DC71" s="732"/>
      <c r="DD71" s="732"/>
      <c r="DE71" s="732"/>
      <c r="DF71" s="733"/>
      <c r="DG71" s="731"/>
      <c r="DH71" s="732"/>
      <c r="DI71" s="732"/>
      <c r="DJ71" s="732"/>
      <c r="DK71" s="733"/>
      <c r="DL71" s="731"/>
      <c r="DM71" s="732"/>
      <c r="DN71" s="732"/>
      <c r="DO71" s="732"/>
      <c r="DP71" s="733"/>
      <c r="DQ71" s="731"/>
      <c r="DR71" s="732"/>
      <c r="DS71" s="732"/>
      <c r="DT71" s="732"/>
      <c r="DU71" s="733"/>
      <c r="DV71" s="728"/>
      <c r="DW71" s="729"/>
      <c r="DX71" s="729"/>
      <c r="DY71" s="729"/>
      <c r="DZ71" s="734"/>
      <c r="EA71" s="48"/>
    </row>
    <row r="72" spans="1:131" ht="26.25" customHeight="1" x14ac:dyDescent="0.15">
      <c r="A72" s="52">
        <v>5</v>
      </c>
      <c r="B72" s="671" t="s">
        <v>531</v>
      </c>
      <c r="C72" s="672"/>
      <c r="D72" s="672"/>
      <c r="E72" s="672"/>
      <c r="F72" s="672"/>
      <c r="G72" s="672"/>
      <c r="H72" s="672"/>
      <c r="I72" s="672"/>
      <c r="J72" s="672"/>
      <c r="K72" s="672"/>
      <c r="L72" s="672"/>
      <c r="M72" s="672"/>
      <c r="N72" s="672"/>
      <c r="O72" s="672"/>
      <c r="P72" s="673"/>
      <c r="Q72" s="674">
        <v>249</v>
      </c>
      <c r="R72" s="675"/>
      <c r="S72" s="675"/>
      <c r="T72" s="675"/>
      <c r="U72" s="675"/>
      <c r="V72" s="675">
        <v>194</v>
      </c>
      <c r="W72" s="675"/>
      <c r="X72" s="675"/>
      <c r="Y72" s="675"/>
      <c r="Z72" s="675"/>
      <c r="AA72" s="675">
        <v>55</v>
      </c>
      <c r="AB72" s="675"/>
      <c r="AC72" s="675"/>
      <c r="AD72" s="675"/>
      <c r="AE72" s="675"/>
      <c r="AF72" s="675">
        <v>55</v>
      </c>
      <c r="AG72" s="675"/>
      <c r="AH72" s="675"/>
      <c r="AI72" s="675"/>
      <c r="AJ72" s="675"/>
      <c r="AK72" s="675">
        <v>17</v>
      </c>
      <c r="AL72" s="675"/>
      <c r="AM72" s="675"/>
      <c r="AN72" s="675"/>
      <c r="AO72" s="675"/>
      <c r="AP72" s="675" t="s">
        <v>196</v>
      </c>
      <c r="AQ72" s="675"/>
      <c r="AR72" s="675"/>
      <c r="AS72" s="675"/>
      <c r="AT72" s="675"/>
      <c r="AU72" s="675" t="s">
        <v>196</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8"/>
      <c r="BT72" s="729"/>
      <c r="BU72" s="729"/>
      <c r="BV72" s="729"/>
      <c r="BW72" s="729"/>
      <c r="BX72" s="729"/>
      <c r="BY72" s="729"/>
      <c r="BZ72" s="729"/>
      <c r="CA72" s="729"/>
      <c r="CB72" s="729"/>
      <c r="CC72" s="729"/>
      <c r="CD72" s="729"/>
      <c r="CE72" s="729"/>
      <c r="CF72" s="729"/>
      <c r="CG72" s="730"/>
      <c r="CH72" s="731"/>
      <c r="CI72" s="732"/>
      <c r="CJ72" s="732"/>
      <c r="CK72" s="732"/>
      <c r="CL72" s="733"/>
      <c r="CM72" s="731"/>
      <c r="CN72" s="732"/>
      <c r="CO72" s="732"/>
      <c r="CP72" s="732"/>
      <c r="CQ72" s="733"/>
      <c r="CR72" s="731"/>
      <c r="CS72" s="732"/>
      <c r="CT72" s="732"/>
      <c r="CU72" s="732"/>
      <c r="CV72" s="733"/>
      <c r="CW72" s="731"/>
      <c r="CX72" s="732"/>
      <c r="CY72" s="732"/>
      <c r="CZ72" s="732"/>
      <c r="DA72" s="733"/>
      <c r="DB72" s="731"/>
      <c r="DC72" s="732"/>
      <c r="DD72" s="732"/>
      <c r="DE72" s="732"/>
      <c r="DF72" s="733"/>
      <c r="DG72" s="731"/>
      <c r="DH72" s="732"/>
      <c r="DI72" s="732"/>
      <c r="DJ72" s="732"/>
      <c r="DK72" s="733"/>
      <c r="DL72" s="731"/>
      <c r="DM72" s="732"/>
      <c r="DN72" s="732"/>
      <c r="DO72" s="732"/>
      <c r="DP72" s="733"/>
      <c r="DQ72" s="731"/>
      <c r="DR72" s="732"/>
      <c r="DS72" s="732"/>
      <c r="DT72" s="732"/>
      <c r="DU72" s="733"/>
      <c r="DV72" s="728"/>
      <c r="DW72" s="729"/>
      <c r="DX72" s="729"/>
      <c r="DY72" s="729"/>
      <c r="DZ72" s="734"/>
      <c r="EA72" s="48"/>
    </row>
    <row r="73" spans="1:131" ht="26.25" customHeight="1" x14ac:dyDescent="0.15">
      <c r="A73" s="52">
        <v>6</v>
      </c>
      <c r="B73" s="671" t="s">
        <v>32</v>
      </c>
      <c r="C73" s="672"/>
      <c r="D73" s="672"/>
      <c r="E73" s="672"/>
      <c r="F73" s="672"/>
      <c r="G73" s="672"/>
      <c r="H73" s="672"/>
      <c r="I73" s="672"/>
      <c r="J73" s="672"/>
      <c r="K73" s="672"/>
      <c r="L73" s="672"/>
      <c r="M73" s="672"/>
      <c r="N73" s="672"/>
      <c r="O73" s="672"/>
      <c r="P73" s="673"/>
      <c r="Q73" s="674">
        <v>94</v>
      </c>
      <c r="R73" s="675"/>
      <c r="S73" s="675"/>
      <c r="T73" s="675"/>
      <c r="U73" s="675"/>
      <c r="V73" s="675">
        <v>97</v>
      </c>
      <c r="W73" s="675"/>
      <c r="X73" s="675"/>
      <c r="Y73" s="675"/>
      <c r="Z73" s="675"/>
      <c r="AA73" s="675">
        <v>-3</v>
      </c>
      <c r="AB73" s="675"/>
      <c r="AC73" s="675"/>
      <c r="AD73" s="675"/>
      <c r="AE73" s="675"/>
      <c r="AF73" s="675">
        <v>150</v>
      </c>
      <c r="AG73" s="675"/>
      <c r="AH73" s="675"/>
      <c r="AI73" s="675"/>
      <c r="AJ73" s="675"/>
      <c r="AK73" s="675" t="s">
        <v>196</v>
      </c>
      <c r="AL73" s="675"/>
      <c r="AM73" s="675"/>
      <c r="AN73" s="675"/>
      <c r="AO73" s="675"/>
      <c r="AP73" s="675">
        <v>4</v>
      </c>
      <c r="AQ73" s="675"/>
      <c r="AR73" s="675"/>
      <c r="AS73" s="675"/>
      <c r="AT73" s="675"/>
      <c r="AU73" s="675" t="s">
        <v>196</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8"/>
      <c r="BT73" s="729"/>
      <c r="BU73" s="729"/>
      <c r="BV73" s="729"/>
      <c r="BW73" s="729"/>
      <c r="BX73" s="729"/>
      <c r="BY73" s="729"/>
      <c r="BZ73" s="729"/>
      <c r="CA73" s="729"/>
      <c r="CB73" s="729"/>
      <c r="CC73" s="729"/>
      <c r="CD73" s="729"/>
      <c r="CE73" s="729"/>
      <c r="CF73" s="729"/>
      <c r="CG73" s="730"/>
      <c r="CH73" s="731"/>
      <c r="CI73" s="732"/>
      <c r="CJ73" s="732"/>
      <c r="CK73" s="732"/>
      <c r="CL73" s="733"/>
      <c r="CM73" s="731"/>
      <c r="CN73" s="732"/>
      <c r="CO73" s="732"/>
      <c r="CP73" s="732"/>
      <c r="CQ73" s="733"/>
      <c r="CR73" s="731"/>
      <c r="CS73" s="732"/>
      <c r="CT73" s="732"/>
      <c r="CU73" s="732"/>
      <c r="CV73" s="733"/>
      <c r="CW73" s="731"/>
      <c r="CX73" s="732"/>
      <c r="CY73" s="732"/>
      <c r="CZ73" s="732"/>
      <c r="DA73" s="733"/>
      <c r="DB73" s="731"/>
      <c r="DC73" s="732"/>
      <c r="DD73" s="732"/>
      <c r="DE73" s="732"/>
      <c r="DF73" s="733"/>
      <c r="DG73" s="731"/>
      <c r="DH73" s="732"/>
      <c r="DI73" s="732"/>
      <c r="DJ73" s="732"/>
      <c r="DK73" s="733"/>
      <c r="DL73" s="731"/>
      <c r="DM73" s="732"/>
      <c r="DN73" s="732"/>
      <c r="DO73" s="732"/>
      <c r="DP73" s="733"/>
      <c r="DQ73" s="731"/>
      <c r="DR73" s="732"/>
      <c r="DS73" s="732"/>
      <c r="DT73" s="732"/>
      <c r="DU73" s="733"/>
      <c r="DV73" s="728"/>
      <c r="DW73" s="729"/>
      <c r="DX73" s="729"/>
      <c r="DY73" s="729"/>
      <c r="DZ73" s="734"/>
      <c r="EA73" s="48"/>
    </row>
    <row r="74" spans="1:131" ht="26.25" customHeight="1" x14ac:dyDescent="0.15">
      <c r="A74" s="52">
        <v>7</v>
      </c>
      <c r="B74" s="671" t="s">
        <v>532</v>
      </c>
      <c r="C74" s="672"/>
      <c r="D74" s="672"/>
      <c r="E74" s="672"/>
      <c r="F74" s="672"/>
      <c r="G74" s="672"/>
      <c r="H74" s="672"/>
      <c r="I74" s="672"/>
      <c r="J74" s="672"/>
      <c r="K74" s="672"/>
      <c r="L74" s="672"/>
      <c r="M74" s="672"/>
      <c r="N74" s="672"/>
      <c r="O74" s="672"/>
      <c r="P74" s="673"/>
      <c r="Q74" s="674">
        <v>9878</v>
      </c>
      <c r="R74" s="675"/>
      <c r="S74" s="675"/>
      <c r="T74" s="675"/>
      <c r="U74" s="675"/>
      <c r="V74" s="675">
        <v>9787</v>
      </c>
      <c r="W74" s="675"/>
      <c r="X74" s="675"/>
      <c r="Y74" s="675"/>
      <c r="Z74" s="675"/>
      <c r="AA74" s="675">
        <v>92</v>
      </c>
      <c r="AB74" s="675"/>
      <c r="AC74" s="675"/>
      <c r="AD74" s="675"/>
      <c r="AE74" s="675"/>
      <c r="AF74" s="675">
        <v>92</v>
      </c>
      <c r="AG74" s="675"/>
      <c r="AH74" s="675"/>
      <c r="AI74" s="675"/>
      <c r="AJ74" s="675"/>
      <c r="AK74" s="675">
        <v>5093</v>
      </c>
      <c r="AL74" s="675"/>
      <c r="AM74" s="675"/>
      <c r="AN74" s="675"/>
      <c r="AO74" s="675"/>
      <c r="AP74" s="675" t="s">
        <v>196</v>
      </c>
      <c r="AQ74" s="675"/>
      <c r="AR74" s="675"/>
      <c r="AS74" s="675"/>
      <c r="AT74" s="675"/>
      <c r="AU74" s="675" t="s">
        <v>196</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8"/>
      <c r="BT74" s="729"/>
      <c r="BU74" s="729"/>
      <c r="BV74" s="729"/>
      <c r="BW74" s="729"/>
      <c r="BX74" s="729"/>
      <c r="BY74" s="729"/>
      <c r="BZ74" s="729"/>
      <c r="CA74" s="729"/>
      <c r="CB74" s="729"/>
      <c r="CC74" s="729"/>
      <c r="CD74" s="729"/>
      <c r="CE74" s="729"/>
      <c r="CF74" s="729"/>
      <c r="CG74" s="730"/>
      <c r="CH74" s="731"/>
      <c r="CI74" s="732"/>
      <c r="CJ74" s="732"/>
      <c r="CK74" s="732"/>
      <c r="CL74" s="733"/>
      <c r="CM74" s="731"/>
      <c r="CN74" s="732"/>
      <c r="CO74" s="732"/>
      <c r="CP74" s="732"/>
      <c r="CQ74" s="733"/>
      <c r="CR74" s="731"/>
      <c r="CS74" s="732"/>
      <c r="CT74" s="732"/>
      <c r="CU74" s="732"/>
      <c r="CV74" s="733"/>
      <c r="CW74" s="731"/>
      <c r="CX74" s="732"/>
      <c r="CY74" s="732"/>
      <c r="CZ74" s="732"/>
      <c r="DA74" s="733"/>
      <c r="DB74" s="731"/>
      <c r="DC74" s="732"/>
      <c r="DD74" s="732"/>
      <c r="DE74" s="732"/>
      <c r="DF74" s="733"/>
      <c r="DG74" s="731"/>
      <c r="DH74" s="732"/>
      <c r="DI74" s="732"/>
      <c r="DJ74" s="732"/>
      <c r="DK74" s="733"/>
      <c r="DL74" s="731"/>
      <c r="DM74" s="732"/>
      <c r="DN74" s="732"/>
      <c r="DO74" s="732"/>
      <c r="DP74" s="733"/>
      <c r="DQ74" s="731"/>
      <c r="DR74" s="732"/>
      <c r="DS74" s="732"/>
      <c r="DT74" s="732"/>
      <c r="DU74" s="733"/>
      <c r="DV74" s="728"/>
      <c r="DW74" s="729"/>
      <c r="DX74" s="729"/>
      <c r="DY74" s="729"/>
      <c r="DZ74" s="734"/>
      <c r="EA74" s="48"/>
    </row>
    <row r="75" spans="1:131" ht="26.25" customHeight="1" x14ac:dyDescent="0.15">
      <c r="A75" s="52">
        <v>8</v>
      </c>
      <c r="B75" s="671" t="s">
        <v>426</v>
      </c>
      <c r="C75" s="672"/>
      <c r="D75" s="672"/>
      <c r="E75" s="672"/>
      <c r="F75" s="672"/>
      <c r="G75" s="672"/>
      <c r="H75" s="672"/>
      <c r="I75" s="672"/>
      <c r="J75" s="672"/>
      <c r="K75" s="672"/>
      <c r="L75" s="672"/>
      <c r="M75" s="672"/>
      <c r="N75" s="672"/>
      <c r="O75" s="672"/>
      <c r="P75" s="673"/>
      <c r="Q75" s="683">
        <v>1600855</v>
      </c>
      <c r="R75" s="678"/>
      <c r="S75" s="678"/>
      <c r="T75" s="678"/>
      <c r="U75" s="680"/>
      <c r="V75" s="676">
        <v>1567252</v>
      </c>
      <c r="W75" s="678"/>
      <c r="X75" s="678"/>
      <c r="Y75" s="678"/>
      <c r="Z75" s="680"/>
      <c r="AA75" s="676">
        <v>33603</v>
      </c>
      <c r="AB75" s="678"/>
      <c r="AC75" s="678"/>
      <c r="AD75" s="678"/>
      <c r="AE75" s="680"/>
      <c r="AF75" s="676">
        <v>33603</v>
      </c>
      <c r="AG75" s="678"/>
      <c r="AH75" s="678"/>
      <c r="AI75" s="678"/>
      <c r="AJ75" s="680"/>
      <c r="AK75" s="676">
        <v>22693</v>
      </c>
      <c r="AL75" s="678"/>
      <c r="AM75" s="678"/>
      <c r="AN75" s="678"/>
      <c r="AO75" s="680"/>
      <c r="AP75" s="675" t="s">
        <v>196</v>
      </c>
      <c r="AQ75" s="675"/>
      <c r="AR75" s="675"/>
      <c r="AS75" s="675"/>
      <c r="AT75" s="675"/>
      <c r="AU75" s="675" t="s">
        <v>196</v>
      </c>
      <c r="AV75" s="675"/>
      <c r="AW75" s="675"/>
      <c r="AX75" s="675"/>
      <c r="AY75" s="675"/>
      <c r="AZ75" s="681"/>
      <c r="BA75" s="681"/>
      <c r="BB75" s="681"/>
      <c r="BC75" s="681"/>
      <c r="BD75" s="682"/>
      <c r="BE75" s="55"/>
      <c r="BF75" s="55"/>
      <c r="BG75" s="55"/>
      <c r="BH75" s="55"/>
      <c r="BI75" s="55"/>
      <c r="BJ75" s="55"/>
      <c r="BK75" s="55"/>
      <c r="BL75" s="55"/>
      <c r="BM75" s="55"/>
      <c r="BN75" s="55"/>
      <c r="BO75" s="55"/>
      <c r="BP75" s="55"/>
      <c r="BQ75" s="52">
        <v>69</v>
      </c>
      <c r="BR75" s="73"/>
      <c r="BS75" s="728"/>
      <c r="BT75" s="729"/>
      <c r="BU75" s="729"/>
      <c r="BV75" s="729"/>
      <c r="BW75" s="729"/>
      <c r="BX75" s="729"/>
      <c r="BY75" s="729"/>
      <c r="BZ75" s="729"/>
      <c r="CA75" s="729"/>
      <c r="CB75" s="729"/>
      <c r="CC75" s="729"/>
      <c r="CD75" s="729"/>
      <c r="CE75" s="729"/>
      <c r="CF75" s="729"/>
      <c r="CG75" s="730"/>
      <c r="CH75" s="731"/>
      <c r="CI75" s="732"/>
      <c r="CJ75" s="732"/>
      <c r="CK75" s="732"/>
      <c r="CL75" s="733"/>
      <c r="CM75" s="731"/>
      <c r="CN75" s="732"/>
      <c r="CO75" s="732"/>
      <c r="CP75" s="732"/>
      <c r="CQ75" s="733"/>
      <c r="CR75" s="731"/>
      <c r="CS75" s="732"/>
      <c r="CT75" s="732"/>
      <c r="CU75" s="732"/>
      <c r="CV75" s="733"/>
      <c r="CW75" s="731"/>
      <c r="CX75" s="732"/>
      <c r="CY75" s="732"/>
      <c r="CZ75" s="732"/>
      <c r="DA75" s="733"/>
      <c r="DB75" s="731"/>
      <c r="DC75" s="732"/>
      <c r="DD75" s="732"/>
      <c r="DE75" s="732"/>
      <c r="DF75" s="733"/>
      <c r="DG75" s="731"/>
      <c r="DH75" s="732"/>
      <c r="DI75" s="732"/>
      <c r="DJ75" s="732"/>
      <c r="DK75" s="733"/>
      <c r="DL75" s="731"/>
      <c r="DM75" s="732"/>
      <c r="DN75" s="732"/>
      <c r="DO75" s="732"/>
      <c r="DP75" s="733"/>
      <c r="DQ75" s="731"/>
      <c r="DR75" s="732"/>
      <c r="DS75" s="732"/>
      <c r="DT75" s="732"/>
      <c r="DU75" s="733"/>
      <c r="DV75" s="728"/>
      <c r="DW75" s="729"/>
      <c r="DX75" s="729"/>
      <c r="DY75" s="729"/>
      <c r="DZ75" s="734"/>
      <c r="EA75" s="48"/>
    </row>
    <row r="76" spans="1:131" ht="26.25" customHeight="1" x14ac:dyDescent="0.15">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8"/>
      <c r="BT76" s="729"/>
      <c r="BU76" s="729"/>
      <c r="BV76" s="729"/>
      <c r="BW76" s="729"/>
      <c r="BX76" s="729"/>
      <c r="BY76" s="729"/>
      <c r="BZ76" s="729"/>
      <c r="CA76" s="729"/>
      <c r="CB76" s="729"/>
      <c r="CC76" s="729"/>
      <c r="CD76" s="729"/>
      <c r="CE76" s="729"/>
      <c r="CF76" s="729"/>
      <c r="CG76" s="730"/>
      <c r="CH76" s="731"/>
      <c r="CI76" s="732"/>
      <c r="CJ76" s="732"/>
      <c r="CK76" s="732"/>
      <c r="CL76" s="733"/>
      <c r="CM76" s="731"/>
      <c r="CN76" s="732"/>
      <c r="CO76" s="732"/>
      <c r="CP76" s="732"/>
      <c r="CQ76" s="733"/>
      <c r="CR76" s="731"/>
      <c r="CS76" s="732"/>
      <c r="CT76" s="732"/>
      <c r="CU76" s="732"/>
      <c r="CV76" s="733"/>
      <c r="CW76" s="731"/>
      <c r="CX76" s="732"/>
      <c r="CY76" s="732"/>
      <c r="CZ76" s="732"/>
      <c r="DA76" s="733"/>
      <c r="DB76" s="731"/>
      <c r="DC76" s="732"/>
      <c r="DD76" s="732"/>
      <c r="DE76" s="732"/>
      <c r="DF76" s="733"/>
      <c r="DG76" s="731"/>
      <c r="DH76" s="732"/>
      <c r="DI76" s="732"/>
      <c r="DJ76" s="732"/>
      <c r="DK76" s="733"/>
      <c r="DL76" s="731"/>
      <c r="DM76" s="732"/>
      <c r="DN76" s="732"/>
      <c r="DO76" s="732"/>
      <c r="DP76" s="733"/>
      <c r="DQ76" s="731"/>
      <c r="DR76" s="732"/>
      <c r="DS76" s="732"/>
      <c r="DT76" s="732"/>
      <c r="DU76" s="733"/>
      <c r="DV76" s="728"/>
      <c r="DW76" s="729"/>
      <c r="DX76" s="729"/>
      <c r="DY76" s="729"/>
      <c r="DZ76" s="734"/>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8"/>
      <c r="BT77" s="729"/>
      <c r="BU77" s="729"/>
      <c r="BV77" s="729"/>
      <c r="BW77" s="729"/>
      <c r="BX77" s="729"/>
      <c r="BY77" s="729"/>
      <c r="BZ77" s="729"/>
      <c r="CA77" s="729"/>
      <c r="CB77" s="729"/>
      <c r="CC77" s="729"/>
      <c r="CD77" s="729"/>
      <c r="CE77" s="729"/>
      <c r="CF77" s="729"/>
      <c r="CG77" s="730"/>
      <c r="CH77" s="731"/>
      <c r="CI77" s="732"/>
      <c r="CJ77" s="732"/>
      <c r="CK77" s="732"/>
      <c r="CL77" s="733"/>
      <c r="CM77" s="731"/>
      <c r="CN77" s="732"/>
      <c r="CO77" s="732"/>
      <c r="CP77" s="732"/>
      <c r="CQ77" s="733"/>
      <c r="CR77" s="731"/>
      <c r="CS77" s="732"/>
      <c r="CT77" s="732"/>
      <c r="CU77" s="732"/>
      <c r="CV77" s="733"/>
      <c r="CW77" s="731"/>
      <c r="CX77" s="732"/>
      <c r="CY77" s="732"/>
      <c r="CZ77" s="732"/>
      <c r="DA77" s="733"/>
      <c r="DB77" s="731"/>
      <c r="DC77" s="732"/>
      <c r="DD77" s="732"/>
      <c r="DE77" s="732"/>
      <c r="DF77" s="733"/>
      <c r="DG77" s="731"/>
      <c r="DH77" s="732"/>
      <c r="DI77" s="732"/>
      <c r="DJ77" s="732"/>
      <c r="DK77" s="733"/>
      <c r="DL77" s="731"/>
      <c r="DM77" s="732"/>
      <c r="DN77" s="732"/>
      <c r="DO77" s="732"/>
      <c r="DP77" s="733"/>
      <c r="DQ77" s="731"/>
      <c r="DR77" s="732"/>
      <c r="DS77" s="732"/>
      <c r="DT77" s="732"/>
      <c r="DU77" s="733"/>
      <c r="DV77" s="728"/>
      <c r="DW77" s="729"/>
      <c r="DX77" s="729"/>
      <c r="DY77" s="729"/>
      <c r="DZ77" s="734"/>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8"/>
      <c r="BT78" s="729"/>
      <c r="BU78" s="729"/>
      <c r="BV78" s="729"/>
      <c r="BW78" s="729"/>
      <c r="BX78" s="729"/>
      <c r="BY78" s="729"/>
      <c r="BZ78" s="729"/>
      <c r="CA78" s="729"/>
      <c r="CB78" s="729"/>
      <c r="CC78" s="729"/>
      <c r="CD78" s="729"/>
      <c r="CE78" s="729"/>
      <c r="CF78" s="729"/>
      <c r="CG78" s="730"/>
      <c r="CH78" s="731"/>
      <c r="CI78" s="732"/>
      <c r="CJ78" s="732"/>
      <c r="CK78" s="732"/>
      <c r="CL78" s="733"/>
      <c r="CM78" s="731"/>
      <c r="CN78" s="732"/>
      <c r="CO78" s="732"/>
      <c r="CP78" s="732"/>
      <c r="CQ78" s="733"/>
      <c r="CR78" s="731"/>
      <c r="CS78" s="732"/>
      <c r="CT78" s="732"/>
      <c r="CU78" s="732"/>
      <c r="CV78" s="733"/>
      <c r="CW78" s="731"/>
      <c r="CX78" s="732"/>
      <c r="CY78" s="732"/>
      <c r="CZ78" s="732"/>
      <c r="DA78" s="733"/>
      <c r="DB78" s="731"/>
      <c r="DC78" s="732"/>
      <c r="DD78" s="732"/>
      <c r="DE78" s="732"/>
      <c r="DF78" s="733"/>
      <c r="DG78" s="731"/>
      <c r="DH78" s="732"/>
      <c r="DI78" s="732"/>
      <c r="DJ78" s="732"/>
      <c r="DK78" s="733"/>
      <c r="DL78" s="731"/>
      <c r="DM78" s="732"/>
      <c r="DN78" s="732"/>
      <c r="DO78" s="732"/>
      <c r="DP78" s="733"/>
      <c r="DQ78" s="731"/>
      <c r="DR78" s="732"/>
      <c r="DS78" s="732"/>
      <c r="DT78" s="732"/>
      <c r="DU78" s="733"/>
      <c r="DV78" s="728"/>
      <c r="DW78" s="729"/>
      <c r="DX78" s="729"/>
      <c r="DY78" s="729"/>
      <c r="DZ78" s="734"/>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8"/>
      <c r="BT79" s="729"/>
      <c r="BU79" s="729"/>
      <c r="BV79" s="729"/>
      <c r="BW79" s="729"/>
      <c r="BX79" s="729"/>
      <c r="BY79" s="729"/>
      <c r="BZ79" s="729"/>
      <c r="CA79" s="729"/>
      <c r="CB79" s="729"/>
      <c r="CC79" s="729"/>
      <c r="CD79" s="729"/>
      <c r="CE79" s="729"/>
      <c r="CF79" s="729"/>
      <c r="CG79" s="730"/>
      <c r="CH79" s="731"/>
      <c r="CI79" s="732"/>
      <c r="CJ79" s="732"/>
      <c r="CK79" s="732"/>
      <c r="CL79" s="733"/>
      <c r="CM79" s="731"/>
      <c r="CN79" s="732"/>
      <c r="CO79" s="732"/>
      <c r="CP79" s="732"/>
      <c r="CQ79" s="733"/>
      <c r="CR79" s="731"/>
      <c r="CS79" s="732"/>
      <c r="CT79" s="732"/>
      <c r="CU79" s="732"/>
      <c r="CV79" s="733"/>
      <c r="CW79" s="731"/>
      <c r="CX79" s="732"/>
      <c r="CY79" s="732"/>
      <c r="CZ79" s="732"/>
      <c r="DA79" s="733"/>
      <c r="DB79" s="731"/>
      <c r="DC79" s="732"/>
      <c r="DD79" s="732"/>
      <c r="DE79" s="732"/>
      <c r="DF79" s="733"/>
      <c r="DG79" s="731"/>
      <c r="DH79" s="732"/>
      <c r="DI79" s="732"/>
      <c r="DJ79" s="732"/>
      <c r="DK79" s="733"/>
      <c r="DL79" s="731"/>
      <c r="DM79" s="732"/>
      <c r="DN79" s="732"/>
      <c r="DO79" s="732"/>
      <c r="DP79" s="733"/>
      <c r="DQ79" s="731"/>
      <c r="DR79" s="732"/>
      <c r="DS79" s="732"/>
      <c r="DT79" s="732"/>
      <c r="DU79" s="733"/>
      <c r="DV79" s="728"/>
      <c r="DW79" s="729"/>
      <c r="DX79" s="729"/>
      <c r="DY79" s="729"/>
      <c r="DZ79" s="734"/>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8"/>
      <c r="BT80" s="729"/>
      <c r="BU80" s="729"/>
      <c r="BV80" s="729"/>
      <c r="BW80" s="729"/>
      <c r="BX80" s="729"/>
      <c r="BY80" s="729"/>
      <c r="BZ80" s="729"/>
      <c r="CA80" s="729"/>
      <c r="CB80" s="729"/>
      <c r="CC80" s="729"/>
      <c r="CD80" s="729"/>
      <c r="CE80" s="729"/>
      <c r="CF80" s="729"/>
      <c r="CG80" s="730"/>
      <c r="CH80" s="731"/>
      <c r="CI80" s="732"/>
      <c r="CJ80" s="732"/>
      <c r="CK80" s="732"/>
      <c r="CL80" s="733"/>
      <c r="CM80" s="731"/>
      <c r="CN80" s="732"/>
      <c r="CO80" s="732"/>
      <c r="CP80" s="732"/>
      <c r="CQ80" s="733"/>
      <c r="CR80" s="731"/>
      <c r="CS80" s="732"/>
      <c r="CT80" s="732"/>
      <c r="CU80" s="732"/>
      <c r="CV80" s="733"/>
      <c r="CW80" s="731"/>
      <c r="CX80" s="732"/>
      <c r="CY80" s="732"/>
      <c r="CZ80" s="732"/>
      <c r="DA80" s="733"/>
      <c r="DB80" s="731"/>
      <c r="DC80" s="732"/>
      <c r="DD80" s="732"/>
      <c r="DE80" s="732"/>
      <c r="DF80" s="733"/>
      <c r="DG80" s="731"/>
      <c r="DH80" s="732"/>
      <c r="DI80" s="732"/>
      <c r="DJ80" s="732"/>
      <c r="DK80" s="733"/>
      <c r="DL80" s="731"/>
      <c r="DM80" s="732"/>
      <c r="DN80" s="732"/>
      <c r="DO80" s="732"/>
      <c r="DP80" s="733"/>
      <c r="DQ80" s="731"/>
      <c r="DR80" s="732"/>
      <c r="DS80" s="732"/>
      <c r="DT80" s="732"/>
      <c r="DU80" s="733"/>
      <c r="DV80" s="728"/>
      <c r="DW80" s="729"/>
      <c r="DX80" s="729"/>
      <c r="DY80" s="729"/>
      <c r="DZ80" s="734"/>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8"/>
      <c r="BT81" s="729"/>
      <c r="BU81" s="729"/>
      <c r="BV81" s="729"/>
      <c r="BW81" s="729"/>
      <c r="BX81" s="729"/>
      <c r="BY81" s="729"/>
      <c r="BZ81" s="729"/>
      <c r="CA81" s="729"/>
      <c r="CB81" s="729"/>
      <c r="CC81" s="729"/>
      <c r="CD81" s="729"/>
      <c r="CE81" s="729"/>
      <c r="CF81" s="729"/>
      <c r="CG81" s="730"/>
      <c r="CH81" s="731"/>
      <c r="CI81" s="732"/>
      <c r="CJ81" s="732"/>
      <c r="CK81" s="732"/>
      <c r="CL81" s="733"/>
      <c r="CM81" s="731"/>
      <c r="CN81" s="732"/>
      <c r="CO81" s="732"/>
      <c r="CP81" s="732"/>
      <c r="CQ81" s="733"/>
      <c r="CR81" s="731"/>
      <c r="CS81" s="732"/>
      <c r="CT81" s="732"/>
      <c r="CU81" s="732"/>
      <c r="CV81" s="733"/>
      <c r="CW81" s="731"/>
      <c r="CX81" s="732"/>
      <c r="CY81" s="732"/>
      <c r="CZ81" s="732"/>
      <c r="DA81" s="733"/>
      <c r="DB81" s="731"/>
      <c r="DC81" s="732"/>
      <c r="DD81" s="732"/>
      <c r="DE81" s="732"/>
      <c r="DF81" s="733"/>
      <c r="DG81" s="731"/>
      <c r="DH81" s="732"/>
      <c r="DI81" s="732"/>
      <c r="DJ81" s="732"/>
      <c r="DK81" s="733"/>
      <c r="DL81" s="731"/>
      <c r="DM81" s="732"/>
      <c r="DN81" s="732"/>
      <c r="DO81" s="732"/>
      <c r="DP81" s="733"/>
      <c r="DQ81" s="731"/>
      <c r="DR81" s="732"/>
      <c r="DS81" s="732"/>
      <c r="DT81" s="732"/>
      <c r="DU81" s="733"/>
      <c r="DV81" s="728"/>
      <c r="DW81" s="729"/>
      <c r="DX81" s="729"/>
      <c r="DY81" s="729"/>
      <c r="DZ81" s="734"/>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8"/>
      <c r="BT82" s="729"/>
      <c r="BU82" s="729"/>
      <c r="BV82" s="729"/>
      <c r="BW82" s="729"/>
      <c r="BX82" s="729"/>
      <c r="BY82" s="729"/>
      <c r="BZ82" s="729"/>
      <c r="CA82" s="729"/>
      <c r="CB82" s="729"/>
      <c r="CC82" s="729"/>
      <c r="CD82" s="729"/>
      <c r="CE82" s="729"/>
      <c r="CF82" s="729"/>
      <c r="CG82" s="730"/>
      <c r="CH82" s="731"/>
      <c r="CI82" s="732"/>
      <c r="CJ82" s="732"/>
      <c r="CK82" s="732"/>
      <c r="CL82" s="733"/>
      <c r="CM82" s="731"/>
      <c r="CN82" s="732"/>
      <c r="CO82" s="732"/>
      <c r="CP82" s="732"/>
      <c r="CQ82" s="733"/>
      <c r="CR82" s="731"/>
      <c r="CS82" s="732"/>
      <c r="CT82" s="732"/>
      <c r="CU82" s="732"/>
      <c r="CV82" s="733"/>
      <c r="CW82" s="731"/>
      <c r="CX82" s="732"/>
      <c r="CY82" s="732"/>
      <c r="CZ82" s="732"/>
      <c r="DA82" s="733"/>
      <c r="DB82" s="731"/>
      <c r="DC82" s="732"/>
      <c r="DD82" s="732"/>
      <c r="DE82" s="732"/>
      <c r="DF82" s="733"/>
      <c r="DG82" s="731"/>
      <c r="DH82" s="732"/>
      <c r="DI82" s="732"/>
      <c r="DJ82" s="732"/>
      <c r="DK82" s="733"/>
      <c r="DL82" s="731"/>
      <c r="DM82" s="732"/>
      <c r="DN82" s="732"/>
      <c r="DO82" s="732"/>
      <c r="DP82" s="733"/>
      <c r="DQ82" s="731"/>
      <c r="DR82" s="732"/>
      <c r="DS82" s="732"/>
      <c r="DT82" s="732"/>
      <c r="DU82" s="733"/>
      <c r="DV82" s="728"/>
      <c r="DW82" s="729"/>
      <c r="DX82" s="729"/>
      <c r="DY82" s="729"/>
      <c r="DZ82" s="734"/>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8"/>
      <c r="BT83" s="729"/>
      <c r="BU83" s="729"/>
      <c r="BV83" s="729"/>
      <c r="BW83" s="729"/>
      <c r="BX83" s="729"/>
      <c r="BY83" s="729"/>
      <c r="BZ83" s="729"/>
      <c r="CA83" s="729"/>
      <c r="CB83" s="729"/>
      <c r="CC83" s="729"/>
      <c r="CD83" s="729"/>
      <c r="CE83" s="729"/>
      <c r="CF83" s="729"/>
      <c r="CG83" s="730"/>
      <c r="CH83" s="731"/>
      <c r="CI83" s="732"/>
      <c r="CJ83" s="732"/>
      <c r="CK83" s="732"/>
      <c r="CL83" s="733"/>
      <c r="CM83" s="731"/>
      <c r="CN83" s="732"/>
      <c r="CO83" s="732"/>
      <c r="CP83" s="732"/>
      <c r="CQ83" s="733"/>
      <c r="CR83" s="731"/>
      <c r="CS83" s="732"/>
      <c r="CT83" s="732"/>
      <c r="CU83" s="732"/>
      <c r="CV83" s="733"/>
      <c r="CW83" s="731"/>
      <c r="CX83" s="732"/>
      <c r="CY83" s="732"/>
      <c r="CZ83" s="732"/>
      <c r="DA83" s="733"/>
      <c r="DB83" s="731"/>
      <c r="DC83" s="732"/>
      <c r="DD83" s="732"/>
      <c r="DE83" s="732"/>
      <c r="DF83" s="733"/>
      <c r="DG83" s="731"/>
      <c r="DH83" s="732"/>
      <c r="DI83" s="732"/>
      <c r="DJ83" s="732"/>
      <c r="DK83" s="733"/>
      <c r="DL83" s="731"/>
      <c r="DM83" s="732"/>
      <c r="DN83" s="732"/>
      <c r="DO83" s="732"/>
      <c r="DP83" s="733"/>
      <c r="DQ83" s="731"/>
      <c r="DR83" s="732"/>
      <c r="DS83" s="732"/>
      <c r="DT83" s="732"/>
      <c r="DU83" s="733"/>
      <c r="DV83" s="728"/>
      <c r="DW83" s="729"/>
      <c r="DX83" s="729"/>
      <c r="DY83" s="729"/>
      <c r="DZ83" s="734"/>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8"/>
      <c r="BT84" s="729"/>
      <c r="BU84" s="729"/>
      <c r="BV84" s="729"/>
      <c r="BW84" s="729"/>
      <c r="BX84" s="729"/>
      <c r="BY84" s="729"/>
      <c r="BZ84" s="729"/>
      <c r="CA84" s="729"/>
      <c r="CB84" s="729"/>
      <c r="CC84" s="729"/>
      <c r="CD84" s="729"/>
      <c r="CE84" s="729"/>
      <c r="CF84" s="729"/>
      <c r="CG84" s="730"/>
      <c r="CH84" s="731"/>
      <c r="CI84" s="732"/>
      <c r="CJ84" s="732"/>
      <c r="CK84" s="732"/>
      <c r="CL84" s="733"/>
      <c r="CM84" s="731"/>
      <c r="CN84" s="732"/>
      <c r="CO84" s="732"/>
      <c r="CP84" s="732"/>
      <c r="CQ84" s="733"/>
      <c r="CR84" s="731"/>
      <c r="CS84" s="732"/>
      <c r="CT84" s="732"/>
      <c r="CU84" s="732"/>
      <c r="CV84" s="733"/>
      <c r="CW84" s="731"/>
      <c r="CX84" s="732"/>
      <c r="CY84" s="732"/>
      <c r="CZ84" s="732"/>
      <c r="DA84" s="733"/>
      <c r="DB84" s="731"/>
      <c r="DC84" s="732"/>
      <c r="DD84" s="732"/>
      <c r="DE84" s="732"/>
      <c r="DF84" s="733"/>
      <c r="DG84" s="731"/>
      <c r="DH84" s="732"/>
      <c r="DI84" s="732"/>
      <c r="DJ84" s="732"/>
      <c r="DK84" s="733"/>
      <c r="DL84" s="731"/>
      <c r="DM84" s="732"/>
      <c r="DN84" s="732"/>
      <c r="DO84" s="732"/>
      <c r="DP84" s="733"/>
      <c r="DQ84" s="731"/>
      <c r="DR84" s="732"/>
      <c r="DS84" s="732"/>
      <c r="DT84" s="732"/>
      <c r="DU84" s="733"/>
      <c r="DV84" s="728"/>
      <c r="DW84" s="729"/>
      <c r="DX84" s="729"/>
      <c r="DY84" s="729"/>
      <c r="DZ84" s="734"/>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8"/>
      <c r="BT85" s="729"/>
      <c r="BU85" s="729"/>
      <c r="BV85" s="729"/>
      <c r="BW85" s="729"/>
      <c r="BX85" s="729"/>
      <c r="BY85" s="729"/>
      <c r="BZ85" s="729"/>
      <c r="CA85" s="729"/>
      <c r="CB85" s="729"/>
      <c r="CC85" s="729"/>
      <c r="CD85" s="729"/>
      <c r="CE85" s="729"/>
      <c r="CF85" s="729"/>
      <c r="CG85" s="730"/>
      <c r="CH85" s="731"/>
      <c r="CI85" s="732"/>
      <c r="CJ85" s="732"/>
      <c r="CK85" s="732"/>
      <c r="CL85" s="733"/>
      <c r="CM85" s="731"/>
      <c r="CN85" s="732"/>
      <c r="CO85" s="732"/>
      <c r="CP85" s="732"/>
      <c r="CQ85" s="733"/>
      <c r="CR85" s="731"/>
      <c r="CS85" s="732"/>
      <c r="CT85" s="732"/>
      <c r="CU85" s="732"/>
      <c r="CV85" s="733"/>
      <c r="CW85" s="731"/>
      <c r="CX85" s="732"/>
      <c r="CY85" s="732"/>
      <c r="CZ85" s="732"/>
      <c r="DA85" s="733"/>
      <c r="DB85" s="731"/>
      <c r="DC85" s="732"/>
      <c r="DD85" s="732"/>
      <c r="DE85" s="732"/>
      <c r="DF85" s="733"/>
      <c r="DG85" s="731"/>
      <c r="DH85" s="732"/>
      <c r="DI85" s="732"/>
      <c r="DJ85" s="732"/>
      <c r="DK85" s="733"/>
      <c r="DL85" s="731"/>
      <c r="DM85" s="732"/>
      <c r="DN85" s="732"/>
      <c r="DO85" s="732"/>
      <c r="DP85" s="733"/>
      <c r="DQ85" s="731"/>
      <c r="DR85" s="732"/>
      <c r="DS85" s="732"/>
      <c r="DT85" s="732"/>
      <c r="DU85" s="733"/>
      <c r="DV85" s="728"/>
      <c r="DW85" s="729"/>
      <c r="DX85" s="729"/>
      <c r="DY85" s="729"/>
      <c r="DZ85" s="734"/>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8"/>
      <c r="BT86" s="729"/>
      <c r="BU86" s="729"/>
      <c r="BV86" s="729"/>
      <c r="BW86" s="729"/>
      <c r="BX86" s="729"/>
      <c r="BY86" s="729"/>
      <c r="BZ86" s="729"/>
      <c r="CA86" s="729"/>
      <c r="CB86" s="729"/>
      <c r="CC86" s="729"/>
      <c r="CD86" s="729"/>
      <c r="CE86" s="729"/>
      <c r="CF86" s="729"/>
      <c r="CG86" s="730"/>
      <c r="CH86" s="731"/>
      <c r="CI86" s="732"/>
      <c r="CJ86" s="732"/>
      <c r="CK86" s="732"/>
      <c r="CL86" s="733"/>
      <c r="CM86" s="731"/>
      <c r="CN86" s="732"/>
      <c r="CO86" s="732"/>
      <c r="CP86" s="732"/>
      <c r="CQ86" s="733"/>
      <c r="CR86" s="731"/>
      <c r="CS86" s="732"/>
      <c r="CT86" s="732"/>
      <c r="CU86" s="732"/>
      <c r="CV86" s="733"/>
      <c r="CW86" s="731"/>
      <c r="CX86" s="732"/>
      <c r="CY86" s="732"/>
      <c r="CZ86" s="732"/>
      <c r="DA86" s="733"/>
      <c r="DB86" s="731"/>
      <c r="DC86" s="732"/>
      <c r="DD86" s="732"/>
      <c r="DE86" s="732"/>
      <c r="DF86" s="733"/>
      <c r="DG86" s="731"/>
      <c r="DH86" s="732"/>
      <c r="DI86" s="732"/>
      <c r="DJ86" s="732"/>
      <c r="DK86" s="733"/>
      <c r="DL86" s="731"/>
      <c r="DM86" s="732"/>
      <c r="DN86" s="732"/>
      <c r="DO86" s="732"/>
      <c r="DP86" s="733"/>
      <c r="DQ86" s="731"/>
      <c r="DR86" s="732"/>
      <c r="DS86" s="732"/>
      <c r="DT86" s="732"/>
      <c r="DU86" s="733"/>
      <c r="DV86" s="728"/>
      <c r="DW86" s="729"/>
      <c r="DX86" s="729"/>
      <c r="DY86" s="729"/>
      <c r="DZ86" s="734"/>
      <c r="EA86" s="48"/>
    </row>
    <row r="87" spans="1:131" ht="26.25" customHeight="1" x14ac:dyDescent="0.15">
      <c r="A87" s="57">
        <v>20</v>
      </c>
      <c r="B87" s="735"/>
      <c r="C87" s="736"/>
      <c r="D87" s="736"/>
      <c r="E87" s="736"/>
      <c r="F87" s="736"/>
      <c r="G87" s="736"/>
      <c r="H87" s="736"/>
      <c r="I87" s="736"/>
      <c r="J87" s="736"/>
      <c r="K87" s="736"/>
      <c r="L87" s="736"/>
      <c r="M87" s="736"/>
      <c r="N87" s="736"/>
      <c r="O87" s="736"/>
      <c r="P87" s="737"/>
      <c r="Q87" s="738"/>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40"/>
      <c r="BA87" s="740"/>
      <c r="BB87" s="740"/>
      <c r="BC87" s="740"/>
      <c r="BD87" s="741"/>
      <c r="BE87" s="55"/>
      <c r="BF87" s="55"/>
      <c r="BG87" s="55"/>
      <c r="BH87" s="55"/>
      <c r="BI87" s="55"/>
      <c r="BJ87" s="55"/>
      <c r="BK87" s="55"/>
      <c r="BL87" s="55"/>
      <c r="BM87" s="55"/>
      <c r="BN87" s="55"/>
      <c r="BO87" s="55"/>
      <c r="BP87" s="55"/>
      <c r="BQ87" s="52">
        <v>81</v>
      </c>
      <c r="BR87" s="73"/>
      <c r="BS87" s="728"/>
      <c r="BT87" s="729"/>
      <c r="BU87" s="729"/>
      <c r="BV87" s="729"/>
      <c r="BW87" s="729"/>
      <c r="BX87" s="729"/>
      <c r="BY87" s="729"/>
      <c r="BZ87" s="729"/>
      <c r="CA87" s="729"/>
      <c r="CB87" s="729"/>
      <c r="CC87" s="729"/>
      <c r="CD87" s="729"/>
      <c r="CE87" s="729"/>
      <c r="CF87" s="729"/>
      <c r="CG87" s="730"/>
      <c r="CH87" s="731"/>
      <c r="CI87" s="732"/>
      <c r="CJ87" s="732"/>
      <c r="CK87" s="732"/>
      <c r="CL87" s="733"/>
      <c r="CM87" s="731"/>
      <c r="CN87" s="732"/>
      <c r="CO87" s="732"/>
      <c r="CP87" s="732"/>
      <c r="CQ87" s="733"/>
      <c r="CR87" s="731"/>
      <c r="CS87" s="732"/>
      <c r="CT87" s="732"/>
      <c r="CU87" s="732"/>
      <c r="CV87" s="733"/>
      <c r="CW87" s="731"/>
      <c r="CX87" s="732"/>
      <c r="CY87" s="732"/>
      <c r="CZ87" s="732"/>
      <c r="DA87" s="733"/>
      <c r="DB87" s="731"/>
      <c r="DC87" s="732"/>
      <c r="DD87" s="732"/>
      <c r="DE87" s="732"/>
      <c r="DF87" s="733"/>
      <c r="DG87" s="731"/>
      <c r="DH87" s="732"/>
      <c r="DI87" s="732"/>
      <c r="DJ87" s="732"/>
      <c r="DK87" s="733"/>
      <c r="DL87" s="731"/>
      <c r="DM87" s="732"/>
      <c r="DN87" s="732"/>
      <c r="DO87" s="732"/>
      <c r="DP87" s="733"/>
      <c r="DQ87" s="731"/>
      <c r="DR87" s="732"/>
      <c r="DS87" s="732"/>
      <c r="DT87" s="732"/>
      <c r="DU87" s="733"/>
      <c r="DV87" s="728"/>
      <c r="DW87" s="729"/>
      <c r="DX87" s="729"/>
      <c r="DY87" s="729"/>
      <c r="DZ87" s="734"/>
      <c r="EA87" s="48"/>
    </row>
    <row r="88" spans="1:131" ht="26.25" customHeight="1" x14ac:dyDescent="0.15">
      <c r="A88" s="53" t="s">
        <v>245</v>
      </c>
      <c r="B88" s="694" t="s">
        <v>181</v>
      </c>
      <c r="C88" s="695"/>
      <c r="D88" s="695"/>
      <c r="E88" s="695"/>
      <c r="F88" s="695"/>
      <c r="G88" s="695"/>
      <c r="H88" s="695"/>
      <c r="I88" s="695"/>
      <c r="J88" s="695"/>
      <c r="K88" s="695"/>
      <c r="L88" s="695"/>
      <c r="M88" s="695"/>
      <c r="N88" s="695"/>
      <c r="O88" s="695"/>
      <c r="P88" s="696"/>
      <c r="Q88" s="725"/>
      <c r="R88" s="703"/>
      <c r="S88" s="703"/>
      <c r="T88" s="703"/>
      <c r="U88" s="703"/>
      <c r="V88" s="703"/>
      <c r="W88" s="703"/>
      <c r="X88" s="703"/>
      <c r="Y88" s="703"/>
      <c r="Z88" s="703"/>
      <c r="AA88" s="703"/>
      <c r="AB88" s="703"/>
      <c r="AC88" s="703"/>
      <c r="AD88" s="703"/>
      <c r="AE88" s="703"/>
      <c r="AF88" s="698">
        <v>34728</v>
      </c>
      <c r="AG88" s="698"/>
      <c r="AH88" s="698"/>
      <c r="AI88" s="698"/>
      <c r="AJ88" s="698"/>
      <c r="AK88" s="703"/>
      <c r="AL88" s="703"/>
      <c r="AM88" s="703"/>
      <c r="AN88" s="703"/>
      <c r="AO88" s="703"/>
      <c r="AP88" s="698">
        <v>702</v>
      </c>
      <c r="AQ88" s="698"/>
      <c r="AR88" s="698"/>
      <c r="AS88" s="698"/>
      <c r="AT88" s="698"/>
      <c r="AU88" s="698">
        <v>263</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8"/>
      <c r="BT88" s="729"/>
      <c r="BU88" s="729"/>
      <c r="BV88" s="729"/>
      <c r="BW88" s="729"/>
      <c r="BX88" s="729"/>
      <c r="BY88" s="729"/>
      <c r="BZ88" s="729"/>
      <c r="CA88" s="729"/>
      <c r="CB88" s="729"/>
      <c r="CC88" s="729"/>
      <c r="CD88" s="729"/>
      <c r="CE88" s="729"/>
      <c r="CF88" s="729"/>
      <c r="CG88" s="730"/>
      <c r="CH88" s="731"/>
      <c r="CI88" s="732"/>
      <c r="CJ88" s="732"/>
      <c r="CK88" s="732"/>
      <c r="CL88" s="733"/>
      <c r="CM88" s="731"/>
      <c r="CN88" s="732"/>
      <c r="CO88" s="732"/>
      <c r="CP88" s="732"/>
      <c r="CQ88" s="733"/>
      <c r="CR88" s="731"/>
      <c r="CS88" s="732"/>
      <c r="CT88" s="732"/>
      <c r="CU88" s="732"/>
      <c r="CV88" s="733"/>
      <c r="CW88" s="731"/>
      <c r="CX88" s="732"/>
      <c r="CY88" s="732"/>
      <c r="CZ88" s="732"/>
      <c r="DA88" s="733"/>
      <c r="DB88" s="731"/>
      <c r="DC88" s="732"/>
      <c r="DD88" s="732"/>
      <c r="DE88" s="732"/>
      <c r="DF88" s="733"/>
      <c r="DG88" s="731"/>
      <c r="DH88" s="732"/>
      <c r="DI88" s="732"/>
      <c r="DJ88" s="732"/>
      <c r="DK88" s="733"/>
      <c r="DL88" s="731"/>
      <c r="DM88" s="732"/>
      <c r="DN88" s="732"/>
      <c r="DO88" s="732"/>
      <c r="DP88" s="733"/>
      <c r="DQ88" s="731"/>
      <c r="DR88" s="732"/>
      <c r="DS88" s="732"/>
      <c r="DT88" s="732"/>
      <c r="DU88" s="733"/>
      <c r="DV88" s="728"/>
      <c r="DW88" s="729"/>
      <c r="DX88" s="729"/>
      <c r="DY88" s="729"/>
      <c r="DZ88" s="734"/>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8"/>
      <c r="BT89" s="729"/>
      <c r="BU89" s="729"/>
      <c r="BV89" s="729"/>
      <c r="BW89" s="729"/>
      <c r="BX89" s="729"/>
      <c r="BY89" s="729"/>
      <c r="BZ89" s="729"/>
      <c r="CA89" s="729"/>
      <c r="CB89" s="729"/>
      <c r="CC89" s="729"/>
      <c r="CD89" s="729"/>
      <c r="CE89" s="729"/>
      <c r="CF89" s="729"/>
      <c r="CG89" s="730"/>
      <c r="CH89" s="731"/>
      <c r="CI89" s="732"/>
      <c r="CJ89" s="732"/>
      <c r="CK89" s="732"/>
      <c r="CL89" s="733"/>
      <c r="CM89" s="731"/>
      <c r="CN89" s="732"/>
      <c r="CO89" s="732"/>
      <c r="CP89" s="732"/>
      <c r="CQ89" s="733"/>
      <c r="CR89" s="731"/>
      <c r="CS89" s="732"/>
      <c r="CT89" s="732"/>
      <c r="CU89" s="732"/>
      <c r="CV89" s="733"/>
      <c r="CW89" s="731"/>
      <c r="CX89" s="732"/>
      <c r="CY89" s="732"/>
      <c r="CZ89" s="732"/>
      <c r="DA89" s="733"/>
      <c r="DB89" s="731"/>
      <c r="DC89" s="732"/>
      <c r="DD89" s="732"/>
      <c r="DE89" s="732"/>
      <c r="DF89" s="733"/>
      <c r="DG89" s="731"/>
      <c r="DH89" s="732"/>
      <c r="DI89" s="732"/>
      <c r="DJ89" s="732"/>
      <c r="DK89" s="733"/>
      <c r="DL89" s="731"/>
      <c r="DM89" s="732"/>
      <c r="DN89" s="732"/>
      <c r="DO89" s="732"/>
      <c r="DP89" s="733"/>
      <c r="DQ89" s="731"/>
      <c r="DR89" s="732"/>
      <c r="DS89" s="732"/>
      <c r="DT89" s="732"/>
      <c r="DU89" s="733"/>
      <c r="DV89" s="728"/>
      <c r="DW89" s="729"/>
      <c r="DX89" s="729"/>
      <c r="DY89" s="729"/>
      <c r="DZ89" s="734"/>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8"/>
      <c r="BT90" s="729"/>
      <c r="BU90" s="729"/>
      <c r="BV90" s="729"/>
      <c r="BW90" s="729"/>
      <c r="BX90" s="729"/>
      <c r="BY90" s="729"/>
      <c r="BZ90" s="729"/>
      <c r="CA90" s="729"/>
      <c r="CB90" s="729"/>
      <c r="CC90" s="729"/>
      <c r="CD90" s="729"/>
      <c r="CE90" s="729"/>
      <c r="CF90" s="729"/>
      <c r="CG90" s="730"/>
      <c r="CH90" s="731"/>
      <c r="CI90" s="732"/>
      <c r="CJ90" s="732"/>
      <c r="CK90" s="732"/>
      <c r="CL90" s="733"/>
      <c r="CM90" s="731"/>
      <c r="CN90" s="732"/>
      <c r="CO90" s="732"/>
      <c r="CP90" s="732"/>
      <c r="CQ90" s="733"/>
      <c r="CR90" s="731"/>
      <c r="CS90" s="732"/>
      <c r="CT90" s="732"/>
      <c r="CU90" s="732"/>
      <c r="CV90" s="733"/>
      <c r="CW90" s="731"/>
      <c r="CX90" s="732"/>
      <c r="CY90" s="732"/>
      <c r="CZ90" s="732"/>
      <c r="DA90" s="733"/>
      <c r="DB90" s="731"/>
      <c r="DC90" s="732"/>
      <c r="DD90" s="732"/>
      <c r="DE90" s="732"/>
      <c r="DF90" s="733"/>
      <c r="DG90" s="731"/>
      <c r="DH90" s="732"/>
      <c r="DI90" s="732"/>
      <c r="DJ90" s="732"/>
      <c r="DK90" s="733"/>
      <c r="DL90" s="731"/>
      <c r="DM90" s="732"/>
      <c r="DN90" s="732"/>
      <c r="DO90" s="732"/>
      <c r="DP90" s="733"/>
      <c r="DQ90" s="731"/>
      <c r="DR90" s="732"/>
      <c r="DS90" s="732"/>
      <c r="DT90" s="732"/>
      <c r="DU90" s="733"/>
      <c r="DV90" s="728"/>
      <c r="DW90" s="729"/>
      <c r="DX90" s="729"/>
      <c r="DY90" s="729"/>
      <c r="DZ90" s="734"/>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8"/>
      <c r="BT91" s="729"/>
      <c r="BU91" s="729"/>
      <c r="BV91" s="729"/>
      <c r="BW91" s="729"/>
      <c r="BX91" s="729"/>
      <c r="BY91" s="729"/>
      <c r="BZ91" s="729"/>
      <c r="CA91" s="729"/>
      <c r="CB91" s="729"/>
      <c r="CC91" s="729"/>
      <c r="CD91" s="729"/>
      <c r="CE91" s="729"/>
      <c r="CF91" s="729"/>
      <c r="CG91" s="730"/>
      <c r="CH91" s="731"/>
      <c r="CI91" s="732"/>
      <c r="CJ91" s="732"/>
      <c r="CK91" s="732"/>
      <c r="CL91" s="733"/>
      <c r="CM91" s="731"/>
      <c r="CN91" s="732"/>
      <c r="CO91" s="732"/>
      <c r="CP91" s="732"/>
      <c r="CQ91" s="733"/>
      <c r="CR91" s="731"/>
      <c r="CS91" s="732"/>
      <c r="CT91" s="732"/>
      <c r="CU91" s="732"/>
      <c r="CV91" s="733"/>
      <c r="CW91" s="731"/>
      <c r="CX91" s="732"/>
      <c r="CY91" s="732"/>
      <c r="CZ91" s="732"/>
      <c r="DA91" s="733"/>
      <c r="DB91" s="731"/>
      <c r="DC91" s="732"/>
      <c r="DD91" s="732"/>
      <c r="DE91" s="732"/>
      <c r="DF91" s="733"/>
      <c r="DG91" s="731"/>
      <c r="DH91" s="732"/>
      <c r="DI91" s="732"/>
      <c r="DJ91" s="732"/>
      <c r="DK91" s="733"/>
      <c r="DL91" s="731"/>
      <c r="DM91" s="732"/>
      <c r="DN91" s="732"/>
      <c r="DO91" s="732"/>
      <c r="DP91" s="733"/>
      <c r="DQ91" s="731"/>
      <c r="DR91" s="732"/>
      <c r="DS91" s="732"/>
      <c r="DT91" s="732"/>
      <c r="DU91" s="733"/>
      <c r="DV91" s="728"/>
      <c r="DW91" s="729"/>
      <c r="DX91" s="729"/>
      <c r="DY91" s="729"/>
      <c r="DZ91" s="734"/>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8"/>
      <c r="BT92" s="729"/>
      <c r="BU92" s="729"/>
      <c r="BV92" s="729"/>
      <c r="BW92" s="729"/>
      <c r="BX92" s="729"/>
      <c r="BY92" s="729"/>
      <c r="BZ92" s="729"/>
      <c r="CA92" s="729"/>
      <c r="CB92" s="729"/>
      <c r="CC92" s="729"/>
      <c r="CD92" s="729"/>
      <c r="CE92" s="729"/>
      <c r="CF92" s="729"/>
      <c r="CG92" s="730"/>
      <c r="CH92" s="731"/>
      <c r="CI92" s="732"/>
      <c r="CJ92" s="732"/>
      <c r="CK92" s="732"/>
      <c r="CL92" s="733"/>
      <c r="CM92" s="731"/>
      <c r="CN92" s="732"/>
      <c r="CO92" s="732"/>
      <c r="CP92" s="732"/>
      <c r="CQ92" s="733"/>
      <c r="CR92" s="731"/>
      <c r="CS92" s="732"/>
      <c r="CT92" s="732"/>
      <c r="CU92" s="732"/>
      <c r="CV92" s="733"/>
      <c r="CW92" s="731"/>
      <c r="CX92" s="732"/>
      <c r="CY92" s="732"/>
      <c r="CZ92" s="732"/>
      <c r="DA92" s="733"/>
      <c r="DB92" s="731"/>
      <c r="DC92" s="732"/>
      <c r="DD92" s="732"/>
      <c r="DE92" s="732"/>
      <c r="DF92" s="733"/>
      <c r="DG92" s="731"/>
      <c r="DH92" s="732"/>
      <c r="DI92" s="732"/>
      <c r="DJ92" s="732"/>
      <c r="DK92" s="733"/>
      <c r="DL92" s="731"/>
      <c r="DM92" s="732"/>
      <c r="DN92" s="732"/>
      <c r="DO92" s="732"/>
      <c r="DP92" s="733"/>
      <c r="DQ92" s="731"/>
      <c r="DR92" s="732"/>
      <c r="DS92" s="732"/>
      <c r="DT92" s="732"/>
      <c r="DU92" s="733"/>
      <c r="DV92" s="728"/>
      <c r="DW92" s="729"/>
      <c r="DX92" s="729"/>
      <c r="DY92" s="729"/>
      <c r="DZ92" s="734"/>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8"/>
      <c r="BT93" s="729"/>
      <c r="BU93" s="729"/>
      <c r="BV93" s="729"/>
      <c r="BW93" s="729"/>
      <c r="BX93" s="729"/>
      <c r="BY93" s="729"/>
      <c r="BZ93" s="729"/>
      <c r="CA93" s="729"/>
      <c r="CB93" s="729"/>
      <c r="CC93" s="729"/>
      <c r="CD93" s="729"/>
      <c r="CE93" s="729"/>
      <c r="CF93" s="729"/>
      <c r="CG93" s="730"/>
      <c r="CH93" s="731"/>
      <c r="CI93" s="732"/>
      <c r="CJ93" s="732"/>
      <c r="CK93" s="732"/>
      <c r="CL93" s="733"/>
      <c r="CM93" s="731"/>
      <c r="CN93" s="732"/>
      <c r="CO93" s="732"/>
      <c r="CP93" s="732"/>
      <c r="CQ93" s="733"/>
      <c r="CR93" s="731"/>
      <c r="CS93" s="732"/>
      <c r="CT93" s="732"/>
      <c r="CU93" s="732"/>
      <c r="CV93" s="733"/>
      <c r="CW93" s="731"/>
      <c r="CX93" s="732"/>
      <c r="CY93" s="732"/>
      <c r="CZ93" s="732"/>
      <c r="DA93" s="733"/>
      <c r="DB93" s="731"/>
      <c r="DC93" s="732"/>
      <c r="DD93" s="732"/>
      <c r="DE93" s="732"/>
      <c r="DF93" s="733"/>
      <c r="DG93" s="731"/>
      <c r="DH93" s="732"/>
      <c r="DI93" s="732"/>
      <c r="DJ93" s="732"/>
      <c r="DK93" s="733"/>
      <c r="DL93" s="731"/>
      <c r="DM93" s="732"/>
      <c r="DN93" s="732"/>
      <c r="DO93" s="732"/>
      <c r="DP93" s="733"/>
      <c r="DQ93" s="731"/>
      <c r="DR93" s="732"/>
      <c r="DS93" s="732"/>
      <c r="DT93" s="732"/>
      <c r="DU93" s="733"/>
      <c r="DV93" s="728"/>
      <c r="DW93" s="729"/>
      <c r="DX93" s="729"/>
      <c r="DY93" s="729"/>
      <c r="DZ93" s="734"/>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8"/>
      <c r="BT94" s="729"/>
      <c r="BU94" s="729"/>
      <c r="BV94" s="729"/>
      <c r="BW94" s="729"/>
      <c r="BX94" s="729"/>
      <c r="BY94" s="729"/>
      <c r="BZ94" s="729"/>
      <c r="CA94" s="729"/>
      <c r="CB94" s="729"/>
      <c r="CC94" s="729"/>
      <c r="CD94" s="729"/>
      <c r="CE94" s="729"/>
      <c r="CF94" s="729"/>
      <c r="CG94" s="730"/>
      <c r="CH94" s="731"/>
      <c r="CI94" s="732"/>
      <c r="CJ94" s="732"/>
      <c r="CK94" s="732"/>
      <c r="CL94" s="733"/>
      <c r="CM94" s="731"/>
      <c r="CN94" s="732"/>
      <c r="CO94" s="732"/>
      <c r="CP94" s="732"/>
      <c r="CQ94" s="733"/>
      <c r="CR94" s="731"/>
      <c r="CS94" s="732"/>
      <c r="CT94" s="732"/>
      <c r="CU94" s="732"/>
      <c r="CV94" s="733"/>
      <c r="CW94" s="731"/>
      <c r="CX94" s="732"/>
      <c r="CY94" s="732"/>
      <c r="CZ94" s="732"/>
      <c r="DA94" s="733"/>
      <c r="DB94" s="731"/>
      <c r="DC94" s="732"/>
      <c r="DD94" s="732"/>
      <c r="DE94" s="732"/>
      <c r="DF94" s="733"/>
      <c r="DG94" s="731"/>
      <c r="DH94" s="732"/>
      <c r="DI94" s="732"/>
      <c r="DJ94" s="732"/>
      <c r="DK94" s="733"/>
      <c r="DL94" s="731"/>
      <c r="DM94" s="732"/>
      <c r="DN94" s="732"/>
      <c r="DO94" s="732"/>
      <c r="DP94" s="733"/>
      <c r="DQ94" s="731"/>
      <c r="DR94" s="732"/>
      <c r="DS94" s="732"/>
      <c r="DT94" s="732"/>
      <c r="DU94" s="733"/>
      <c r="DV94" s="728"/>
      <c r="DW94" s="729"/>
      <c r="DX94" s="729"/>
      <c r="DY94" s="729"/>
      <c r="DZ94" s="734"/>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8"/>
      <c r="BT95" s="729"/>
      <c r="BU95" s="729"/>
      <c r="BV95" s="729"/>
      <c r="BW95" s="729"/>
      <c r="BX95" s="729"/>
      <c r="BY95" s="729"/>
      <c r="BZ95" s="729"/>
      <c r="CA95" s="729"/>
      <c r="CB95" s="729"/>
      <c r="CC95" s="729"/>
      <c r="CD95" s="729"/>
      <c r="CE95" s="729"/>
      <c r="CF95" s="729"/>
      <c r="CG95" s="730"/>
      <c r="CH95" s="731"/>
      <c r="CI95" s="732"/>
      <c r="CJ95" s="732"/>
      <c r="CK95" s="732"/>
      <c r="CL95" s="733"/>
      <c r="CM95" s="731"/>
      <c r="CN95" s="732"/>
      <c r="CO95" s="732"/>
      <c r="CP95" s="732"/>
      <c r="CQ95" s="733"/>
      <c r="CR95" s="731"/>
      <c r="CS95" s="732"/>
      <c r="CT95" s="732"/>
      <c r="CU95" s="732"/>
      <c r="CV95" s="733"/>
      <c r="CW95" s="731"/>
      <c r="CX95" s="732"/>
      <c r="CY95" s="732"/>
      <c r="CZ95" s="732"/>
      <c r="DA95" s="733"/>
      <c r="DB95" s="731"/>
      <c r="DC95" s="732"/>
      <c r="DD95" s="732"/>
      <c r="DE95" s="732"/>
      <c r="DF95" s="733"/>
      <c r="DG95" s="731"/>
      <c r="DH95" s="732"/>
      <c r="DI95" s="732"/>
      <c r="DJ95" s="732"/>
      <c r="DK95" s="733"/>
      <c r="DL95" s="731"/>
      <c r="DM95" s="732"/>
      <c r="DN95" s="732"/>
      <c r="DO95" s="732"/>
      <c r="DP95" s="733"/>
      <c r="DQ95" s="731"/>
      <c r="DR95" s="732"/>
      <c r="DS95" s="732"/>
      <c r="DT95" s="732"/>
      <c r="DU95" s="733"/>
      <c r="DV95" s="728"/>
      <c r="DW95" s="729"/>
      <c r="DX95" s="729"/>
      <c r="DY95" s="729"/>
      <c r="DZ95" s="734"/>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8"/>
      <c r="BT96" s="729"/>
      <c r="BU96" s="729"/>
      <c r="BV96" s="729"/>
      <c r="BW96" s="729"/>
      <c r="BX96" s="729"/>
      <c r="BY96" s="729"/>
      <c r="BZ96" s="729"/>
      <c r="CA96" s="729"/>
      <c r="CB96" s="729"/>
      <c r="CC96" s="729"/>
      <c r="CD96" s="729"/>
      <c r="CE96" s="729"/>
      <c r="CF96" s="729"/>
      <c r="CG96" s="730"/>
      <c r="CH96" s="731"/>
      <c r="CI96" s="732"/>
      <c r="CJ96" s="732"/>
      <c r="CK96" s="732"/>
      <c r="CL96" s="733"/>
      <c r="CM96" s="731"/>
      <c r="CN96" s="732"/>
      <c r="CO96" s="732"/>
      <c r="CP96" s="732"/>
      <c r="CQ96" s="733"/>
      <c r="CR96" s="731"/>
      <c r="CS96" s="732"/>
      <c r="CT96" s="732"/>
      <c r="CU96" s="732"/>
      <c r="CV96" s="733"/>
      <c r="CW96" s="731"/>
      <c r="CX96" s="732"/>
      <c r="CY96" s="732"/>
      <c r="CZ96" s="732"/>
      <c r="DA96" s="733"/>
      <c r="DB96" s="731"/>
      <c r="DC96" s="732"/>
      <c r="DD96" s="732"/>
      <c r="DE96" s="732"/>
      <c r="DF96" s="733"/>
      <c r="DG96" s="731"/>
      <c r="DH96" s="732"/>
      <c r="DI96" s="732"/>
      <c r="DJ96" s="732"/>
      <c r="DK96" s="733"/>
      <c r="DL96" s="731"/>
      <c r="DM96" s="732"/>
      <c r="DN96" s="732"/>
      <c r="DO96" s="732"/>
      <c r="DP96" s="733"/>
      <c r="DQ96" s="731"/>
      <c r="DR96" s="732"/>
      <c r="DS96" s="732"/>
      <c r="DT96" s="732"/>
      <c r="DU96" s="733"/>
      <c r="DV96" s="728"/>
      <c r="DW96" s="729"/>
      <c r="DX96" s="729"/>
      <c r="DY96" s="729"/>
      <c r="DZ96" s="734"/>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8"/>
      <c r="BT97" s="729"/>
      <c r="BU97" s="729"/>
      <c r="BV97" s="729"/>
      <c r="BW97" s="729"/>
      <c r="BX97" s="729"/>
      <c r="BY97" s="729"/>
      <c r="BZ97" s="729"/>
      <c r="CA97" s="729"/>
      <c r="CB97" s="729"/>
      <c r="CC97" s="729"/>
      <c r="CD97" s="729"/>
      <c r="CE97" s="729"/>
      <c r="CF97" s="729"/>
      <c r="CG97" s="730"/>
      <c r="CH97" s="731"/>
      <c r="CI97" s="732"/>
      <c r="CJ97" s="732"/>
      <c r="CK97" s="732"/>
      <c r="CL97" s="733"/>
      <c r="CM97" s="731"/>
      <c r="CN97" s="732"/>
      <c r="CO97" s="732"/>
      <c r="CP97" s="732"/>
      <c r="CQ97" s="733"/>
      <c r="CR97" s="731"/>
      <c r="CS97" s="732"/>
      <c r="CT97" s="732"/>
      <c r="CU97" s="732"/>
      <c r="CV97" s="733"/>
      <c r="CW97" s="731"/>
      <c r="CX97" s="732"/>
      <c r="CY97" s="732"/>
      <c r="CZ97" s="732"/>
      <c r="DA97" s="733"/>
      <c r="DB97" s="731"/>
      <c r="DC97" s="732"/>
      <c r="DD97" s="732"/>
      <c r="DE97" s="732"/>
      <c r="DF97" s="733"/>
      <c r="DG97" s="731"/>
      <c r="DH97" s="732"/>
      <c r="DI97" s="732"/>
      <c r="DJ97" s="732"/>
      <c r="DK97" s="733"/>
      <c r="DL97" s="731"/>
      <c r="DM97" s="732"/>
      <c r="DN97" s="732"/>
      <c r="DO97" s="732"/>
      <c r="DP97" s="733"/>
      <c r="DQ97" s="731"/>
      <c r="DR97" s="732"/>
      <c r="DS97" s="732"/>
      <c r="DT97" s="732"/>
      <c r="DU97" s="733"/>
      <c r="DV97" s="728"/>
      <c r="DW97" s="729"/>
      <c r="DX97" s="729"/>
      <c r="DY97" s="729"/>
      <c r="DZ97" s="734"/>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8"/>
      <c r="BT98" s="729"/>
      <c r="BU98" s="729"/>
      <c r="BV98" s="729"/>
      <c r="BW98" s="729"/>
      <c r="BX98" s="729"/>
      <c r="BY98" s="729"/>
      <c r="BZ98" s="729"/>
      <c r="CA98" s="729"/>
      <c r="CB98" s="729"/>
      <c r="CC98" s="729"/>
      <c r="CD98" s="729"/>
      <c r="CE98" s="729"/>
      <c r="CF98" s="729"/>
      <c r="CG98" s="730"/>
      <c r="CH98" s="731"/>
      <c r="CI98" s="732"/>
      <c r="CJ98" s="732"/>
      <c r="CK98" s="732"/>
      <c r="CL98" s="733"/>
      <c r="CM98" s="731"/>
      <c r="CN98" s="732"/>
      <c r="CO98" s="732"/>
      <c r="CP98" s="732"/>
      <c r="CQ98" s="733"/>
      <c r="CR98" s="731"/>
      <c r="CS98" s="732"/>
      <c r="CT98" s="732"/>
      <c r="CU98" s="732"/>
      <c r="CV98" s="733"/>
      <c r="CW98" s="731"/>
      <c r="CX98" s="732"/>
      <c r="CY98" s="732"/>
      <c r="CZ98" s="732"/>
      <c r="DA98" s="733"/>
      <c r="DB98" s="731"/>
      <c r="DC98" s="732"/>
      <c r="DD98" s="732"/>
      <c r="DE98" s="732"/>
      <c r="DF98" s="733"/>
      <c r="DG98" s="731"/>
      <c r="DH98" s="732"/>
      <c r="DI98" s="732"/>
      <c r="DJ98" s="732"/>
      <c r="DK98" s="733"/>
      <c r="DL98" s="731"/>
      <c r="DM98" s="732"/>
      <c r="DN98" s="732"/>
      <c r="DO98" s="732"/>
      <c r="DP98" s="733"/>
      <c r="DQ98" s="731"/>
      <c r="DR98" s="732"/>
      <c r="DS98" s="732"/>
      <c r="DT98" s="732"/>
      <c r="DU98" s="733"/>
      <c r="DV98" s="728"/>
      <c r="DW98" s="729"/>
      <c r="DX98" s="729"/>
      <c r="DY98" s="729"/>
      <c r="DZ98" s="734"/>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8"/>
      <c r="BT99" s="729"/>
      <c r="BU99" s="729"/>
      <c r="BV99" s="729"/>
      <c r="BW99" s="729"/>
      <c r="BX99" s="729"/>
      <c r="BY99" s="729"/>
      <c r="BZ99" s="729"/>
      <c r="CA99" s="729"/>
      <c r="CB99" s="729"/>
      <c r="CC99" s="729"/>
      <c r="CD99" s="729"/>
      <c r="CE99" s="729"/>
      <c r="CF99" s="729"/>
      <c r="CG99" s="730"/>
      <c r="CH99" s="731"/>
      <c r="CI99" s="732"/>
      <c r="CJ99" s="732"/>
      <c r="CK99" s="732"/>
      <c r="CL99" s="733"/>
      <c r="CM99" s="731"/>
      <c r="CN99" s="732"/>
      <c r="CO99" s="732"/>
      <c r="CP99" s="732"/>
      <c r="CQ99" s="733"/>
      <c r="CR99" s="731"/>
      <c r="CS99" s="732"/>
      <c r="CT99" s="732"/>
      <c r="CU99" s="732"/>
      <c r="CV99" s="733"/>
      <c r="CW99" s="731"/>
      <c r="CX99" s="732"/>
      <c r="CY99" s="732"/>
      <c r="CZ99" s="732"/>
      <c r="DA99" s="733"/>
      <c r="DB99" s="731"/>
      <c r="DC99" s="732"/>
      <c r="DD99" s="732"/>
      <c r="DE99" s="732"/>
      <c r="DF99" s="733"/>
      <c r="DG99" s="731"/>
      <c r="DH99" s="732"/>
      <c r="DI99" s="732"/>
      <c r="DJ99" s="732"/>
      <c r="DK99" s="733"/>
      <c r="DL99" s="731"/>
      <c r="DM99" s="732"/>
      <c r="DN99" s="732"/>
      <c r="DO99" s="732"/>
      <c r="DP99" s="733"/>
      <c r="DQ99" s="731"/>
      <c r="DR99" s="732"/>
      <c r="DS99" s="732"/>
      <c r="DT99" s="732"/>
      <c r="DU99" s="733"/>
      <c r="DV99" s="728"/>
      <c r="DW99" s="729"/>
      <c r="DX99" s="729"/>
      <c r="DY99" s="729"/>
      <c r="DZ99" s="734"/>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8"/>
      <c r="BT100" s="729"/>
      <c r="BU100" s="729"/>
      <c r="BV100" s="729"/>
      <c r="BW100" s="729"/>
      <c r="BX100" s="729"/>
      <c r="BY100" s="729"/>
      <c r="BZ100" s="729"/>
      <c r="CA100" s="729"/>
      <c r="CB100" s="729"/>
      <c r="CC100" s="729"/>
      <c r="CD100" s="729"/>
      <c r="CE100" s="729"/>
      <c r="CF100" s="729"/>
      <c r="CG100" s="730"/>
      <c r="CH100" s="731"/>
      <c r="CI100" s="732"/>
      <c r="CJ100" s="732"/>
      <c r="CK100" s="732"/>
      <c r="CL100" s="733"/>
      <c r="CM100" s="731"/>
      <c r="CN100" s="732"/>
      <c r="CO100" s="732"/>
      <c r="CP100" s="732"/>
      <c r="CQ100" s="733"/>
      <c r="CR100" s="731"/>
      <c r="CS100" s="732"/>
      <c r="CT100" s="732"/>
      <c r="CU100" s="732"/>
      <c r="CV100" s="733"/>
      <c r="CW100" s="731"/>
      <c r="CX100" s="732"/>
      <c r="CY100" s="732"/>
      <c r="CZ100" s="732"/>
      <c r="DA100" s="733"/>
      <c r="DB100" s="731"/>
      <c r="DC100" s="732"/>
      <c r="DD100" s="732"/>
      <c r="DE100" s="732"/>
      <c r="DF100" s="733"/>
      <c r="DG100" s="731"/>
      <c r="DH100" s="732"/>
      <c r="DI100" s="732"/>
      <c r="DJ100" s="732"/>
      <c r="DK100" s="733"/>
      <c r="DL100" s="731"/>
      <c r="DM100" s="732"/>
      <c r="DN100" s="732"/>
      <c r="DO100" s="732"/>
      <c r="DP100" s="733"/>
      <c r="DQ100" s="731"/>
      <c r="DR100" s="732"/>
      <c r="DS100" s="732"/>
      <c r="DT100" s="732"/>
      <c r="DU100" s="733"/>
      <c r="DV100" s="728"/>
      <c r="DW100" s="729"/>
      <c r="DX100" s="729"/>
      <c r="DY100" s="729"/>
      <c r="DZ100" s="734"/>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8"/>
      <c r="BT101" s="729"/>
      <c r="BU101" s="729"/>
      <c r="BV101" s="729"/>
      <c r="BW101" s="729"/>
      <c r="BX101" s="729"/>
      <c r="BY101" s="729"/>
      <c r="BZ101" s="729"/>
      <c r="CA101" s="729"/>
      <c r="CB101" s="729"/>
      <c r="CC101" s="729"/>
      <c r="CD101" s="729"/>
      <c r="CE101" s="729"/>
      <c r="CF101" s="729"/>
      <c r="CG101" s="730"/>
      <c r="CH101" s="731"/>
      <c r="CI101" s="732"/>
      <c r="CJ101" s="732"/>
      <c r="CK101" s="732"/>
      <c r="CL101" s="733"/>
      <c r="CM101" s="731"/>
      <c r="CN101" s="732"/>
      <c r="CO101" s="732"/>
      <c r="CP101" s="732"/>
      <c r="CQ101" s="733"/>
      <c r="CR101" s="731"/>
      <c r="CS101" s="732"/>
      <c r="CT101" s="732"/>
      <c r="CU101" s="732"/>
      <c r="CV101" s="733"/>
      <c r="CW101" s="731"/>
      <c r="CX101" s="732"/>
      <c r="CY101" s="732"/>
      <c r="CZ101" s="732"/>
      <c r="DA101" s="733"/>
      <c r="DB101" s="731"/>
      <c r="DC101" s="732"/>
      <c r="DD101" s="732"/>
      <c r="DE101" s="732"/>
      <c r="DF101" s="733"/>
      <c r="DG101" s="731"/>
      <c r="DH101" s="732"/>
      <c r="DI101" s="732"/>
      <c r="DJ101" s="732"/>
      <c r="DK101" s="733"/>
      <c r="DL101" s="731"/>
      <c r="DM101" s="732"/>
      <c r="DN101" s="732"/>
      <c r="DO101" s="732"/>
      <c r="DP101" s="733"/>
      <c r="DQ101" s="731"/>
      <c r="DR101" s="732"/>
      <c r="DS101" s="732"/>
      <c r="DT101" s="732"/>
      <c r="DU101" s="733"/>
      <c r="DV101" s="728"/>
      <c r="DW101" s="729"/>
      <c r="DX101" s="729"/>
      <c r="DY101" s="729"/>
      <c r="DZ101" s="734"/>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4" t="s">
        <v>449</v>
      </c>
      <c r="BS102" s="695"/>
      <c r="BT102" s="695"/>
      <c r="BU102" s="695"/>
      <c r="BV102" s="695"/>
      <c r="BW102" s="695"/>
      <c r="BX102" s="695"/>
      <c r="BY102" s="695"/>
      <c r="BZ102" s="695"/>
      <c r="CA102" s="695"/>
      <c r="CB102" s="695"/>
      <c r="CC102" s="695"/>
      <c r="CD102" s="695"/>
      <c r="CE102" s="695"/>
      <c r="CF102" s="695"/>
      <c r="CG102" s="696"/>
      <c r="CH102" s="742"/>
      <c r="CI102" s="743"/>
      <c r="CJ102" s="743"/>
      <c r="CK102" s="743"/>
      <c r="CL102" s="744"/>
      <c r="CM102" s="742"/>
      <c r="CN102" s="743"/>
      <c r="CO102" s="743"/>
      <c r="CP102" s="743"/>
      <c r="CQ102" s="744"/>
      <c r="CR102" s="745" t="s">
        <v>196</v>
      </c>
      <c r="CS102" s="707"/>
      <c r="CT102" s="707"/>
      <c r="CU102" s="707"/>
      <c r="CV102" s="746"/>
      <c r="CW102" s="745" t="s">
        <v>196</v>
      </c>
      <c r="CX102" s="707"/>
      <c r="CY102" s="707"/>
      <c r="CZ102" s="707"/>
      <c r="DA102" s="746"/>
      <c r="DB102" s="745" t="s">
        <v>196</v>
      </c>
      <c r="DC102" s="707"/>
      <c r="DD102" s="707"/>
      <c r="DE102" s="707"/>
      <c r="DF102" s="746"/>
      <c r="DG102" s="745" t="s">
        <v>196</v>
      </c>
      <c r="DH102" s="707"/>
      <c r="DI102" s="707"/>
      <c r="DJ102" s="707"/>
      <c r="DK102" s="746"/>
      <c r="DL102" s="745" t="s">
        <v>196</v>
      </c>
      <c r="DM102" s="707"/>
      <c r="DN102" s="707"/>
      <c r="DO102" s="707"/>
      <c r="DP102" s="746"/>
      <c r="DQ102" s="745" t="s">
        <v>196</v>
      </c>
      <c r="DR102" s="707"/>
      <c r="DS102" s="707"/>
      <c r="DT102" s="707"/>
      <c r="DU102" s="746"/>
      <c r="DV102" s="747"/>
      <c r="DW102" s="748"/>
      <c r="DX102" s="748"/>
      <c r="DY102" s="748"/>
      <c r="DZ102" s="749"/>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0" t="s">
        <v>464</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1" t="s">
        <v>465</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2" t="s">
        <v>467</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197</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48" customFormat="1" ht="26.25" customHeight="1" x14ac:dyDescent="0.15">
      <c r="A109" s="755" t="s">
        <v>468</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469</v>
      </c>
      <c r="AB109" s="756"/>
      <c r="AC109" s="756"/>
      <c r="AD109" s="756"/>
      <c r="AE109" s="757"/>
      <c r="AF109" s="758" t="s">
        <v>470</v>
      </c>
      <c r="AG109" s="756"/>
      <c r="AH109" s="756"/>
      <c r="AI109" s="756"/>
      <c r="AJ109" s="757"/>
      <c r="AK109" s="758" t="s">
        <v>388</v>
      </c>
      <c r="AL109" s="756"/>
      <c r="AM109" s="756"/>
      <c r="AN109" s="756"/>
      <c r="AO109" s="757"/>
      <c r="AP109" s="758" t="s">
        <v>471</v>
      </c>
      <c r="AQ109" s="756"/>
      <c r="AR109" s="756"/>
      <c r="AS109" s="756"/>
      <c r="AT109" s="759"/>
      <c r="AU109" s="755" t="s">
        <v>468</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469</v>
      </c>
      <c r="BR109" s="756"/>
      <c r="BS109" s="756"/>
      <c r="BT109" s="756"/>
      <c r="BU109" s="757"/>
      <c r="BV109" s="758" t="s">
        <v>470</v>
      </c>
      <c r="BW109" s="756"/>
      <c r="BX109" s="756"/>
      <c r="BY109" s="756"/>
      <c r="BZ109" s="757"/>
      <c r="CA109" s="758" t="s">
        <v>388</v>
      </c>
      <c r="CB109" s="756"/>
      <c r="CC109" s="756"/>
      <c r="CD109" s="756"/>
      <c r="CE109" s="757"/>
      <c r="CF109" s="760" t="s">
        <v>471</v>
      </c>
      <c r="CG109" s="760"/>
      <c r="CH109" s="760"/>
      <c r="CI109" s="760"/>
      <c r="CJ109" s="760"/>
      <c r="CK109" s="758" t="s">
        <v>96</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469</v>
      </c>
      <c r="DH109" s="756"/>
      <c r="DI109" s="756"/>
      <c r="DJ109" s="756"/>
      <c r="DK109" s="757"/>
      <c r="DL109" s="758" t="s">
        <v>470</v>
      </c>
      <c r="DM109" s="756"/>
      <c r="DN109" s="756"/>
      <c r="DO109" s="756"/>
      <c r="DP109" s="757"/>
      <c r="DQ109" s="758" t="s">
        <v>388</v>
      </c>
      <c r="DR109" s="756"/>
      <c r="DS109" s="756"/>
      <c r="DT109" s="756"/>
      <c r="DU109" s="757"/>
      <c r="DV109" s="758" t="s">
        <v>471</v>
      </c>
      <c r="DW109" s="756"/>
      <c r="DX109" s="756"/>
      <c r="DY109" s="756"/>
      <c r="DZ109" s="759"/>
    </row>
    <row r="110" spans="1:131" s="48" customFormat="1" ht="26.25" customHeight="1" x14ac:dyDescent="0.15">
      <c r="A110" s="761" t="s">
        <v>324</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3098154</v>
      </c>
      <c r="AB110" s="765"/>
      <c r="AC110" s="765"/>
      <c r="AD110" s="765"/>
      <c r="AE110" s="766"/>
      <c r="AF110" s="767">
        <v>3105845</v>
      </c>
      <c r="AG110" s="765"/>
      <c r="AH110" s="765"/>
      <c r="AI110" s="765"/>
      <c r="AJ110" s="766"/>
      <c r="AK110" s="767">
        <v>3068685</v>
      </c>
      <c r="AL110" s="765"/>
      <c r="AM110" s="765"/>
      <c r="AN110" s="765"/>
      <c r="AO110" s="766"/>
      <c r="AP110" s="768">
        <v>12</v>
      </c>
      <c r="AQ110" s="769"/>
      <c r="AR110" s="769"/>
      <c r="AS110" s="769"/>
      <c r="AT110" s="770"/>
      <c r="AU110" s="973" t="s">
        <v>120</v>
      </c>
      <c r="AV110" s="974"/>
      <c r="AW110" s="974"/>
      <c r="AX110" s="974"/>
      <c r="AY110" s="974"/>
      <c r="AZ110" s="771" t="s">
        <v>472</v>
      </c>
      <c r="BA110" s="762"/>
      <c r="BB110" s="762"/>
      <c r="BC110" s="762"/>
      <c r="BD110" s="762"/>
      <c r="BE110" s="762"/>
      <c r="BF110" s="762"/>
      <c r="BG110" s="762"/>
      <c r="BH110" s="762"/>
      <c r="BI110" s="762"/>
      <c r="BJ110" s="762"/>
      <c r="BK110" s="762"/>
      <c r="BL110" s="762"/>
      <c r="BM110" s="762"/>
      <c r="BN110" s="762"/>
      <c r="BO110" s="762"/>
      <c r="BP110" s="763"/>
      <c r="BQ110" s="772">
        <v>32451070</v>
      </c>
      <c r="BR110" s="773"/>
      <c r="BS110" s="773"/>
      <c r="BT110" s="773"/>
      <c r="BU110" s="773"/>
      <c r="BV110" s="773">
        <v>30698842</v>
      </c>
      <c r="BW110" s="773"/>
      <c r="BX110" s="773"/>
      <c r="BY110" s="773"/>
      <c r="BZ110" s="773"/>
      <c r="CA110" s="773">
        <v>28515263</v>
      </c>
      <c r="CB110" s="773"/>
      <c r="CC110" s="773"/>
      <c r="CD110" s="773"/>
      <c r="CE110" s="773"/>
      <c r="CF110" s="774">
        <v>111.9</v>
      </c>
      <c r="CG110" s="775"/>
      <c r="CH110" s="775"/>
      <c r="CI110" s="775"/>
      <c r="CJ110" s="775"/>
      <c r="CK110" s="979" t="s">
        <v>383</v>
      </c>
      <c r="CL110" s="980"/>
      <c r="CM110" s="771" t="s">
        <v>63</v>
      </c>
      <c r="CN110" s="762"/>
      <c r="CO110" s="762"/>
      <c r="CP110" s="762"/>
      <c r="CQ110" s="762"/>
      <c r="CR110" s="762"/>
      <c r="CS110" s="762"/>
      <c r="CT110" s="762"/>
      <c r="CU110" s="762"/>
      <c r="CV110" s="762"/>
      <c r="CW110" s="762"/>
      <c r="CX110" s="762"/>
      <c r="CY110" s="762"/>
      <c r="CZ110" s="762"/>
      <c r="DA110" s="762"/>
      <c r="DB110" s="762"/>
      <c r="DC110" s="762"/>
      <c r="DD110" s="762"/>
      <c r="DE110" s="762"/>
      <c r="DF110" s="763"/>
      <c r="DG110" s="772" t="s">
        <v>196</v>
      </c>
      <c r="DH110" s="773"/>
      <c r="DI110" s="773"/>
      <c r="DJ110" s="773"/>
      <c r="DK110" s="773"/>
      <c r="DL110" s="773" t="s">
        <v>196</v>
      </c>
      <c r="DM110" s="773"/>
      <c r="DN110" s="773"/>
      <c r="DO110" s="773"/>
      <c r="DP110" s="773"/>
      <c r="DQ110" s="773" t="s">
        <v>196</v>
      </c>
      <c r="DR110" s="773"/>
      <c r="DS110" s="773"/>
      <c r="DT110" s="773"/>
      <c r="DU110" s="773"/>
      <c r="DV110" s="776" t="s">
        <v>196</v>
      </c>
      <c r="DW110" s="776"/>
      <c r="DX110" s="776"/>
      <c r="DY110" s="776"/>
      <c r="DZ110" s="777"/>
    </row>
    <row r="111" spans="1:131" s="48" customFormat="1" ht="26.25" customHeight="1" x14ac:dyDescent="0.15">
      <c r="A111" s="778" t="s">
        <v>454</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79"/>
      <c r="AA111" s="780" t="s">
        <v>196</v>
      </c>
      <c r="AB111" s="781"/>
      <c r="AC111" s="781"/>
      <c r="AD111" s="781"/>
      <c r="AE111" s="782"/>
      <c r="AF111" s="783" t="s">
        <v>196</v>
      </c>
      <c r="AG111" s="781"/>
      <c r="AH111" s="781"/>
      <c r="AI111" s="781"/>
      <c r="AJ111" s="782"/>
      <c r="AK111" s="783" t="s">
        <v>196</v>
      </c>
      <c r="AL111" s="781"/>
      <c r="AM111" s="781"/>
      <c r="AN111" s="781"/>
      <c r="AO111" s="782"/>
      <c r="AP111" s="784" t="s">
        <v>196</v>
      </c>
      <c r="AQ111" s="785"/>
      <c r="AR111" s="785"/>
      <c r="AS111" s="785"/>
      <c r="AT111" s="786"/>
      <c r="AU111" s="975"/>
      <c r="AV111" s="976"/>
      <c r="AW111" s="976"/>
      <c r="AX111" s="976"/>
      <c r="AY111" s="976"/>
      <c r="AZ111" s="787" t="s">
        <v>473</v>
      </c>
      <c r="BA111" s="788"/>
      <c r="BB111" s="788"/>
      <c r="BC111" s="788"/>
      <c r="BD111" s="788"/>
      <c r="BE111" s="788"/>
      <c r="BF111" s="788"/>
      <c r="BG111" s="788"/>
      <c r="BH111" s="788"/>
      <c r="BI111" s="788"/>
      <c r="BJ111" s="788"/>
      <c r="BK111" s="788"/>
      <c r="BL111" s="788"/>
      <c r="BM111" s="788"/>
      <c r="BN111" s="788"/>
      <c r="BO111" s="788"/>
      <c r="BP111" s="789"/>
      <c r="BQ111" s="790" t="s">
        <v>196</v>
      </c>
      <c r="BR111" s="791"/>
      <c r="BS111" s="791"/>
      <c r="BT111" s="791"/>
      <c r="BU111" s="791"/>
      <c r="BV111" s="791" t="s">
        <v>196</v>
      </c>
      <c r="BW111" s="791"/>
      <c r="BX111" s="791"/>
      <c r="BY111" s="791"/>
      <c r="BZ111" s="791"/>
      <c r="CA111" s="791" t="s">
        <v>196</v>
      </c>
      <c r="CB111" s="791"/>
      <c r="CC111" s="791"/>
      <c r="CD111" s="791"/>
      <c r="CE111" s="791"/>
      <c r="CF111" s="792" t="s">
        <v>196</v>
      </c>
      <c r="CG111" s="793"/>
      <c r="CH111" s="793"/>
      <c r="CI111" s="793"/>
      <c r="CJ111" s="793"/>
      <c r="CK111" s="981"/>
      <c r="CL111" s="982"/>
      <c r="CM111" s="787" t="s">
        <v>137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0" t="s">
        <v>196</v>
      </c>
      <c r="DH111" s="791"/>
      <c r="DI111" s="791"/>
      <c r="DJ111" s="791"/>
      <c r="DK111" s="791"/>
      <c r="DL111" s="791" t="s">
        <v>196</v>
      </c>
      <c r="DM111" s="791"/>
      <c r="DN111" s="791"/>
      <c r="DO111" s="791"/>
      <c r="DP111" s="791"/>
      <c r="DQ111" s="791" t="s">
        <v>196</v>
      </c>
      <c r="DR111" s="791"/>
      <c r="DS111" s="791"/>
      <c r="DT111" s="791"/>
      <c r="DU111" s="791"/>
      <c r="DV111" s="794" t="s">
        <v>196</v>
      </c>
      <c r="DW111" s="794"/>
      <c r="DX111" s="794"/>
      <c r="DY111" s="794"/>
      <c r="DZ111" s="795"/>
    </row>
    <row r="112" spans="1:131" s="48" customFormat="1" ht="26.25" customHeight="1" x14ac:dyDescent="0.15">
      <c r="A112" s="942" t="s">
        <v>151</v>
      </c>
      <c r="B112" s="943"/>
      <c r="C112" s="788" t="s">
        <v>475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196</v>
      </c>
      <c r="AB112" s="781"/>
      <c r="AC112" s="781"/>
      <c r="AD112" s="781"/>
      <c r="AE112" s="782"/>
      <c r="AF112" s="783" t="s">
        <v>196</v>
      </c>
      <c r="AG112" s="781"/>
      <c r="AH112" s="781"/>
      <c r="AI112" s="781"/>
      <c r="AJ112" s="782"/>
      <c r="AK112" s="783" t="s">
        <v>196</v>
      </c>
      <c r="AL112" s="781"/>
      <c r="AM112" s="781"/>
      <c r="AN112" s="781"/>
      <c r="AO112" s="782"/>
      <c r="AP112" s="784" t="s">
        <v>196</v>
      </c>
      <c r="AQ112" s="785"/>
      <c r="AR112" s="785"/>
      <c r="AS112" s="785"/>
      <c r="AT112" s="786"/>
      <c r="AU112" s="975"/>
      <c r="AV112" s="976"/>
      <c r="AW112" s="976"/>
      <c r="AX112" s="976"/>
      <c r="AY112" s="976"/>
      <c r="AZ112" s="787" t="s">
        <v>263</v>
      </c>
      <c r="BA112" s="788"/>
      <c r="BB112" s="788"/>
      <c r="BC112" s="788"/>
      <c r="BD112" s="788"/>
      <c r="BE112" s="788"/>
      <c r="BF112" s="788"/>
      <c r="BG112" s="788"/>
      <c r="BH112" s="788"/>
      <c r="BI112" s="788"/>
      <c r="BJ112" s="788"/>
      <c r="BK112" s="788"/>
      <c r="BL112" s="788"/>
      <c r="BM112" s="788"/>
      <c r="BN112" s="788"/>
      <c r="BO112" s="788"/>
      <c r="BP112" s="789"/>
      <c r="BQ112" s="790">
        <v>12051983</v>
      </c>
      <c r="BR112" s="791"/>
      <c r="BS112" s="791"/>
      <c r="BT112" s="791"/>
      <c r="BU112" s="791"/>
      <c r="BV112" s="791">
        <v>14341825</v>
      </c>
      <c r="BW112" s="791"/>
      <c r="BX112" s="791"/>
      <c r="BY112" s="791"/>
      <c r="BZ112" s="791"/>
      <c r="CA112" s="791">
        <v>19621357</v>
      </c>
      <c r="CB112" s="791"/>
      <c r="CC112" s="791"/>
      <c r="CD112" s="791"/>
      <c r="CE112" s="791"/>
      <c r="CF112" s="792">
        <v>77</v>
      </c>
      <c r="CG112" s="793"/>
      <c r="CH112" s="793"/>
      <c r="CI112" s="793"/>
      <c r="CJ112" s="793"/>
      <c r="CK112" s="981"/>
      <c r="CL112" s="982"/>
      <c r="CM112" s="787" t="s">
        <v>394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0" t="s">
        <v>196</v>
      </c>
      <c r="DH112" s="791"/>
      <c r="DI112" s="791"/>
      <c r="DJ112" s="791"/>
      <c r="DK112" s="791"/>
      <c r="DL112" s="791" t="s">
        <v>196</v>
      </c>
      <c r="DM112" s="791"/>
      <c r="DN112" s="791"/>
      <c r="DO112" s="791"/>
      <c r="DP112" s="791"/>
      <c r="DQ112" s="791" t="s">
        <v>196</v>
      </c>
      <c r="DR112" s="791"/>
      <c r="DS112" s="791"/>
      <c r="DT112" s="791"/>
      <c r="DU112" s="791"/>
      <c r="DV112" s="794" t="s">
        <v>196</v>
      </c>
      <c r="DW112" s="794"/>
      <c r="DX112" s="794"/>
      <c r="DY112" s="794"/>
      <c r="DZ112" s="795"/>
    </row>
    <row r="113" spans="1:130" s="48" customFormat="1" ht="26.25" customHeight="1" x14ac:dyDescent="0.15">
      <c r="A113" s="944"/>
      <c r="B113" s="945"/>
      <c r="C113" s="788" t="s">
        <v>476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1243909</v>
      </c>
      <c r="AB113" s="781"/>
      <c r="AC113" s="781"/>
      <c r="AD113" s="781"/>
      <c r="AE113" s="782"/>
      <c r="AF113" s="783">
        <v>1242161</v>
      </c>
      <c r="AG113" s="781"/>
      <c r="AH113" s="781"/>
      <c r="AI113" s="781"/>
      <c r="AJ113" s="782"/>
      <c r="AK113" s="783">
        <v>1348144</v>
      </c>
      <c r="AL113" s="781"/>
      <c r="AM113" s="781"/>
      <c r="AN113" s="781"/>
      <c r="AO113" s="782"/>
      <c r="AP113" s="784">
        <v>5.3</v>
      </c>
      <c r="AQ113" s="785"/>
      <c r="AR113" s="785"/>
      <c r="AS113" s="785"/>
      <c r="AT113" s="786"/>
      <c r="AU113" s="975"/>
      <c r="AV113" s="976"/>
      <c r="AW113" s="976"/>
      <c r="AX113" s="976"/>
      <c r="AY113" s="976"/>
      <c r="AZ113" s="787" t="s">
        <v>200</v>
      </c>
      <c r="BA113" s="788"/>
      <c r="BB113" s="788"/>
      <c r="BC113" s="788"/>
      <c r="BD113" s="788"/>
      <c r="BE113" s="788"/>
      <c r="BF113" s="788"/>
      <c r="BG113" s="788"/>
      <c r="BH113" s="788"/>
      <c r="BI113" s="788"/>
      <c r="BJ113" s="788"/>
      <c r="BK113" s="788"/>
      <c r="BL113" s="788"/>
      <c r="BM113" s="788"/>
      <c r="BN113" s="788"/>
      <c r="BO113" s="788"/>
      <c r="BP113" s="789"/>
      <c r="BQ113" s="790">
        <v>449410</v>
      </c>
      <c r="BR113" s="791"/>
      <c r="BS113" s="791"/>
      <c r="BT113" s="791"/>
      <c r="BU113" s="791"/>
      <c r="BV113" s="791">
        <v>356476</v>
      </c>
      <c r="BW113" s="791"/>
      <c r="BX113" s="791"/>
      <c r="BY113" s="791"/>
      <c r="BZ113" s="791"/>
      <c r="CA113" s="791">
        <v>262876</v>
      </c>
      <c r="CB113" s="791"/>
      <c r="CC113" s="791"/>
      <c r="CD113" s="791"/>
      <c r="CE113" s="791"/>
      <c r="CF113" s="792">
        <v>1</v>
      </c>
      <c r="CG113" s="793"/>
      <c r="CH113" s="793"/>
      <c r="CI113" s="793"/>
      <c r="CJ113" s="793"/>
      <c r="CK113" s="981"/>
      <c r="CL113" s="982"/>
      <c r="CM113" s="787" t="s">
        <v>404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80" t="s">
        <v>196</v>
      </c>
      <c r="DH113" s="781"/>
      <c r="DI113" s="781"/>
      <c r="DJ113" s="781"/>
      <c r="DK113" s="782"/>
      <c r="DL113" s="783" t="s">
        <v>196</v>
      </c>
      <c r="DM113" s="781"/>
      <c r="DN113" s="781"/>
      <c r="DO113" s="781"/>
      <c r="DP113" s="782"/>
      <c r="DQ113" s="783" t="s">
        <v>196</v>
      </c>
      <c r="DR113" s="781"/>
      <c r="DS113" s="781"/>
      <c r="DT113" s="781"/>
      <c r="DU113" s="782"/>
      <c r="DV113" s="784" t="s">
        <v>196</v>
      </c>
      <c r="DW113" s="785"/>
      <c r="DX113" s="785"/>
      <c r="DY113" s="785"/>
      <c r="DZ113" s="786"/>
    </row>
    <row r="114" spans="1:130" s="48" customFormat="1" ht="26.25" customHeight="1" x14ac:dyDescent="0.15">
      <c r="A114" s="944"/>
      <c r="B114" s="945"/>
      <c r="C114" s="788" t="s">
        <v>478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116193</v>
      </c>
      <c r="AB114" s="781"/>
      <c r="AC114" s="781"/>
      <c r="AD114" s="781"/>
      <c r="AE114" s="782"/>
      <c r="AF114" s="783">
        <v>90053</v>
      </c>
      <c r="AG114" s="781"/>
      <c r="AH114" s="781"/>
      <c r="AI114" s="781"/>
      <c r="AJ114" s="782"/>
      <c r="AK114" s="783">
        <v>89458</v>
      </c>
      <c r="AL114" s="781"/>
      <c r="AM114" s="781"/>
      <c r="AN114" s="781"/>
      <c r="AO114" s="782"/>
      <c r="AP114" s="784">
        <v>0.4</v>
      </c>
      <c r="AQ114" s="785"/>
      <c r="AR114" s="785"/>
      <c r="AS114" s="785"/>
      <c r="AT114" s="786"/>
      <c r="AU114" s="975"/>
      <c r="AV114" s="976"/>
      <c r="AW114" s="976"/>
      <c r="AX114" s="976"/>
      <c r="AY114" s="976"/>
      <c r="AZ114" s="787" t="s">
        <v>479</v>
      </c>
      <c r="BA114" s="788"/>
      <c r="BB114" s="788"/>
      <c r="BC114" s="788"/>
      <c r="BD114" s="788"/>
      <c r="BE114" s="788"/>
      <c r="BF114" s="788"/>
      <c r="BG114" s="788"/>
      <c r="BH114" s="788"/>
      <c r="BI114" s="788"/>
      <c r="BJ114" s="788"/>
      <c r="BK114" s="788"/>
      <c r="BL114" s="788"/>
      <c r="BM114" s="788"/>
      <c r="BN114" s="788"/>
      <c r="BO114" s="788"/>
      <c r="BP114" s="789"/>
      <c r="BQ114" s="790">
        <v>5290471</v>
      </c>
      <c r="BR114" s="791"/>
      <c r="BS114" s="791"/>
      <c r="BT114" s="791"/>
      <c r="BU114" s="791"/>
      <c r="BV114" s="791">
        <v>5080636</v>
      </c>
      <c r="BW114" s="791"/>
      <c r="BX114" s="791"/>
      <c r="BY114" s="791"/>
      <c r="BZ114" s="791"/>
      <c r="CA114" s="791">
        <v>5059104</v>
      </c>
      <c r="CB114" s="791"/>
      <c r="CC114" s="791"/>
      <c r="CD114" s="791"/>
      <c r="CE114" s="791"/>
      <c r="CF114" s="792">
        <v>19.899999999999999</v>
      </c>
      <c r="CG114" s="793"/>
      <c r="CH114" s="793"/>
      <c r="CI114" s="793"/>
      <c r="CJ114" s="793"/>
      <c r="CK114" s="981"/>
      <c r="CL114" s="982"/>
      <c r="CM114" s="787" t="s">
        <v>148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80" t="s">
        <v>196</v>
      </c>
      <c r="DH114" s="781"/>
      <c r="DI114" s="781"/>
      <c r="DJ114" s="781"/>
      <c r="DK114" s="782"/>
      <c r="DL114" s="783" t="s">
        <v>196</v>
      </c>
      <c r="DM114" s="781"/>
      <c r="DN114" s="781"/>
      <c r="DO114" s="781"/>
      <c r="DP114" s="782"/>
      <c r="DQ114" s="783" t="s">
        <v>196</v>
      </c>
      <c r="DR114" s="781"/>
      <c r="DS114" s="781"/>
      <c r="DT114" s="781"/>
      <c r="DU114" s="782"/>
      <c r="DV114" s="784" t="s">
        <v>196</v>
      </c>
      <c r="DW114" s="785"/>
      <c r="DX114" s="785"/>
      <c r="DY114" s="785"/>
      <c r="DZ114" s="786"/>
    </row>
    <row r="115" spans="1:130" s="48" customFormat="1" ht="26.25" customHeight="1" x14ac:dyDescent="0.15">
      <c r="A115" s="944"/>
      <c r="B115" s="945"/>
      <c r="C115" s="788" t="s">
        <v>371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196</v>
      </c>
      <c r="AB115" s="781"/>
      <c r="AC115" s="781"/>
      <c r="AD115" s="781"/>
      <c r="AE115" s="782"/>
      <c r="AF115" s="783" t="s">
        <v>196</v>
      </c>
      <c r="AG115" s="781"/>
      <c r="AH115" s="781"/>
      <c r="AI115" s="781"/>
      <c r="AJ115" s="782"/>
      <c r="AK115" s="783" t="s">
        <v>196</v>
      </c>
      <c r="AL115" s="781"/>
      <c r="AM115" s="781"/>
      <c r="AN115" s="781"/>
      <c r="AO115" s="782"/>
      <c r="AP115" s="784" t="s">
        <v>196</v>
      </c>
      <c r="AQ115" s="785"/>
      <c r="AR115" s="785"/>
      <c r="AS115" s="785"/>
      <c r="AT115" s="786"/>
      <c r="AU115" s="975"/>
      <c r="AV115" s="976"/>
      <c r="AW115" s="976"/>
      <c r="AX115" s="976"/>
      <c r="AY115" s="976"/>
      <c r="AZ115" s="787" t="s">
        <v>341</v>
      </c>
      <c r="BA115" s="788"/>
      <c r="BB115" s="788"/>
      <c r="BC115" s="788"/>
      <c r="BD115" s="788"/>
      <c r="BE115" s="788"/>
      <c r="BF115" s="788"/>
      <c r="BG115" s="788"/>
      <c r="BH115" s="788"/>
      <c r="BI115" s="788"/>
      <c r="BJ115" s="788"/>
      <c r="BK115" s="788"/>
      <c r="BL115" s="788"/>
      <c r="BM115" s="788"/>
      <c r="BN115" s="788"/>
      <c r="BO115" s="788"/>
      <c r="BP115" s="789"/>
      <c r="BQ115" s="790" t="s">
        <v>196</v>
      </c>
      <c r="BR115" s="791"/>
      <c r="BS115" s="791"/>
      <c r="BT115" s="791"/>
      <c r="BU115" s="791"/>
      <c r="BV115" s="791" t="s">
        <v>196</v>
      </c>
      <c r="BW115" s="791"/>
      <c r="BX115" s="791"/>
      <c r="BY115" s="791"/>
      <c r="BZ115" s="791"/>
      <c r="CA115" s="791" t="s">
        <v>196</v>
      </c>
      <c r="CB115" s="791"/>
      <c r="CC115" s="791"/>
      <c r="CD115" s="791"/>
      <c r="CE115" s="791"/>
      <c r="CF115" s="792" t="s">
        <v>196</v>
      </c>
      <c r="CG115" s="793"/>
      <c r="CH115" s="793"/>
      <c r="CI115" s="793"/>
      <c r="CJ115" s="793"/>
      <c r="CK115" s="981"/>
      <c r="CL115" s="982"/>
      <c r="CM115" s="787" t="s">
        <v>30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780" t="s">
        <v>196</v>
      </c>
      <c r="DH115" s="781"/>
      <c r="DI115" s="781"/>
      <c r="DJ115" s="781"/>
      <c r="DK115" s="782"/>
      <c r="DL115" s="783" t="s">
        <v>196</v>
      </c>
      <c r="DM115" s="781"/>
      <c r="DN115" s="781"/>
      <c r="DO115" s="781"/>
      <c r="DP115" s="782"/>
      <c r="DQ115" s="783" t="s">
        <v>196</v>
      </c>
      <c r="DR115" s="781"/>
      <c r="DS115" s="781"/>
      <c r="DT115" s="781"/>
      <c r="DU115" s="782"/>
      <c r="DV115" s="784" t="s">
        <v>196</v>
      </c>
      <c r="DW115" s="785"/>
      <c r="DX115" s="785"/>
      <c r="DY115" s="785"/>
      <c r="DZ115" s="786"/>
    </row>
    <row r="116" spans="1:130" s="48" customFormat="1" ht="26.25" customHeight="1" x14ac:dyDescent="0.15">
      <c r="A116" s="946"/>
      <c r="B116" s="947"/>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80" t="s">
        <v>196</v>
      </c>
      <c r="AB116" s="781"/>
      <c r="AC116" s="781"/>
      <c r="AD116" s="781"/>
      <c r="AE116" s="782"/>
      <c r="AF116" s="783" t="s">
        <v>196</v>
      </c>
      <c r="AG116" s="781"/>
      <c r="AH116" s="781"/>
      <c r="AI116" s="781"/>
      <c r="AJ116" s="782"/>
      <c r="AK116" s="783" t="s">
        <v>196</v>
      </c>
      <c r="AL116" s="781"/>
      <c r="AM116" s="781"/>
      <c r="AN116" s="781"/>
      <c r="AO116" s="782"/>
      <c r="AP116" s="784" t="s">
        <v>196</v>
      </c>
      <c r="AQ116" s="785"/>
      <c r="AR116" s="785"/>
      <c r="AS116" s="785"/>
      <c r="AT116" s="786"/>
      <c r="AU116" s="975"/>
      <c r="AV116" s="976"/>
      <c r="AW116" s="976"/>
      <c r="AX116" s="976"/>
      <c r="AY116" s="976"/>
      <c r="AZ116" s="798" t="s">
        <v>220</v>
      </c>
      <c r="BA116" s="799"/>
      <c r="BB116" s="799"/>
      <c r="BC116" s="799"/>
      <c r="BD116" s="799"/>
      <c r="BE116" s="799"/>
      <c r="BF116" s="799"/>
      <c r="BG116" s="799"/>
      <c r="BH116" s="799"/>
      <c r="BI116" s="799"/>
      <c r="BJ116" s="799"/>
      <c r="BK116" s="799"/>
      <c r="BL116" s="799"/>
      <c r="BM116" s="799"/>
      <c r="BN116" s="799"/>
      <c r="BO116" s="799"/>
      <c r="BP116" s="800"/>
      <c r="BQ116" s="790" t="s">
        <v>196</v>
      </c>
      <c r="BR116" s="791"/>
      <c r="BS116" s="791"/>
      <c r="BT116" s="791"/>
      <c r="BU116" s="791"/>
      <c r="BV116" s="791" t="s">
        <v>196</v>
      </c>
      <c r="BW116" s="791"/>
      <c r="BX116" s="791"/>
      <c r="BY116" s="791"/>
      <c r="BZ116" s="791"/>
      <c r="CA116" s="791" t="s">
        <v>196</v>
      </c>
      <c r="CB116" s="791"/>
      <c r="CC116" s="791"/>
      <c r="CD116" s="791"/>
      <c r="CE116" s="791"/>
      <c r="CF116" s="792" t="s">
        <v>196</v>
      </c>
      <c r="CG116" s="793"/>
      <c r="CH116" s="793"/>
      <c r="CI116" s="793"/>
      <c r="CJ116" s="793"/>
      <c r="CK116" s="981"/>
      <c r="CL116" s="982"/>
      <c r="CM116" s="787" t="s">
        <v>11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80" t="s">
        <v>196</v>
      </c>
      <c r="DH116" s="781"/>
      <c r="DI116" s="781"/>
      <c r="DJ116" s="781"/>
      <c r="DK116" s="782"/>
      <c r="DL116" s="783" t="s">
        <v>196</v>
      </c>
      <c r="DM116" s="781"/>
      <c r="DN116" s="781"/>
      <c r="DO116" s="781"/>
      <c r="DP116" s="782"/>
      <c r="DQ116" s="783" t="s">
        <v>196</v>
      </c>
      <c r="DR116" s="781"/>
      <c r="DS116" s="781"/>
      <c r="DT116" s="781"/>
      <c r="DU116" s="782"/>
      <c r="DV116" s="784" t="s">
        <v>196</v>
      </c>
      <c r="DW116" s="785"/>
      <c r="DX116" s="785"/>
      <c r="DY116" s="785"/>
      <c r="DZ116" s="786"/>
    </row>
    <row r="117" spans="1:130" s="48" customFormat="1" ht="26.25" customHeight="1" x14ac:dyDescent="0.15">
      <c r="A117" s="755" t="s">
        <v>268</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1" t="s">
        <v>319</v>
      </c>
      <c r="Z117" s="757"/>
      <c r="AA117" s="802">
        <v>4458256</v>
      </c>
      <c r="AB117" s="803"/>
      <c r="AC117" s="803"/>
      <c r="AD117" s="803"/>
      <c r="AE117" s="804"/>
      <c r="AF117" s="805">
        <v>4438059</v>
      </c>
      <c r="AG117" s="803"/>
      <c r="AH117" s="803"/>
      <c r="AI117" s="803"/>
      <c r="AJ117" s="804"/>
      <c r="AK117" s="805">
        <v>4506287</v>
      </c>
      <c r="AL117" s="803"/>
      <c r="AM117" s="803"/>
      <c r="AN117" s="803"/>
      <c r="AO117" s="804"/>
      <c r="AP117" s="806"/>
      <c r="AQ117" s="807"/>
      <c r="AR117" s="807"/>
      <c r="AS117" s="807"/>
      <c r="AT117" s="808"/>
      <c r="AU117" s="975"/>
      <c r="AV117" s="976"/>
      <c r="AW117" s="976"/>
      <c r="AX117" s="976"/>
      <c r="AY117" s="976"/>
      <c r="AZ117" s="809" t="s">
        <v>358</v>
      </c>
      <c r="BA117" s="810"/>
      <c r="BB117" s="810"/>
      <c r="BC117" s="810"/>
      <c r="BD117" s="810"/>
      <c r="BE117" s="810"/>
      <c r="BF117" s="810"/>
      <c r="BG117" s="810"/>
      <c r="BH117" s="810"/>
      <c r="BI117" s="810"/>
      <c r="BJ117" s="810"/>
      <c r="BK117" s="810"/>
      <c r="BL117" s="810"/>
      <c r="BM117" s="810"/>
      <c r="BN117" s="810"/>
      <c r="BO117" s="810"/>
      <c r="BP117" s="811"/>
      <c r="BQ117" s="790" t="s">
        <v>196</v>
      </c>
      <c r="BR117" s="791"/>
      <c r="BS117" s="791"/>
      <c r="BT117" s="791"/>
      <c r="BU117" s="791"/>
      <c r="BV117" s="791" t="s">
        <v>196</v>
      </c>
      <c r="BW117" s="791"/>
      <c r="BX117" s="791"/>
      <c r="BY117" s="791"/>
      <c r="BZ117" s="791"/>
      <c r="CA117" s="791" t="s">
        <v>196</v>
      </c>
      <c r="CB117" s="791"/>
      <c r="CC117" s="791"/>
      <c r="CD117" s="791"/>
      <c r="CE117" s="791"/>
      <c r="CF117" s="792" t="s">
        <v>196</v>
      </c>
      <c r="CG117" s="793"/>
      <c r="CH117" s="793"/>
      <c r="CI117" s="793"/>
      <c r="CJ117" s="793"/>
      <c r="CK117" s="981"/>
      <c r="CL117" s="982"/>
      <c r="CM117" s="787" t="s">
        <v>334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80" t="s">
        <v>196</v>
      </c>
      <c r="DH117" s="781"/>
      <c r="DI117" s="781"/>
      <c r="DJ117" s="781"/>
      <c r="DK117" s="782"/>
      <c r="DL117" s="783" t="s">
        <v>196</v>
      </c>
      <c r="DM117" s="781"/>
      <c r="DN117" s="781"/>
      <c r="DO117" s="781"/>
      <c r="DP117" s="782"/>
      <c r="DQ117" s="783" t="s">
        <v>196</v>
      </c>
      <c r="DR117" s="781"/>
      <c r="DS117" s="781"/>
      <c r="DT117" s="781"/>
      <c r="DU117" s="782"/>
      <c r="DV117" s="784" t="s">
        <v>196</v>
      </c>
      <c r="DW117" s="785"/>
      <c r="DX117" s="785"/>
      <c r="DY117" s="785"/>
      <c r="DZ117" s="786"/>
    </row>
    <row r="118" spans="1:130" s="48" customFormat="1" ht="26.25" customHeight="1" x14ac:dyDescent="0.15">
      <c r="A118" s="755" t="s">
        <v>96</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469</v>
      </c>
      <c r="AB118" s="756"/>
      <c r="AC118" s="756"/>
      <c r="AD118" s="756"/>
      <c r="AE118" s="757"/>
      <c r="AF118" s="758" t="s">
        <v>470</v>
      </c>
      <c r="AG118" s="756"/>
      <c r="AH118" s="756"/>
      <c r="AI118" s="756"/>
      <c r="AJ118" s="757"/>
      <c r="AK118" s="758" t="s">
        <v>388</v>
      </c>
      <c r="AL118" s="756"/>
      <c r="AM118" s="756"/>
      <c r="AN118" s="756"/>
      <c r="AO118" s="757"/>
      <c r="AP118" s="758" t="s">
        <v>471</v>
      </c>
      <c r="AQ118" s="756"/>
      <c r="AR118" s="756"/>
      <c r="AS118" s="756"/>
      <c r="AT118" s="759"/>
      <c r="AU118" s="975"/>
      <c r="AV118" s="976"/>
      <c r="AW118" s="976"/>
      <c r="AX118" s="976"/>
      <c r="AY118" s="976"/>
      <c r="AZ118" s="812" t="s">
        <v>480</v>
      </c>
      <c r="BA118" s="796"/>
      <c r="BB118" s="796"/>
      <c r="BC118" s="796"/>
      <c r="BD118" s="796"/>
      <c r="BE118" s="796"/>
      <c r="BF118" s="796"/>
      <c r="BG118" s="796"/>
      <c r="BH118" s="796"/>
      <c r="BI118" s="796"/>
      <c r="BJ118" s="796"/>
      <c r="BK118" s="796"/>
      <c r="BL118" s="796"/>
      <c r="BM118" s="796"/>
      <c r="BN118" s="796"/>
      <c r="BO118" s="796"/>
      <c r="BP118" s="797"/>
      <c r="BQ118" s="813" t="s">
        <v>196</v>
      </c>
      <c r="BR118" s="814"/>
      <c r="BS118" s="814"/>
      <c r="BT118" s="814"/>
      <c r="BU118" s="814"/>
      <c r="BV118" s="814" t="s">
        <v>196</v>
      </c>
      <c r="BW118" s="814"/>
      <c r="BX118" s="814"/>
      <c r="BY118" s="814"/>
      <c r="BZ118" s="814"/>
      <c r="CA118" s="814" t="s">
        <v>196</v>
      </c>
      <c r="CB118" s="814"/>
      <c r="CC118" s="814"/>
      <c r="CD118" s="814"/>
      <c r="CE118" s="814"/>
      <c r="CF118" s="792" t="s">
        <v>196</v>
      </c>
      <c r="CG118" s="793"/>
      <c r="CH118" s="793"/>
      <c r="CI118" s="793"/>
      <c r="CJ118" s="793"/>
      <c r="CK118" s="981"/>
      <c r="CL118" s="982"/>
      <c r="CM118" s="787" t="s">
        <v>481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80" t="s">
        <v>196</v>
      </c>
      <c r="DH118" s="781"/>
      <c r="DI118" s="781"/>
      <c r="DJ118" s="781"/>
      <c r="DK118" s="782"/>
      <c r="DL118" s="783" t="s">
        <v>196</v>
      </c>
      <c r="DM118" s="781"/>
      <c r="DN118" s="781"/>
      <c r="DO118" s="781"/>
      <c r="DP118" s="782"/>
      <c r="DQ118" s="783" t="s">
        <v>196</v>
      </c>
      <c r="DR118" s="781"/>
      <c r="DS118" s="781"/>
      <c r="DT118" s="781"/>
      <c r="DU118" s="782"/>
      <c r="DV118" s="784" t="s">
        <v>196</v>
      </c>
      <c r="DW118" s="785"/>
      <c r="DX118" s="785"/>
      <c r="DY118" s="785"/>
      <c r="DZ118" s="786"/>
    </row>
    <row r="119" spans="1:130" s="48" customFormat="1" ht="26.25" customHeight="1" x14ac:dyDescent="0.15">
      <c r="A119" s="985" t="s">
        <v>383</v>
      </c>
      <c r="B119" s="980"/>
      <c r="C119" s="771" t="s">
        <v>63</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3"/>
      <c r="AA119" s="764" t="s">
        <v>196</v>
      </c>
      <c r="AB119" s="765"/>
      <c r="AC119" s="765"/>
      <c r="AD119" s="765"/>
      <c r="AE119" s="766"/>
      <c r="AF119" s="767" t="s">
        <v>196</v>
      </c>
      <c r="AG119" s="765"/>
      <c r="AH119" s="765"/>
      <c r="AI119" s="765"/>
      <c r="AJ119" s="766"/>
      <c r="AK119" s="767" t="s">
        <v>196</v>
      </c>
      <c r="AL119" s="765"/>
      <c r="AM119" s="765"/>
      <c r="AN119" s="765"/>
      <c r="AO119" s="766"/>
      <c r="AP119" s="768" t="s">
        <v>196</v>
      </c>
      <c r="AQ119" s="769"/>
      <c r="AR119" s="769"/>
      <c r="AS119" s="769"/>
      <c r="AT119" s="770"/>
      <c r="AU119" s="977"/>
      <c r="AV119" s="978"/>
      <c r="AW119" s="978"/>
      <c r="AX119" s="978"/>
      <c r="AY119" s="978"/>
      <c r="AZ119" s="69" t="s">
        <v>268</v>
      </c>
      <c r="BA119" s="69"/>
      <c r="BB119" s="69"/>
      <c r="BC119" s="69"/>
      <c r="BD119" s="69"/>
      <c r="BE119" s="69"/>
      <c r="BF119" s="69"/>
      <c r="BG119" s="69"/>
      <c r="BH119" s="69"/>
      <c r="BI119" s="69"/>
      <c r="BJ119" s="69"/>
      <c r="BK119" s="69"/>
      <c r="BL119" s="69"/>
      <c r="BM119" s="69"/>
      <c r="BN119" s="69"/>
      <c r="BO119" s="801" t="s">
        <v>164</v>
      </c>
      <c r="BP119" s="815"/>
      <c r="BQ119" s="813">
        <v>50242934</v>
      </c>
      <c r="BR119" s="814"/>
      <c r="BS119" s="814"/>
      <c r="BT119" s="814"/>
      <c r="BU119" s="814"/>
      <c r="BV119" s="814">
        <v>50477779</v>
      </c>
      <c r="BW119" s="814"/>
      <c r="BX119" s="814"/>
      <c r="BY119" s="814"/>
      <c r="BZ119" s="814"/>
      <c r="CA119" s="814">
        <v>53458600</v>
      </c>
      <c r="CB119" s="814"/>
      <c r="CC119" s="814"/>
      <c r="CD119" s="814"/>
      <c r="CE119" s="814"/>
      <c r="CF119" s="816"/>
      <c r="CG119" s="817"/>
      <c r="CH119" s="817"/>
      <c r="CI119" s="817"/>
      <c r="CJ119" s="818"/>
      <c r="CK119" s="983"/>
      <c r="CL119" s="984"/>
      <c r="CM119" s="812" t="s">
        <v>482</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819" t="s">
        <v>196</v>
      </c>
      <c r="DH119" s="820"/>
      <c r="DI119" s="820"/>
      <c r="DJ119" s="820"/>
      <c r="DK119" s="821"/>
      <c r="DL119" s="822" t="s">
        <v>196</v>
      </c>
      <c r="DM119" s="820"/>
      <c r="DN119" s="820"/>
      <c r="DO119" s="820"/>
      <c r="DP119" s="821"/>
      <c r="DQ119" s="822" t="s">
        <v>196</v>
      </c>
      <c r="DR119" s="820"/>
      <c r="DS119" s="820"/>
      <c r="DT119" s="820"/>
      <c r="DU119" s="821"/>
      <c r="DV119" s="823" t="s">
        <v>196</v>
      </c>
      <c r="DW119" s="824"/>
      <c r="DX119" s="824"/>
      <c r="DY119" s="824"/>
      <c r="DZ119" s="825"/>
    </row>
    <row r="120" spans="1:130" s="48" customFormat="1" ht="26.25" customHeight="1" x14ac:dyDescent="0.15">
      <c r="A120" s="986"/>
      <c r="B120" s="982"/>
      <c r="C120" s="787" t="s">
        <v>137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80" t="s">
        <v>196</v>
      </c>
      <c r="AB120" s="781"/>
      <c r="AC120" s="781"/>
      <c r="AD120" s="781"/>
      <c r="AE120" s="782"/>
      <c r="AF120" s="783" t="s">
        <v>196</v>
      </c>
      <c r="AG120" s="781"/>
      <c r="AH120" s="781"/>
      <c r="AI120" s="781"/>
      <c r="AJ120" s="782"/>
      <c r="AK120" s="783" t="s">
        <v>196</v>
      </c>
      <c r="AL120" s="781"/>
      <c r="AM120" s="781"/>
      <c r="AN120" s="781"/>
      <c r="AO120" s="782"/>
      <c r="AP120" s="784" t="s">
        <v>196</v>
      </c>
      <c r="AQ120" s="785"/>
      <c r="AR120" s="785"/>
      <c r="AS120" s="785"/>
      <c r="AT120" s="786"/>
      <c r="AU120" s="948" t="s">
        <v>474</v>
      </c>
      <c r="AV120" s="949"/>
      <c r="AW120" s="949"/>
      <c r="AX120" s="949"/>
      <c r="AY120" s="950"/>
      <c r="AZ120" s="771" t="s">
        <v>210</v>
      </c>
      <c r="BA120" s="762"/>
      <c r="BB120" s="762"/>
      <c r="BC120" s="762"/>
      <c r="BD120" s="762"/>
      <c r="BE120" s="762"/>
      <c r="BF120" s="762"/>
      <c r="BG120" s="762"/>
      <c r="BH120" s="762"/>
      <c r="BI120" s="762"/>
      <c r="BJ120" s="762"/>
      <c r="BK120" s="762"/>
      <c r="BL120" s="762"/>
      <c r="BM120" s="762"/>
      <c r="BN120" s="762"/>
      <c r="BO120" s="762"/>
      <c r="BP120" s="763"/>
      <c r="BQ120" s="772">
        <v>11820819</v>
      </c>
      <c r="BR120" s="773"/>
      <c r="BS120" s="773"/>
      <c r="BT120" s="773"/>
      <c r="BU120" s="773"/>
      <c r="BV120" s="773">
        <v>13645874</v>
      </c>
      <c r="BW120" s="773"/>
      <c r="BX120" s="773"/>
      <c r="BY120" s="773"/>
      <c r="BZ120" s="773"/>
      <c r="CA120" s="773">
        <v>16475630</v>
      </c>
      <c r="CB120" s="773"/>
      <c r="CC120" s="773"/>
      <c r="CD120" s="773"/>
      <c r="CE120" s="773"/>
      <c r="CF120" s="774">
        <v>64.7</v>
      </c>
      <c r="CG120" s="775"/>
      <c r="CH120" s="775"/>
      <c r="CI120" s="775"/>
      <c r="CJ120" s="775"/>
      <c r="CK120" s="956" t="s">
        <v>264</v>
      </c>
      <c r="CL120" s="957"/>
      <c r="CM120" s="957"/>
      <c r="CN120" s="957"/>
      <c r="CO120" s="958"/>
      <c r="CP120" s="826" t="s">
        <v>459</v>
      </c>
      <c r="CQ120" s="827"/>
      <c r="CR120" s="827"/>
      <c r="CS120" s="827"/>
      <c r="CT120" s="827"/>
      <c r="CU120" s="827"/>
      <c r="CV120" s="827"/>
      <c r="CW120" s="827"/>
      <c r="CX120" s="827"/>
      <c r="CY120" s="827"/>
      <c r="CZ120" s="827"/>
      <c r="DA120" s="827"/>
      <c r="DB120" s="827"/>
      <c r="DC120" s="827"/>
      <c r="DD120" s="827"/>
      <c r="DE120" s="827"/>
      <c r="DF120" s="828"/>
      <c r="DG120" s="772">
        <v>2751592</v>
      </c>
      <c r="DH120" s="773"/>
      <c r="DI120" s="773"/>
      <c r="DJ120" s="773"/>
      <c r="DK120" s="773"/>
      <c r="DL120" s="773">
        <v>5184739</v>
      </c>
      <c r="DM120" s="773"/>
      <c r="DN120" s="773"/>
      <c r="DO120" s="773"/>
      <c r="DP120" s="773"/>
      <c r="DQ120" s="773">
        <v>10549111</v>
      </c>
      <c r="DR120" s="773"/>
      <c r="DS120" s="773"/>
      <c r="DT120" s="773"/>
      <c r="DU120" s="773"/>
      <c r="DV120" s="776">
        <v>41.4</v>
      </c>
      <c r="DW120" s="776"/>
      <c r="DX120" s="776"/>
      <c r="DY120" s="776"/>
      <c r="DZ120" s="777"/>
    </row>
    <row r="121" spans="1:130" s="48" customFormat="1" ht="26.25" customHeight="1" x14ac:dyDescent="0.15">
      <c r="A121" s="986"/>
      <c r="B121" s="982"/>
      <c r="C121" s="809" t="s">
        <v>135</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80" t="s">
        <v>196</v>
      </c>
      <c r="AB121" s="781"/>
      <c r="AC121" s="781"/>
      <c r="AD121" s="781"/>
      <c r="AE121" s="782"/>
      <c r="AF121" s="783" t="s">
        <v>196</v>
      </c>
      <c r="AG121" s="781"/>
      <c r="AH121" s="781"/>
      <c r="AI121" s="781"/>
      <c r="AJ121" s="782"/>
      <c r="AK121" s="783" t="s">
        <v>196</v>
      </c>
      <c r="AL121" s="781"/>
      <c r="AM121" s="781"/>
      <c r="AN121" s="781"/>
      <c r="AO121" s="782"/>
      <c r="AP121" s="784" t="s">
        <v>196</v>
      </c>
      <c r="AQ121" s="785"/>
      <c r="AR121" s="785"/>
      <c r="AS121" s="785"/>
      <c r="AT121" s="786"/>
      <c r="AU121" s="951"/>
      <c r="AV121" s="952"/>
      <c r="AW121" s="952"/>
      <c r="AX121" s="952"/>
      <c r="AY121" s="953"/>
      <c r="AZ121" s="787" t="s">
        <v>387</v>
      </c>
      <c r="BA121" s="788"/>
      <c r="BB121" s="788"/>
      <c r="BC121" s="788"/>
      <c r="BD121" s="788"/>
      <c r="BE121" s="788"/>
      <c r="BF121" s="788"/>
      <c r="BG121" s="788"/>
      <c r="BH121" s="788"/>
      <c r="BI121" s="788"/>
      <c r="BJ121" s="788"/>
      <c r="BK121" s="788"/>
      <c r="BL121" s="788"/>
      <c r="BM121" s="788"/>
      <c r="BN121" s="788"/>
      <c r="BO121" s="788"/>
      <c r="BP121" s="789"/>
      <c r="BQ121" s="790">
        <v>9307401</v>
      </c>
      <c r="BR121" s="791"/>
      <c r="BS121" s="791"/>
      <c r="BT121" s="791"/>
      <c r="BU121" s="791"/>
      <c r="BV121" s="791">
        <v>9256381</v>
      </c>
      <c r="BW121" s="791"/>
      <c r="BX121" s="791"/>
      <c r="BY121" s="791"/>
      <c r="BZ121" s="791"/>
      <c r="CA121" s="791">
        <v>9125635</v>
      </c>
      <c r="CB121" s="791"/>
      <c r="CC121" s="791"/>
      <c r="CD121" s="791"/>
      <c r="CE121" s="791"/>
      <c r="CF121" s="792">
        <v>35.799999999999997</v>
      </c>
      <c r="CG121" s="793"/>
      <c r="CH121" s="793"/>
      <c r="CI121" s="793"/>
      <c r="CJ121" s="793"/>
      <c r="CK121" s="959"/>
      <c r="CL121" s="960"/>
      <c r="CM121" s="960"/>
      <c r="CN121" s="960"/>
      <c r="CO121" s="961"/>
      <c r="CP121" s="829" t="s">
        <v>347</v>
      </c>
      <c r="CQ121" s="830"/>
      <c r="CR121" s="830"/>
      <c r="CS121" s="830"/>
      <c r="CT121" s="830"/>
      <c r="CU121" s="830"/>
      <c r="CV121" s="830"/>
      <c r="CW121" s="830"/>
      <c r="CX121" s="830"/>
      <c r="CY121" s="830"/>
      <c r="CZ121" s="830"/>
      <c r="DA121" s="830"/>
      <c r="DB121" s="830"/>
      <c r="DC121" s="830"/>
      <c r="DD121" s="830"/>
      <c r="DE121" s="830"/>
      <c r="DF121" s="831"/>
      <c r="DG121" s="790">
        <v>9300391</v>
      </c>
      <c r="DH121" s="791"/>
      <c r="DI121" s="791"/>
      <c r="DJ121" s="791"/>
      <c r="DK121" s="791"/>
      <c r="DL121" s="791">
        <v>9157086</v>
      </c>
      <c r="DM121" s="791"/>
      <c r="DN121" s="791"/>
      <c r="DO121" s="791"/>
      <c r="DP121" s="791"/>
      <c r="DQ121" s="791">
        <v>9072246</v>
      </c>
      <c r="DR121" s="791"/>
      <c r="DS121" s="791"/>
      <c r="DT121" s="791"/>
      <c r="DU121" s="791"/>
      <c r="DV121" s="794">
        <v>35.6</v>
      </c>
      <c r="DW121" s="794"/>
      <c r="DX121" s="794"/>
      <c r="DY121" s="794"/>
      <c r="DZ121" s="795"/>
    </row>
    <row r="122" spans="1:130" s="48" customFormat="1" ht="26.25" customHeight="1" x14ac:dyDescent="0.15">
      <c r="A122" s="986"/>
      <c r="B122" s="982"/>
      <c r="C122" s="787" t="s">
        <v>148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80" t="s">
        <v>196</v>
      </c>
      <c r="AB122" s="781"/>
      <c r="AC122" s="781"/>
      <c r="AD122" s="781"/>
      <c r="AE122" s="782"/>
      <c r="AF122" s="783" t="s">
        <v>196</v>
      </c>
      <c r="AG122" s="781"/>
      <c r="AH122" s="781"/>
      <c r="AI122" s="781"/>
      <c r="AJ122" s="782"/>
      <c r="AK122" s="783" t="s">
        <v>196</v>
      </c>
      <c r="AL122" s="781"/>
      <c r="AM122" s="781"/>
      <c r="AN122" s="781"/>
      <c r="AO122" s="782"/>
      <c r="AP122" s="784" t="s">
        <v>196</v>
      </c>
      <c r="AQ122" s="785"/>
      <c r="AR122" s="785"/>
      <c r="AS122" s="785"/>
      <c r="AT122" s="786"/>
      <c r="AU122" s="951"/>
      <c r="AV122" s="952"/>
      <c r="AW122" s="952"/>
      <c r="AX122" s="952"/>
      <c r="AY122" s="953"/>
      <c r="AZ122" s="812" t="s">
        <v>484</v>
      </c>
      <c r="BA122" s="796"/>
      <c r="BB122" s="796"/>
      <c r="BC122" s="796"/>
      <c r="BD122" s="796"/>
      <c r="BE122" s="796"/>
      <c r="BF122" s="796"/>
      <c r="BG122" s="796"/>
      <c r="BH122" s="796"/>
      <c r="BI122" s="796"/>
      <c r="BJ122" s="796"/>
      <c r="BK122" s="796"/>
      <c r="BL122" s="796"/>
      <c r="BM122" s="796"/>
      <c r="BN122" s="796"/>
      <c r="BO122" s="796"/>
      <c r="BP122" s="797"/>
      <c r="BQ122" s="813">
        <v>36302805</v>
      </c>
      <c r="BR122" s="814"/>
      <c r="BS122" s="814"/>
      <c r="BT122" s="814"/>
      <c r="BU122" s="814"/>
      <c r="BV122" s="814">
        <v>35843463</v>
      </c>
      <c r="BW122" s="814"/>
      <c r="BX122" s="814"/>
      <c r="BY122" s="814"/>
      <c r="BZ122" s="814"/>
      <c r="CA122" s="814">
        <v>36087385</v>
      </c>
      <c r="CB122" s="814"/>
      <c r="CC122" s="814"/>
      <c r="CD122" s="814"/>
      <c r="CE122" s="814"/>
      <c r="CF122" s="832">
        <v>141.6</v>
      </c>
      <c r="CG122" s="833"/>
      <c r="CH122" s="833"/>
      <c r="CI122" s="833"/>
      <c r="CJ122" s="833"/>
      <c r="CK122" s="959"/>
      <c r="CL122" s="960"/>
      <c r="CM122" s="960"/>
      <c r="CN122" s="960"/>
      <c r="CO122" s="961"/>
      <c r="CP122" s="829" t="s">
        <v>461</v>
      </c>
      <c r="CQ122" s="830"/>
      <c r="CR122" s="830"/>
      <c r="CS122" s="830"/>
      <c r="CT122" s="830"/>
      <c r="CU122" s="830"/>
      <c r="CV122" s="830"/>
      <c r="CW122" s="830"/>
      <c r="CX122" s="830"/>
      <c r="CY122" s="830"/>
      <c r="CZ122" s="830"/>
      <c r="DA122" s="830"/>
      <c r="DB122" s="830"/>
      <c r="DC122" s="830"/>
      <c r="DD122" s="830"/>
      <c r="DE122" s="830"/>
      <c r="DF122" s="831"/>
      <c r="DG122" s="790" t="s">
        <v>196</v>
      </c>
      <c r="DH122" s="791"/>
      <c r="DI122" s="791"/>
      <c r="DJ122" s="791"/>
      <c r="DK122" s="791"/>
      <c r="DL122" s="791" t="s">
        <v>196</v>
      </c>
      <c r="DM122" s="791"/>
      <c r="DN122" s="791"/>
      <c r="DO122" s="791"/>
      <c r="DP122" s="791"/>
      <c r="DQ122" s="791" t="s">
        <v>196</v>
      </c>
      <c r="DR122" s="791"/>
      <c r="DS122" s="791"/>
      <c r="DT122" s="791"/>
      <c r="DU122" s="791"/>
      <c r="DV122" s="794" t="s">
        <v>196</v>
      </c>
      <c r="DW122" s="794"/>
      <c r="DX122" s="794"/>
      <c r="DY122" s="794"/>
      <c r="DZ122" s="795"/>
    </row>
    <row r="123" spans="1:130" s="48" customFormat="1" ht="26.25" customHeight="1" x14ac:dyDescent="0.15">
      <c r="A123" s="986"/>
      <c r="B123" s="982"/>
      <c r="C123" s="787" t="s">
        <v>11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80" t="s">
        <v>196</v>
      </c>
      <c r="AB123" s="781"/>
      <c r="AC123" s="781"/>
      <c r="AD123" s="781"/>
      <c r="AE123" s="782"/>
      <c r="AF123" s="783" t="s">
        <v>196</v>
      </c>
      <c r="AG123" s="781"/>
      <c r="AH123" s="781"/>
      <c r="AI123" s="781"/>
      <c r="AJ123" s="782"/>
      <c r="AK123" s="783" t="s">
        <v>196</v>
      </c>
      <c r="AL123" s="781"/>
      <c r="AM123" s="781"/>
      <c r="AN123" s="781"/>
      <c r="AO123" s="782"/>
      <c r="AP123" s="784" t="s">
        <v>196</v>
      </c>
      <c r="AQ123" s="785"/>
      <c r="AR123" s="785"/>
      <c r="AS123" s="785"/>
      <c r="AT123" s="786"/>
      <c r="AU123" s="954"/>
      <c r="AV123" s="955"/>
      <c r="AW123" s="955"/>
      <c r="AX123" s="955"/>
      <c r="AY123" s="955"/>
      <c r="AZ123" s="69" t="s">
        <v>268</v>
      </c>
      <c r="BA123" s="69"/>
      <c r="BB123" s="69"/>
      <c r="BC123" s="69"/>
      <c r="BD123" s="69"/>
      <c r="BE123" s="69"/>
      <c r="BF123" s="69"/>
      <c r="BG123" s="69"/>
      <c r="BH123" s="69"/>
      <c r="BI123" s="69"/>
      <c r="BJ123" s="69"/>
      <c r="BK123" s="69"/>
      <c r="BL123" s="69"/>
      <c r="BM123" s="69"/>
      <c r="BN123" s="69"/>
      <c r="BO123" s="801" t="s">
        <v>218</v>
      </c>
      <c r="BP123" s="815"/>
      <c r="BQ123" s="834">
        <v>57431025</v>
      </c>
      <c r="BR123" s="835"/>
      <c r="BS123" s="835"/>
      <c r="BT123" s="835"/>
      <c r="BU123" s="835"/>
      <c r="BV123" s="835">
        <v>58745718</v>
      </c>
      <c r="BW123" s="835"/>
      <c r="BX123" s="835"/>
      <c r="BY123" s="835"/>
      <c r="BZ123" s="835"/>
      <c r="CA123" s="835">
        <v>61688650</v>
      </c>
      <c r="CB123" s="835"/>
      <c r="CC123" s="835"/>
      <c r="CD123" s="835"/>
      <c r="CE123" s="835"/>
      <c r="CF123" s="816"/>
      <c r="CG123" s="817"/>
      <c r="CH123" s="817"/>
      <c r="CI123" s="817"/>
      <c r="CJ123" s="818"/>
      <c r="CK123" s="959"/>
      <c r="CL123" s="960"/>
      <c r="CM123" s="960"/>
      <c r="CN123" s="960"/>
      <c r="CO123" s="961"/>
      <c r="CP123" s="829" t="s">
        <v>114</v>
      </c>
      <c r="CQ123" s="830"/>
      <c r="CR123" s="830"/>
      <c r="CS123" s="830"/>
      <c r="CT123" s="830"/>
      <c r="CU123" s="830"/>
      <c r="CV123" s="830"/>
      <c r="CW123" s="830"/>
      <c r="CX123" s="830"/>
      <c r="CY123" s="830"/>
      <c r="CZ123" s="830"/>
      <c r="DA123" s="830"/>
      <c r="DB123" s="830"/>
      <c r="DC123" s="830"/>
      <c r="DD123" s="830"/>
      <c r="DE123" s="830"/>
      <c r="DF123" s="831"/>
      <c r="DG123" s="780" t="s">
        <v>196</v>
      </c>
      <c r="DH123" s="781"/>
      <c r="DI123" s="781"/>
      <c r="DJ123" s="781"/>
      <c r="DK123" s="782"/>
      <c r="DL123" s="783" t="s">
        <v>196</v>
      </c>
      <c r="DM123" s="781"/>
      <c r="DN123" s="781"/>
      <c r="DO123" s="781"/>
      <c r="DP123" s="782"/>
      <c r="DQ123" s="783" t="s">
        <v>196</v>
      </c>
      <c r="DR123" s="781"/>
      <c r="DS123" s="781"/>
      <c r="DT123" s="781"/>
      <c r="DU123" s="782"/>
      <c r="DV123" s="784" t="s">
        <v>196</v>
      </c>
      <c r="DW123" s="785"/>
      <c r="DX123" s="785"/>
      <c r="DY123" s="785"/>
      <c r="DZ123" s="786"/>
    </row>
    <row r="124" spans="1:130" s="48" customFormat="1" ht="26.25" customHeight="1" x14ac:dyDescent="0.15">
      <c r="A124" s="986"/>
      <c r="B124" s="982"/>
      <c r="C124" s="787" t="s">
        <v>334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80" t="s">
        <v>196</v>
      </c>
      <c r="AB124" s="781"/>
      <c r="AC124" s="781"/>
      <c r="AD124" s="781"/>
      <c r="AE124" s="782"/>
      <c r="AF124" s="783" t="s">
        <v>196</v>
      </c>
      <c r="AG124" s="781"/>
      <c r="AH124" s="781"/>
      <c r="AI124" s="781"/>
      <c r="AJ124" s="782"/>
      <c r="AK124" s="783" t="s">
        <v>196</v>
      </c>
      <c r="AL124" s="781"/>
      <c r="AM124" s="781"/>
      <c r="AN124" s="781"/>
      <c r="AO124" s="782"/>
      <c r="AP124" s="784" t="s">
        <v>196</v>
      </c>
      <c r="AQ124" s="785"/>
      <c r="AR124" s="785"/>
      <c r="AS124" s="785"/>
      <c r="AT124" s="786"/>
      <c r="AU124" s="836" t="s">
        <v>485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196</v>
      </c>
      <c r="BR124" s="840"/>
      <c r="BS124" s="840"/>
      <c r="BT124" s="840"/>
      <c r="BU124" s="840"/>
      <c r="BV124" s="840" t="s">
        <v>196</v>
      </c>
      <c r="BW124" s="840"/>
      <c r="BX124" s="840"/>
      <c r="BY124" s="840"/>
      <c r="BZ124" s="840"/>
      <c r="CA124" s="840" t="s">
        <v>196</v>
      </c>
      <c r="CB124" s="840"/>
      <c r="CC124" s="840"/>
      <c r="CD124" s="840"/>
      <c r="CE124" s="840"/>
      <c r="CF124" s="841"/>
      <c r="CG124" s="842"/>
      <c r="CH124" s="842"/>
      <c r="CI124" s="842"/>
      <c r="CJ124" s="843"/>
      <c r="CK124" s="962"/>
      <c r="CL124" s="962"/>
      <c r="CM124" s="962"/>
      <c r="CN124" s="962"/>
      <c r="CO124" s="963"/>
      <c r="CP124" s="829" t="s">
        <v>486</v>
      </c>
      <c r="CQ124" s="830"/>
      <c r="CR124" s="830"/>
      <c r="CS124" s="830"/>
      <c r="CT124" s="830"/>
      <c r="CU124" s="830"/>
      <c r="CV124" s="830"/>
      <c r="CW124" s="830"/>
      <c r="CX124" s="830"/>
      <c r="CY124" s="830"/>
      <c r="CZ124" s="830"/>
      <c r="DA124" s="830"/>
      <c r="DB124" s="830"/>
      <c r="DC124" s="830"/>
      <c r="DD124" s="830"/>
      <c r="DE124" s="830"/>
      <c r="DF124" s="831"/>
      <c r="DG124" s="819" t="s">
        <v>196</v>
      </c>
      <c r="DH124" s="820"/>
      <c r="DI124" s="820"/>
      <c r="DJ124" s="820"/>
      <c r="DK124" s="821"/>
      <c r="DL124" s="822" t="s">
        <v>196</v>
      </c>
      <c r="DM124" s="820"/>
      <c r="DN124" s="820"/>
      <c r="DO124" s="820"/>
      <c r="DP124" s="821"/>
      <c r="DQ124" s="822" t="s">
        <v>196</v>
      </c>
      <c r="DR124" s="820"/>
      <c r="DS124" s="820"/>
      <c r="DT124" s="820"/>
      <c r="DU124" s="821"/>
      <c r="DV124" s="823" t="s">
        <v>196</v>
      </c>
      <c r="DW124" s="824"/>
      <c r="DX124" s="824"/>
      <c r="DY124" s="824"/>
      <c r="DZ124" s="825"/>
    </row>
    <row r="125" spans="1:130" s="48" customFormat="1" ht="26.25" customHeight="1" x14ac:dyDescent="0.15">
      <c r="A125" s="986"/>
      <c r="B125" s="982"/>
      <c r="C125" s="787" t="s">
        <v>481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80" t="s">
        <v>196</v>
      </c>
      <c r="AB125" s="781"/>
      <c r="AC125" s="781"/>
      <c r="AD125" s="781"/>
      <c r="AE125" s="782"/>
      <c r="AF125" s="783" t="s">
        <v>196</v>
      </c>
      <c r="AG125" s="781"/>
      <c r="AH125" s="781"/>
      <c r="AI125" s="781"/>
      <c r="AJ125" s="782"/>
      <c r="AK125" s="783" t="s">
        <v>196</v>
      </c>
      <c r="AL125" s="781"/>
      <c r="AM125" s="781"/>
      <c r="AN125" s="781"/>
      <c r="AO125" s="782"/>
      <c r="AP125" s="784" t="s">
        <v>196</v>
      </c>
      <c r="AQ125" s="785"/>
      <c r="AR125" s="785"/>
      <c r="AS125" s="785"/>
      <c r="AT125" s="78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4" t="s">
        <v>489</v>
      </c>
      <c r="CL125" s="957"/>
      <c r="CM125" s="957"/>
      <c r="CN125" s="957"/>
      <c r="CO125" s="958"/>
      <c r="CP125" s="771" t="s">
        <v>139</v>
      </c>
      <c r="CQ125" s="762"/>
      <c r="CR125" s="762"/>
      <c r="CS125" s="762"/>
      <c r="CT125" s="762"/>
      <c r="CU125" s="762"/>
      <c r="CV125" s="762"/>
      <c r="CW125" s="762"/>
      <c r="CX125" s="762"/>
      <c r="CY125" s="762"/>
      <c r="CZ125" s="762"/>
      <c r="DA125" s="762"/>
      <c r="DB125" s="762"/>
      <c r="DC125" s="762"/>
      <c r="DD125" s="762"/>
      <c r="DE125" s="762"/>
      <c r="DF125" s="763"/>
      <c r="DG125" s="772" t="s">
        <v>196</v>
      </c>
      <c r="DH125" s="773"/>
      <c r="DI125" s="773"/>
      <c r="DJ125" s="773"/>
      <c r="DK125" s="773"/>
      <c r="DL125" s="773" t="s">
        <v>196</v>
      </c>
      <c r="DM125" s="773"/>
      <c r="DN125" s="773"/>
      <c r="DO125" s="773"/>
      <c r="DP125" s="773"/>
      <c r="DQ125" s="773" t="s">
        <v>196</v>
      </c>
      <c r="DR125" s="773"/>
      <c r="DS125" s="773"/>
      <c r="DT125" s="773"/>
      <c r="DU125" s="773"/>
      <c r="DV125" s="776" t="s">
        <v>196</v>
      </c>
      <c r="DW125" s="776"/>
      <c r="DX125" s="776"/>
      <c r="DY125" s="776"/>
      <c r="DZ125" s="777"/>
    </row>
    <row r="126" spans="1:130" s="48" customFormat="1" ht="26.25" customHeight="1" x14ac:dyDescent="0.15">
      <c r="A126" s="986"/>
      <c r="B126" s="982"/>
      <c r="C126" s="787" t="s">
        <v>482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80" t="s">
        <v>196</v>
      </c>
      <c r="AB126" s="781"/>
      <c r="AC126" s="781"/>
      <c r="AD126" s="781"/>
      <c r="AE126" s="782"/>
      <c r="AF126" s="783" t="s">
        <v>196</v>
      </c>
      <c r="AG126" s="781"/>
      <c r="AH126" s="781"/>
      <c r="AI126" s="781"/>
      <c r="AJ126" s="782"/>
      <c r="AK126" s="783" t="s">
        <v>196</v>
      </c>
      <c r="AL126" s="781"/>
      <c r="AM126" s="781"/>
      <c r="AN126" s="781"/>
      <c r="AO126" s="782"/>
      <c r="AP126" s="784" t="s">
        <v>196</v>
      </c>
      <c r="AQ126" s="785"/>
      <c r="AR126" s="785"/>
      <c r="AS126" s="785"/>
      <c r="AT126" s="78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5"/>
      <c r="CL126" s="960"/>
      <c r="CM126" s="960"/>
      <c r="CN126" s="960"/>
      <c r="CO126" s="961"/>
      <c r="CP126" s="787" t="s">
        <v>419</v>
      </c>
      <c r="CQ126" s="788"/>
      <c r="CR126" s="788"/>
      <c r="CS126" s="788"/>
      <c r="CT126" s="788"/>
      <c r="CU126" s="788"/>
      <c r="CV126" s="788"/>
      <c r="CW126" s="788"/>
      <c r="CX126" s="788"/>
      <c r="CY126" s="788"/>
      <c r="CZ126" s="788"/>
      <c r="DA126" s="788"/>
      <c r="DB126" s="788"/>
      <c r="DC126" s="788"/>
      <c r="DD126" s="788"/>
      <c r="DE126" s="788"/>
      <c r="DF126" s="789"/>
      <c r="DG126" s="790" t="s">
        <v>196</v>
      </c>
      <c r="DH126" s="791"/>
      <c r="DI126" s="791"/>
      <c r="DJ126" s="791"/>
      <c r="DK126" s="791"/>
      <c r="DL126" s="791" t="s">
        <v>196</v>
      </c>
      <c r="DM126" s="791"/>
      <c r="DN126" s="791"/>
      <c r="DO126" s="791"/>
      <c r="DP126" s="791"/>
      <c r="DQ126" s="791" t="s">
        <v>196</v>
      </c>
      <c r="DR126" s="791"/>
      <c r="DS126" s="791"/>
      <c r="DT126" s="791"/>
      <c r="DU126" s="791"/>
      <c r="DV126" s="794" t="s">
        <v>196</v>
      </c>
      <c r="DW126" s="794"/>
      <c r="DX126" s="794"/>
      <c r="DY126" s="794"/>
      <c r="DZ126" s="795"/>
    </row>
    <row r="127" spans="1:130" s="48" customFormat="1" ht="26.25" customHeight="1" x14ac:dyDescent="0.15">
      <c r="A127" s="987"/>
      <c r="B127" s="984"/>
      <c r="C127" s="812" t="s">
        <v>79</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80" t="s">
        <v>196</v>
      </c>
      <c r="AB127" s="781"/>
      <c r="AC127" s="781"/>
      <c r="AD127" s="781"/>
      <c r="AE127" s="782"/>
      <c r="AF127" s="783" t="s">
        <v>196</v>
      </c>
      <c r="AG127" s="781"/>
      <c r="AH127" s="781"/>
      <c r="AI127" s="781"/>
      <c r="AJ127" s="782"/>
      <c r="AK127" s="783" t="s">
        <v>196</v>
      </c>
      <c r="AL127" s="781"/>
      <c r="AM127" s="781"/>
      <c r="AN127" s="781"/>
      <c r="AO127" s="782"/>
      <c r="AP127" s="784" t="s">
        <v>196</v>
      </c>
      <c r="AQ127" s="785"/>
      <c r="AR127" s="785"/>
      <c r="AS127" s="785"/>
      <c r="AT127" s="786"/>
      <c r="AU127" s="56"/>
      <c r="AV127" s="56"/>
      <c r="AW127" s="56"/>
      <c r="AX127" s="844" t="s">
        <v>490</v>
      </c>
      <c r="AY127" s="845"/>
      <c r="AZ127" s="845"/>
      <c r="BA127" s="845"/>
      <c r="BB127" s="845"/>
      <c r="BC127" s="845"/>
      <c r="BD127" s="845"/>
      <c r="BE127" s="846"/>
      <c r="BF127" s="847" t="s">
        <v>444</v>
      </c>
      <c r="BG127" s="845"/>
      <c r="BH127" s="845"/>
      <c r="BI127" s="845"/>
      <c r="BJ127" s="845"/>
      <c r="BK127" s="845"/>
      <c r="BL127" s="846"/>
      <c r="BM127" s="847" t="s">
        <v>420</v>
      </c>
      <c r="BN127" s="845"/>
      <c r="BO127" s="845"/>
      <c r="BP127" s="845"/>
      <c r="BQ127" s="845"/>
      <c r="BR127" s="845"/>
      <c r="BS127" s="846"/>
      <c r="BT127" s="847" t="s">
        <v>411</v>
      </c>
      <c r="BU127" s="845"/>
      <c r="BV127" s="845"/>
      <c r="BW127" s="845"/>
      <c r="BX127" s="845"/>
      <c r="BY127" s="845"/>
      <c r="BZ127" s="848"/>
      <c r="CA127" s="56"/>
      <c r="CB127" s="56"/>
      <c r="CC127" s="56"/>
      <c r="CD127" s="74"/>
      <c r="CE127" s="74"/>
      <c r="CF127" s="74"/>
      <c r="CG127" s="56"/>
      <c r="CH127" s="56"/>
      <c r="CI127" s="56"/>
      <c r="CJ127" s="75"/>
      <c r="CK127" s="965"/>
      <c r="CL127" s="960"/>
      <c r="CM127" s="960"/>
      <c r="CN127" s="960"/>
      <c r="CO127" s="961"/>
      <c r="CP127" s="787" t="s">
        <v>408</v>
      </c>
      <c r="CQ127" s="788"/>
      <c r="CR127" s="788"/>
      <c r="CS127" s="788"/>
      <c r="CT127" s="788"/>
      <c r="CU127" s="788"/>
      <c r="CV127" s="788"/>
      <c r="CW127" s="788"/>
      <c r="CX127" s="788"/>
      <c r="CY127" s="788"/>
      <c r="CZ127" s="788"/>
      <c r="DA127" s="788"/>
      <c r="DB127" s="788"/>
      <c r="DC127" s="788"/>
      <c r="DD127" s="788"/>
      <c r="DE127" s="788"/>
      <c r="DF127" s="789"/>
      <c r="DG127" s="790" t="s">
        <v>196</v>
      </c>
      <c r="DH127" s="791"/>
      <c r="DI127" s="791"/>
      <c r="DJ127" s="791"/>
      <c r="DK127" s="791"/>
      <c r="DL127" s="791" t="s">
        <v>196</v>
      </c>
      <c r="DM127" s="791"/>
      <c r="DN127" s="791"/>
      <c r="DO127" s="791"/>
      <c r="DP127" s="791"/>
      <c r="DQ127" s="791" t="s">
        <v>196</v>
      </c>
      <c r="DR127" s="791"/>
      <c r="DS127" s="791"/>
      <c r="DT127" s="791"/>
      <c r="DU127" s="791"/>
      <c r="DV127" s="794" t="s">
        <v>196</v>
      </c>
      <c r="DW127" s="794"/>
      <c r="DX127" s="794"/>
      <c r="DY127" s="794"/>
      <c r="DZ127" s="795"/>
    </row>
    <row r="128" spans="1:130" s="48" customFormat="1" ht="26.25" customHeight="1" x14ac:dyDescent="0.15">
      <c r="A128" s="849" t="s">
        <v>491</v>
      </c>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1" t="s">
        <v>8</v>
      </c>
      <c r="X128" s="851"/>
      <c r="Y128" s="851"/>
      <c r="Z128" s="852"/>
      <c r="AA128" s="764">
        <v>847221</v>
      </c>
      <c r="AB128" s="765"/>
      <c r="AC128" s="765"/>
      <c r="AD128" s="765"/>
      <c r="AE128" s="766"/>
      <c r="AF128" s="767">
        <v>870125</v>
      </c>
      <c r="AG128" s="765"/>
      <c r="AH128" s="765"/>
      <c r="AI128" s="765"/>
      <c r="AJ128" s="766"/>
      <c r="AK128" s="767">
        <v>848239</v>
      </c>
      <c r="AL128" s="765"/>
      <c r="AM128" s="765"/>
      <c r="AN128" s="765"/>
      <c r="AO128" s="766"/>
      <c r="AP128" s="853"/>
      <c r="AQ128" s="854"/>
      <c r="AR128" s="854"/>
      <c r="AS128" s="854"/>
      <c r="AT128" s="855"/>
      <c r="AU128" s="56"/>
      <c r="AV128" s="56"/>
      <c r="AW128" s="56"/>
      <c r="AX128" s="761" t="s">
        <v>304</v>
      </c>
      <c r="AY128" s="762"/>
      <c r="AZ128" s="762"/>
      <c r="BA128" s="762"/>
      <c r="BB128" s="762"/>
      <c r="BC128" s="762"/>
      <c r="BD128" s="762"/>
      <c r="BE128" s="763"/>
      <c r="BF128" s="856" t="s">
        <v>196</v>
      </c>
      <c r="BG128" s="857"/>
      <c r="BH128" s="857"/>
      <c r="BI128" s="857"/>
      <c r="BJ128" s="857"/>
      <c r="BK128" s="857"/>
      <c r="BL128" s="858"/>
      <c r="BM128" s="856">
        <v>11.88</v>
      </c>
      <c r="BN128" s="857"/>
      <c r="BO128" s="857"/>
      <c r="BP128" s="857"/>
      <c r="BQ128" s="857"/>
      <c r="BR128" s="857"/>
      <c r="BS128" s="858"/>
      <c r="BT128" s="856">
        <v>20</v>
      </c>
      <c r="BU128" s="857"/>
      <c r="BV128" s="857"/>
      <c r="BW128" s="857"/>
      <c r="BX128" s="857"/>
      <c r="BY128" s="857"/>
      <c r="BZ128" s="859"/>
      <c r="CA128" s="74"/>
      <c r="CB128" s="74"/>
      <c r="CC128" s="74"/>
      <c r="CD128" s="74"/>
      <c r="CE128" s="74"/>
      <c r="CF128" s="74"/>
      <c r="CG128" s="56"/>
      <c r="CH128" s="56"/>
      <c r="CI128" s="56"/>
      <c r="CJ128" s="75"/>
      <c r="CK128" s="966"/>
      <c r="CL128" s="967"/>
      <c r="CM128" s="967"/>
      <c r="CN128" s="967"/>
      <c r="CO128" s="968"/>
      <c r="CP128" s="860" t="s">
        <v>400</v>
      </c>
      <c r="CQ128" s="654"/>
      <c r="CR128" s="654"/>
      <c r="CS128" s="654"/>
      <c r="CT128" s="654"/>
      <c r="CU128" s="654"/>
      <c r="CV128" s="654"/>
      <c r="CW128" s="654"/>
      <c r="CX128" s="654"/>
      <c r="CY128" s="654"/>
      <c r="CZ128" s="654"/>
      <c r="DA128" s="654"/>
      <c r="DB128" s="654"/>
      <c r="DC128" s="654"/>
      <c r="DD128" s="654"/>
      <c r="DE128" s="654"/>
      <c r="DF128" s="861"/>
      <c r="DG128" s="862" t="s">
        <v>196</v>
      </c>
      <c r="DH128" s="863"/>
      <c r="DI128" s="863"/>
      <c r="DJ128" s="863"/>
      <c r="DK128" s="863"/>
      <c r="DL128" s="863" t="s">
        <v>196</v>
      </c>
      <c r="DM128" s="863"/>
      <c r="DN128" s="863"/>
      <c r="DO128" s="863"/>
      <c r="DP128" s="863"/>
      <c r="DQ128" s="863" t="s">
        <v>196</v>
      </c>
      <c r="DR128" s="863"/>
      <c r="DS128" s="863"/>
      <c r="DT128" s="863"/>
      <c r="DU128" s="863"/>
      <c r="DV128" s="864" t="s">
        <v>196</v>
      </c>
      <c r="DW128" s="864"/>
      <c r="DX128" s="864"/>
      <c r="DY128" s="864"/>
      <c r="DZ128" s="865"/>
    </row>
    <row r="129" spans="1:131" s="48" customFormat="1" ht="26.25" customHeight="1" x14ac:dyDescent="0.15">
      <c r="A129" s="778" t="s">
        <v>171</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866" t="s">
        <v>232</v>
      </c>
      <c r="X129" s="867"/>
      <c r="Y129" s="867"/>
      <c r="Z129" s="868"/>
      <c r="AA129" s="780">
        <v>28535185</v>
      </c>
      <c r="AB129" s="781"/>
      <c r="AC129" s="781"/>
      <c r="AD129" s="781"/>
      <c r="AE129" s="782"/>
      <c r="AF129" s="783">
        <v>27816882</v>
      </c>
      <c r="AG129" s="781"/>
      <c r="AH129" s="781"/>
      <c r="AI129" s="781"/>
      <c r="AJ129" s="782"/>
      <c r="AK129" s="783">
        <v>28543785</v>
      </c>
      <c r="AL129" s="781"/>
      <c r="AM129" s="781"/>
      <c r="AN129" s="781"/>
      <c r="AO129" s="782"/>
      <c r="AP129" s="869"/>
      <c r="AQ129" s="870"/>
      <c r="AR129" s="870"/>
      <c r="AS129" s="870"/>
      <c r="AT129" s="871"/>
      <c r="AU129" s="67"/>
      <c r="AV129" s="67"/>
      <c r="AW129" s="67"/>
      <c r="AX129" s="872" t="s">
        <v>118</v>
      </c>
      <c r="AY129" s="788"/>
      <c r="AZ129" s="788"/>
      <c r="BA129" s="788"/>
      <c r="BB129" s="788"/>
      <c r="BC129" s="788"/>
      <c r="BD129" s="788"/>
      <c r="BE129" s="789"/>
      <c r="BF129" s="873" t="s">
        <v>196</v>
      </c>
      <c r="BG129" s="874"/>
      <c r="BH129" s="874"/>
      <c r="BI129" s="874"/>
      <c r="BJ129" s="874"/>
      <c r="BK129" s="874"/>
      <c r="BL129" s="875"/>
      <c r="BM129" s="873">
        <v>16.88</v>
      </c>
      <c r="BN129" s="874"/>
      <c r="BO129" s="874"/>
      <c r="BP129" s="874"/>
      <c r="BQ129" s="874"/>
      <c r="BR129" s="874"/>
      <c r="BS129" s="875"/>
      <c r="BT129" s="873">
        <v>30</v>
      </c>
      <c r="BU129" s="874"/>
      <c r="BV129" s="874"/>
      <c r="BW129" s="874"/>
      <c r="BX129" s="874"/>
      <c r="BY129" s="874"/>
      <c r="BZ129" s="87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8" t="s">
        <v>492</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866" t="s">
        <v>493</v>
      </c>
      <c r="X130" s="867"/>
      <c r="Y130" s="867"/>
      <c r="Z130" s="868"/>
      <c r="AA130" s="780">
        <v>3029160</v>
      </c>
      <c r="AB130" s="781"/>
      <c r="AC130" s="781"/>
      <c r="AD130" s="781"/>
      <c r="AE130" s="782"/>
      <c r="AF130" s="783">
        <v>3048684</v>
      </c>
      <c r="AG130" s="781"/>
      <c r="AH130" s="781"/>
      <c r="AI130" s="781"/>
      <c r="AJ130" s="782"/>
      <c r="AK130" s="783">
        <v>3059725</v>
      </c>
      <c r="AL130" s="781"/>
      <c r="AM130" s="781"/>
      <c r="AN130" s="781"/>
      <c r="AO130" s="782"/>
      <c r="AP130" s="869"/>
      <c r="AQ130" s="870"/>
      <c r="AR130" s="870"/>
      <c r="AS130" s="870"/>
      <c r="AT130" s="871"/>
      <c r="AU130" s="67"/>
      <c r="AV130" s="67"/>
      <c r="AW130" s="67"/>
      <c r="AX130" s="872" t="s">
        <v>434</v>
      </c>
      <c r="AY130" s="788"/>
      <c r="AZ130" s="788"/>
      <c r="BA130" s="788"/>
      <c r="BB130" s="788"/>
      <c r="BC130" s="788"/>
      <c r="BD130" s="788"/>
      <c r="BE130" s="789"/>
      <c r="BF130" s="877">
        <v>2.2000000000000002</v>
      </c>
      <c r="BG130" s="878"/>
      <c r="BH130" s="878"/>
      <c r="BI130" s="878"/>
      <c r="BJ130" s="878"/>
      <c r="BK130" s="878"/>
      <c r="BL130" s="879"/>
      <c r="BM130" s="877">
        <v>25</v>
      </c>
      <c r="BN130" s="878"/>
      <c r="BO130" s="878"/>
      <c r="BP130" s="878"/>
      <c r="BQ130" s="878"/>
      <c r="BR130" s="878"/>
      <c r="BS130" s="879"/>
      <c r="BT130" s="877">
        <v>35</v>
      </c>
      <c r="BU130" s="878"/>
      <c r="BV130" s="878"/>
      <c r="BW130" s="878"/>
      <c r="BX130" s="878"/>
      <c r="BY130" s="878"/>
      <c r="BZ130" s="88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1"/>
      <c r="B131" s="882"/>
      <c r="C131" s="882"/>
      <c r="D131" s="882"/>
      <c r="E131" s="882"/>
      <c r="F131" s="882"/>
      <c r="G131" s="882"/>
      <c r="H131" s="882"/>
      <c r="I131" s="882"/>
      <c r="J131" s="882"/>
      <c r="K131" s="882"/>
      <c r="L131" s="882"/>
      <c r="M131" s="882"/>
      <c r="N131" s="882"/>
      <c r="O131" s="882"/>
      <c r="P131" s="882"/>
      <c r="Q131" s="882"/>
      <c r="R131" s="882"/>
      <c r="S131" s="882"/>
      <c r="T131" s="882"/>
      <c r="U131" s="882"/>
      <c r="V131" s="882"/>
      <c r="W131" s="883" t="s">
        <v>173</v>
      </c>
      <c r="X131" s="884"/>
      <c r="Y131" s="884"/>
      <c r="Z131" s="885"/>
      <c r="AA131" s="819">
        <v>25506025</v>
      </c>
      <c r="AB131" s="820"/>
      <c r="AC131" s="820"/>
      <c r="AD131" s="820"/>
      <c r="AE131" s="821"/>
      <c r="AF131" s="822">
        <v>24768198</v>
      </c>
      <c r="AG131" s="820"/>
      <c r="AH131" s="820"/>
      <c r="AI131" s="820"/>
      <c r="AJ131" s="821"/>
      <c r="AK131" s="822">
        <v>25484060</v>
      </c>
      <c r="AL131" s="820"/>
      <c r="AM131" s="820"/>
      <c r="AN131" s="820"/>
      <c r="AO131" s="821"/>
      <c r="AP131" s="886"/>
      <c r="AQ131" s="887"/>
      <c r="AR131" s="887"/>
      <c r="AS131" s="887"/>
      <c r="AT131" s="888"/>
      <c r="AU131" s="67"/>
      <c r="AV131" s="67"/>
      <c r="AW131" s="67"/>
      <c r="AX131" s="889" t="s">
        <v>62</v>
      </c>
      <c r="AY131" s="654"/>
      <c r="AZ131" s="654"/>
      <c r="BA131" s="654"/>
      <c r="BB131" s="654"/>
      <c r="BC131" s="654"/>
      <c r="BD131" s="654"/>
      <c r="BE131" s="861"/>
      <c r="BF131" s="890" t="s">
        <v>196</v>
      </c>
      <c r="BG131" s="891"/>
      <c r="BH131" s="891"/>
      <c r="BI131" s="891"/>
      <c r="BJ131" s="891"/>
      <c r="BK131" s="891"/>
      <c r="BL131" s="892"/>
      <c r="BM131" s="890">
        <v>350</v>
      </c>
      <c r="BN131" s="891"/>
      <c r="BO131" s="891"/>
      <c r="BP131" s="891"/>
      <c r="BQ131" s="891"/>
      <c r="BR131" s="891"/>
      <c r="BS131" s="892"/>
      <c r="BT131" s="893"/>
      <c r="BU131" s="894"/>
      <c r="BV131" s="894"/>
      <c r="BW131" s="894"/>
      <c r="BX131" s="894"/>
      <c r="BY131" s="894"/>
      <c r="BZ131" s="89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9" t="s">
        <v>27</v>
      </c>
      <c r="B132" s="970"/>
      <c r="C132" s="970"/>
      <c r="D132" s="970"/>
      <c r="E132" s="970"/>
      <c r="F132" s="970"/>
      <c r="G132" s="970"/>
      <c r="H132" s="970"/>
      <c r="I132" s="970"/>
      <c r="J132" s="970"/>
      <c r="K132" s="970"/>
      <c r="L132" s="970"/>
      <c r="M132" s="970"/>
      <c r="N132" s="970"/>
      <c r="O132" s="970"/>
      <c r="P132" s="970"/>
      <c r="Q132" s="970"/>
      <c r="R132" s="970"/>
      <c r="S132" s="970"/>
      <c r="T132" s="970"/>
      <c r="U132" s="970"/>
      <c r="V132" s="896" t="s">
        <v>494</v>
      </c>
      <c r="W132" s="896"/>
      <c r="X132" s="896"/>
      <c r="Y132" s="896"/>
      <c r="Z132" s="897"/>
      <c r="AA132" s="898">
        <v>2.2813237260000001</v>
      </c>
      <c r="AB132" s="899"/>
      <c r="AC132" s="899"/>
      <c r="AD132" s="899"/>
      <c r="AE132" s="900"/>
      <c r="AF132" s="901">
        <v>2.0964383440000001</v>
      </c>
      <c r="AG132" s="899"/>
      <c r="AH132" s="899"/>
      <c r="AI132" s="899"/>
      <c r="AJ132" s="900"/>
      <c r="AK132" s="901">
        <v>2.3478323310000002</v>
      </c>
      <c r="AL132" s="899"/>
      <c r="AM132" s="899"/>
      <c r="AN132" s="899"/>
      <c r="AO132" s="900"/>
      <c r="AP132" s="816"/>
      <c r="AQ132" s="817"/>
      <c r="AR132" s="817"/>
      <c r="AS132" s="817"/>
      <c r="AT132" s="90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03" t="s">
        <v>87</v>
      </c>
      <c r="W133" s="903"/>
      <c r="X133" s="903"/>
      <c r="Y133" s="903"/>
      <c r="Z133" s="904"/>
      <c r="AA133" s="905">
        <v>2.4</v>
      </c>
      <c r="AB133" s="906"/>
      <c r="AC133" s="906"/>
      <c r="AD133" s="906"/>
      <c r="AE133" s="907"/>
      <c r="AF133" s="905">
        <v>2.2000000000000002</v>
      </c>
      <c r="AG133" s="906"/>
      <c r="AH133" s="906"/>
      <c r="AI133" s="906"/>
      <c r="AJ133" s="907"/>
      <c r="AK133" s="905">
        <v>2.2000000000000002</v>
      </c>
      <c r="AL133" s="906"/>
      <c r="AM133" s="906"/>
      <c r="AN133" s="906"/>
      <c r="AO133" s="907"/>
      <c r="AP133" s="841"/>
      <c r="AQ133" s="842"/>
      <c r="AR133" s="842"/>
      <c r="AS133" s="842"/>
      <c r="AT133" s="90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Y4cJ4mPArNs7Z4/j1to7TKKs1HrOiNgVpeyPHJkLJFMxe09IaXES9D8Kua0orppGaAxQHj6tzuWNs43ZIWNxA==" saltValue="X87qOK3bzM/YuL0a19jEn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4CjByDi+wV3V7WWcyqtHOrepmq3qcmPzYRTZJX6f0QtUL4gl5k6f9R8rVqKQESZ3C0vOxeIfL/EFuxVScMJ/3g==" saltValue="fYPWcVgFiSUPuGIA6DsPT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WkRdiDtJHkvSwgPB0cdr1tAH80deMyflxjRORgsldSe2j+fQRvPPxaXQd15RicBLZ4qTTSiBY/jFzuQ1HLXSw==" saltValue="QSnfREmcDlp4xdPYeykL+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327</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10" t="s">
        <v>88</v>
      </c>
      <c r="AP7" s="126"/>
      <c r="AQ7" s="137" t="s">
        <v>496</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1"/>
      <c r="AP8" s="127" t="s">
        <v>497</v>
      </c>
      <c r="AQ8" s="138" t="s">
        <v>498</v>
      </c>
      <c r="AR8" s="152" t="s">
        <v>159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8" t="s">
        <v>499</v>
      </c>
      <c r="AL9" s="989"/>
      <c r="AM9" s="989"/>
      <c r="AN9" s="990"/>
      <c r="AO9" s="116">
        <v>6946064</v>
      </c>
      <c r="AP9" s="116">
        <v>53651</v>
      </c>
      <c r="AQ9" s="139">
        <v>63160</v>
      </c>
      <c r="AR9" s="153">
        <v>-15.1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8" t="s">
        <v>203</v>
      </c>
      <c r="AL10" s="989"/>
      <c r="AM10" s="989"/>
      <c r="AN10" s="990"/>
      <c r="AO10" s="117">
        <v>137959</v>
      </c>
      <c r="AP10" s="117">
        <v>1066</v>
      </c>
      <c r="AQ10" s="140">
        <v>4257</v>
      </c>
      <c r="AR10" s="154">
        <v>-75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8" t="s">
        <v>398</v>
      </c>
      <c r="AL11" s="989"/>
      <c r="AM11" s="989"/>
      <c r="AN11" s="990"/>
      <c r="AO11" s="117">
        <v>378919</v>
      </c>
      <c r="AP11" s="117">
        <v>2927</v>
      </c>
      <c r="AQ11" s="140">
        <v>595</v>
      </c>
      <c r="AR11" s="154">
        <v>391.9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8" t="s">
        <v>131</v>
      </c>
      <c r="AL12" s="989"/>
      <c r="AM12" s="989"/>
      <c r="AN12" s="990"/>
      <c r="AO12" s="117" t="s">
        <v>196</v>
      </c>
      <c r="AP12" s="117" t="s">
        <v>196</v>
      </c>
      <c r="AQ12" s="140">
        <v>9</v>
      </c>
      <c r="AR12" s="154" t="s">
        <v>196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8" t="s">
        <v>500</v>
      </c>
      <c r="AL13" s="989"/>
      <c r="AM13" s="989"/>
      <c r="AN13" s="990"/>
      <c r="AO13" s="117" t="s">
        <v>196</v>
      </c>
      <c r="AP13" s="117" t="s">
        <v>196</v>
      </c>
      <c r="AQ13" s="140">
        <v>2608</v>
      </c>
      <c r="AR13" s="154" t="s">
        <v>196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8" t="s">
        <v>501</v>
      </c>
      <c r="AL14" s="989"/>
      <c r="AM14" s="989"/>
      <c r="AN14" s="990"/>
      <c r="AO14" s="117">
        <v>75865</v>
      </c>
      <c r="AP14" s="117">
        <v>586</v>
      </c>
      <c r="AQ14" s="140">
        <v>1202</v>
      </c>
      <c r="AR14" s="154">
        <v>-51.2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306</v>
      </c>
      <c r="AL15" s="992"/>
      <c r="AM15" s="992"/>
      <c r="AN15" s="993"/>
      <c r="AO15" s="117">
        <v>-390454</v>
      </c>
      <c r="AP15" s="117">
        <v>-3016</v>
      </c>
      <c r="AQ15" s="140">
        <v>-3084</v>
      </c>
      <c r="AR15" s="154">
        <v>-2.2000000000000002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268</v>
      </c>
      <c r="AL16" s="992"/>
      <c r="AM16" s="992"/>
      <c r="AN16" s="993"/>
      <c r="AO16" s="117">
        <v>7148353</v>
      </c>
      <c r="AP16" s="117">
        <v>55213</v>
      </c>
      <c r="AQ16" s="140">
        <v>68747</v>
      </c>
      <c r="AR16" s="154">
        <v>-19.7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502</v>
      </c>
      <c r="AP20" s="128" t="s">
        <v>331</v>
      </c>
      <c r="AQ20" s="141" t="s">
        <v>41</v>
      </c>
      <c r="AR20" s="155"/>
    </row>
    <row r="21" spans="1:46" s="81" customFormat="1" x14ac:dyDescent="0.15">
      <c r="A21" s="83"/>
      <c r="AK21" s="994" t="s">
        <v>503</v>
      </c>
      <c r="AL21" s="995"/>
      <c r="AM21" s="995"/>
      <c r="AN21" s="996"/>
      <c r="AO21" s="119">
        <v>4.97</v>
      </c>
      <c r="AP21" s="129">
        <v>6.22</v>
      </c>
      <c r="AQ21" s="142">
        <v>-1.25</v>
      </c>
      <c r="AS21" s="161"/>
      <c r="AT21" s="83"/>
    </row>
    <row r="22" spans="1:46" s="81" customFormat="1" x14ac:dyDescent="0.15">
      <c r="A22" s="83"/>
      <c r="AK22" s="994" t="s">
        <v>504</v>
      </c>
      <c r="AL22" s="995"/>
      <c r="AM22" s="995"/>
      <c r="AN22" s="996"/>
      <c r="AO22" s="120">
        <v>99.1</v>
      </c>
      <c r="AP22" s="130">
        <v>98.7</v>
      </c>
      <c r="AQ22" s="143">
        <v>0.4</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7" t="s">
        <v>505</v>
      </c>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row>
    <row r="27" spans="1:46" x14ac:dyDescent="0.15">
      <c r="A27" s="85"/>
      <c r="AO27" s="90"/>
      <c r="AP27" s="90"/>
      <c r="AQ27" s="90"/>
      <c r="AR27" s="90"/>
      <c r="AS27" s="90"/>
      <c r="AT27" s="90"/>
    </row>
    <row r="28" spans="1:46" ht="17.25" x14ac:dyDescent="0.15">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59</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10" t="s">
        <v>88</v>
      </c>
      <c r="AP30" s="126"/>
      <c r="AQ30" s="137" t="s">
        <v>496</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1"/>
      <c r="AP31" s="127" t="s">
        <v>497</v>
      </c>
      <c r="AQ31" s="138" t="s">
        <v>498</v>
      </c>
      <c r="AR31" s="152" t="s">
        <v>159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8" t="s">
        <v>506</v>
      </c>
      <c r="AL32" s="999"/>
      <c r="AM32" s="999"/>
      <c r="AN32" s="1000"/>
      <c r="AO32" s="117">
        <v>3068685</v>
      </c>
      <c r="AP32" s="117">
        <v>23702</v>
      </c>
      <c r="AQ32" s="144">
        <v>33476</v>
      </c>
      <c r="AR32" s="154">
        <v>-29.2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8" t="s">
        <v>507</v>
      </c>
      <c r="AL33" s="999"/>
      <c r="AM33" s="999"/>
      <c r="AN33" s="1000"/>
      <c r="AO33" s="117" t="s">
        <v>196</v>
      </c>
      <c r="AP33" s="117" t="s">
        <v>196</v>
      </c>
      <c r="AQ33" s="144" t="s">
        <v>196</v>
      </c>
      <c r="AR33" s="154" t="s">
        <v>196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8" t="s">
        <v>508</v>
      </c>
      <c r="AL34" s="999"/>
      <c r="AM34" s="999"/>
      <c r="AN34" s="1000"/>
      <c r="AO34" s="117" t="s">
        <v>196</v>
      </c>
      <c r="AP34" s="117" t="s">
        <v>196</v>
      </c>
      <c r="AQ34" s="144">
        <v>23</v>
      </c>
      <c r="AR34" s="154" t="s">
        <v>196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8" t="s">
        <v>509</v>
      </c>
      <c r="AL35" s="999"/>
      <c r="AM35" s="999"/>
      <c r="AN35" s="1000"/>
      <c r="AO35" s="117">
        <v>1348144</v>
      </c>
      <c r="AP35" s="117">
        <v>10413</v>
      </c>
      <c r="AQ35" s="144">
        <v>5696</v>
      </c>
      <c r="AR35" s="154">
        <v>82.8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8" t="s">
        <v>37</v>
      </c>
      <c r="AL36" s="999"/>
      <c r="AM36" s="999"/>
      <c r="AN36" s="1000"/>
      <c r="AO36" s="117">
        <v>89458</v>
      </c>
      <c r="AP36" s="117">
        <v>691</v>
      </c>
      <c r="AQ36" s="144">
        <v>1273</v>
      </c>
      <c r="AR36" s="154">
        <v>-45.7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8" t="s">
        <v>344</v>
      </c>
      <c r="AL37" s="999"/>
      <c r="AM37" s="999"/>
      <c r="AN37" s="1000"/>
      <c r="AO37" s="117" t="s">
        <v>196</v>
      </c>
      <c r="AP37" s="117" t="s">
        <v>196</v>
      </c>
      <c r="AQ37" s="144">
        <v>486</v>
      </c>
      <c r="AR37" s="154" t="s">
        <v>196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1" t="s">
        <v>510</v>
      </c>
      <c r="AL38" s="1002"/>
      <c r="AM38" s="1002"/>
      <c r="AN38" s="1003"/>
      <c r="AO38" s="121" t="s">
        <v>196</v>
      </c>
      <c r="AP38" s="121" t="s">
        <v>196</v>
      </c>
      <c r="AQ38" s="145">
        <v>0</v>
      </c>
      <c r="AR38" s="143" t="s">
        <v>196</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1" t="s">
        <v>85</v>
      </c>
      <c r="AL39" s="1002"/>
      <c r="AM39" s="1002"/>
      <c r="AN39" s="1003"/>
      <c r="AO39" s="117">
        <v>-848239</v>
      </c>
      <c r="AP39" s="117">
        <v>-6552</v>
      </c>
      <c r="AQ39" s="144">
        <v>-6136</v>
      </c>
      <c r="AR39" s="154">
        <v>6.8</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8" t="s">
        <v>511</v>
      </c>
      <c r="AL40" s="999"/>
      <c r="AM40" s="999"/>
      <c r="AN40" s="1000"/>
      <c r="AO40" s="117">
        <v>-3059725</v>
      </c>
      <c r="AP40" s="117">
        <v>-23633</v>
      </c>
      <c r="AQ40" s="144">
        <v>-25079</v>
      </c>
      <c r="AR40" s="154">
        <v>-5.8</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4" t="s">
        <v>385</v>
      </c>
      <c r="AL41" s="1005"/>
      <c r="AM41" s="1005"/>
      <c r="AN41" s="1006"/>
      <c r="AO41" s="117">
        <v>598323</v>
      </c>
      <c r="AP41" s="117">
        <v>4621</v>
      </c>
      <c r="AQ41" s="144">
        <v>9740</v>
      </c>
      <c r="AR41" s="154">
        <v>-52.6</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2" t="s">
        <v>88</v>
      </c>
      <c r="AN49" s="1007" t="s">
        <v>445</v>
      </c>
      <c r="AO49" s="1008"/>
      <c r="AP49" s="1008"/>
      <c r="AQ49" s="1008"/>
      <c r="AR49" s="1009"/>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3"/>
      <c r="AN50" s="113" t="s">
        <v>487</v>
      </c>
      <c r="AO50" s="123" t="s">
        <v>488</v>
      </c>
      <c r="AP50" s="134" t="s">
        <v>514</v>
      </c>
      <c r="AQ50" s="147" t="s">
        <v>380</v>
      </c>
      <c r="AR50" s="157"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516</v>
      </c>
      <c r="AL51" s="102"/>
      <c r="AM51" s="107">
        <v>2609763</v>
      </c>
      <c r="AN51" s="114">
        <v>19618</v>
      </c>
      <c r="AO51" s="124">
        <v>-19.399999999999999</v>
      </c>
      <c r="AP51" s="135">
        <v>42836</v>
      </c>
      <c r="AQ51" s="148">
        <v>-0.9</v>
      </c>
      <c r="AR51" s="158">
        <v>-18.5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270</v>
      </c>
      <c r="AM52" s="108">
        <v>1547401</v>
      </c>
      <c r="AN52" s="115">
        <v>11632</v>
      </c>
      <c r="AO52" s="125">
        <v>-25.8</v>
      </c>
      <c r="AP52" s="136">
        <v>22936</v>
      </c>
      <c r="AQ52" s="149">
        <v>1.4</v>
      </c>
      <c r="AR52" s="159">
        <v>-27.2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477</v>
      </c>
      <c r="AL53" s="102"/>
      <c r="AM53" s="107">
        <v>2281087</v>
      </c>
      <c r="AN53" s="114">
        <v>17262</v>
      </c>
      <c r="AO53" s="124">
        <v>-12</v>
      </c>
      <c r="AP53" s="135">
        <v>44161</v>
      </c>
      <c r="AQ53" s="148">
        <v>3.1</v>
      </c>
      <c r="AR53" s="158">
        <v>-15.1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270</v>
      </c>
      <c r="AM54" s="108">
        <v>1318657</v>
      </c>
      <c r="AN54" s="115">
        <v>9979</v>
      </c>
      <c r="AO54" s="125">
        <v>-14.2</v>
      </c>
      <c r="AP54" s="136">
        <v>23644</v>
      </c>
      <c r="AQ54" s="149">
        <v>3.1</v>
      </c>
      <c r="AR54" s="159">
        <v>-17.3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313</v>
      </c>
      <c r="AL55" s="102"/>
      <c r="AM55" s="107">
        <v>1945815</v>
      </c>
      <c r="AN55" s="114">
        <v>14840</v>
      </c>
      <c r="AO55" s="124">
        <v>-14</v>
      </c>
      <c r="AP55" s="135">
        <v>43955</v>
      </c>
      <c r="AQ55" s="148">
        <v>-0.5</v>
      </c>
      <c r="AR55" s="158">
        <v>-13.5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270</v>
      </c>
      <c r="AM56" s="108">
        <v>1022078</v>
      </c>
      <c r="AN56" s="115">
        <v>7795</v>
      </c>
      <c r="AO56" s="125">
        <v>-21.9</v>
      </c>
      <c r="AP56" s="136">
        <v>21318</v>
      </c>
      <c r="AQ56" s="149">
        <v>-9.8000000000000007</v>
      </c>
      <c r="AR56" s="159">
        <v>-12.1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136</v>
      </c>
      <c r="AL57" s="102"/>
      <c r="AM57" s="107">
        <v>3675745</v>
      </c>
      <c r="AN57" s="114">
        <v>28215</v>
      </c>
      <c r="AO57" s="124">
        <v>90.1</v>
      </c>
      <c r="AP57" s="135">
        <v>41921</v>
      </c>
      <c r="AQ57" s="148">
        <v>-4.5999999999999996</v>
      </c>
      <c r="AR57" s="158">
        <v>94.7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270</v>
      </c>
      <c r="AM58" s="108">
        <v>1636071</v>
      </c>
      <c r="AN58" s="115">
        <v>12559</v>
      </c>
      <c r="AO58" s="125">
        <v>61.1</v>
      </c>
      <c r="AP58" s="136">
        <v>21655</v>
      </c>
      <c r="AQ58" s="149">
        <v>1.6</v>
      </c>
      <c r="AR58" s="159">
        <v>59.5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517</v>
      </c>
      <c r="AL59" s="102"/>
      <c r="AM59" s="107">
        <v>3155952</v>
      </c>
      <c r="AN59" s="114">
        <v>24376</v>
      </c>
      <c r="AO59" s="124">
        <v>-13.6</v>
      </c>
      <c r="AP59" s="135">
        <v>44585</v>
      </c>
      <c r="AQ59" s="148">
        <v>6.4</v>
      </c>
      <c r="AR59" s="158">
        <v>-20</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270</v>
      </c>
      <c r="AM60" s="108">
        <v>1678312</v>
      </c>
      <c r="AN60" s="115">
        <v>12963</v>
      </c>
      <c r="AO60" s="125">
        <v>3.2</v>
      </c>
      <c r="AP60" s="136">
        <v>23077</v>
      </c>
      <c r="AQ60" s="149">
        <v>6.6</v>
      </c>
      <c r="AR60" s="159">
        <v>-3.4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518</v>
      </c>
      <c r="AL61" s="105"/>
      <c r="AM61" s="107">
        <v>2733672</v>
      </c>
      <c r="AN61" s="114">
        <v>20862</v>
      </c>
      <c r="AO61" s="124">
        <v>6.2</v>
      </c>
      <c r="AP61" s="135">
        <v>43492</v>
      </c>
      <c r="AQ61" s="150">
        <v>0.7</v>
      </c>
      <c r="AR61" s="158">
        <v>5.5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270</v>
      </c>
      <c r="AM62" s="108">
        <v>1440504</v>
      </c>
      <c r="AN62" s="115">
        <v>10986</v>
      </c>
      <c r="AO62" s="125">
        <v>0.5</v>
      </c>
      <c r="AP62" s="136">
        <v>22526</v>
      </c>
      <c r="AQ62" s="149">
        <v>0.6</v>
      </c>
      <c r="AR62" s="159">
        <v>-0.1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VY4iUswTbuRrIKdQrYsezmrO/cZ0ikJt6XMHr2XNKgMPCMxhTVe9UwPejBm81l+qfnWzbY9bK1mlmlQGTb41qg==" saltValue="Nla0CgRjyfTqRRv9lCcok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1" spans="125:125" ht="13.5" hidden="1" customHeight="1" x14ac:dyDescent="0.15">
      <c r="DU121" s="78"/>
    </row>
  </sheetData>
  <sheetProtection algorithmName="SHA-512" hashValue="c8FikNuenhYj7YDyVlfQB5slixJFqs6rtD1Oj1GTRFQxEuQ8vt8qapQsY4sj7Kwbu9JrpWExnhCNpNsAE/Rp3Q==" saltValue="hjadRfcV1xunrby7M2CrV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yIJtBXvshlBtPBpSh1VHTrBOqAkTPrbAvPzLSPt6pp6oNCinYvWBz38ilE4mkfRptDT1JmqsOrTYZA5C7sJ35A==" saltValue="DarnLISLj9yWhKiRqZ9Kr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520</v>
      </c>
      <c r="G46" s="176" t="s">
        <v>521</v>
      </c>
      <c r="H46" s="176" t="s">
        <v>522</v>
      </c>
      <c r="I46" s="176" t="s">
        <v>523</v>
      </c>
      <c r="J46" s="181" t="s">
        <v>250</v>
      </c>
    </row>
    <row r="47" spans="2:10" ht="57.75" customHeight="1" x14ac:dyDescent="0.15">
      <c r="B47" s="167"/>
      <c r="C47" s="1014" t="s">
        <v>3</v>
      </c>
      <c r="D47" s="1014"/>
      <c r="E47" s="1015"/>
      <c r="F47" s="173">
        <v>13.37</v>
      </c>
      <c r="G47" s="177">
        <v>14.46</v>
      </c>
      <c r="H47" s="177">
        <v>21.05</v>
      </c>
      <c r="I47" s="177">
        <v>26.76</v>
      </c>
      <c r="J47" s="182">
        <v>32.69</v>
      </c>
    </row>
    <row r="48" spans="2:10" ht="57.75" customHeight="1" x14ac:dyDescent="0.15">
      <c r="B48" s="168"/>
      <c r="C48" s="1016" t="s">
        <v>9</v>
      </c>
      <c r="D48" s="1016"/>
      <c r="E48" s="1017"/>
      <c r="F48" s="174">
        <v>2.7</v>
      </c>
      <c r="G48" s="178">
        <v>5.87</v>
      </c>
      <c r="H48" s="178">
        <v>10.07</v>
      </c>
      <c r="I48" s="178">
        <v>13.55</v>
      </c>
      <c r="J48" s="183">
        <v>7.33</v>
      </c>
    </row>
    <row r="49" spans="2:10" ht="57.75" customHeight="1" x14ac:dyDescent="0.15">
      <c r="B49" s="169"/>
      <c r="C49" s="1018" t="s">
        <v>16</v>
      </c>
      <c r="D49" s="1018"/>
      <c r="E49" s="1019"/>
      <c r="F49" s="175" t="s">
        <v>294</v>
      </c>
      <c r="G49" s="179">
        <v>4.54</v>
      </c>
      <c r="H49" s="179">
        <v>11.87</v>
      </c>
      <c r="I49" s="179">
        <v>8.39</v>
      </c>
      <c r="J49" s="184">
        <v>0.73</v>
      </c>
    </row>
    <row r="50" spans="2:10" x14ac:dyDescent="0.15"/>
  </sheetData>
  <sheetProtection algorithmName="SHA-512" hashValue="c/+Ah6TrkpC9HK2DpPwG4ewBCz6o0VfLpz8sNFMdwLNU3NpMgo+w3az06dbLA27hOielrZVlVZsZVtPwoVtIBw==" saltValue="3RwsKuOE3W3GfbVFEFsrA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17</v>
      </c>
      <c r="F33" s="195" t="s">
        <v>520</v>
      </c>
      <c r="G33" s="199" t="s">
        <v>521</v>
      </c>
      <c r="H33" s="199" t="s">
        <v>522</v>
      </c>
      <c r="I33" s="199" t="s">
        <v>523</v>
      </c>
      <c r="J33" s="203" t="s">
        <v>250</v>
      </c>
      <c r="K33" s="185"/>
      <c r="L33" s="185"/>
      <c r="M33" s="185"/>
      <c r="N33" s="185"/>
      <c r="O33" s="185"/>
      <c r="P33" s="185"/>
    </row>
    <row r="34" spans="1:16" ht="39" customHeight="1" x14ac:dyDescent="0.15">
      <c r="A34" s="185"/>
      <c r="B34" s="187"/>
      <c r="C34" s="1020" t="s">
        <v>461</v>
      </c>
      <c r="D34" s="1020"/>
      <c r="E34" s="1021"/>
      <c r="F34" s="196">
        <v>18.02</v>
      </c>
      <c r="G34" s="200">
        <v>22.11</v>
      </c>
      <c r="H34" s="200">
        <v>30.2</v>
      </c>
      <c r="I34" s="200">
        <v>38.65</v>
      </c>
      <c r="J34" s="204">
        <v>42.64</v>
      </c>
      <c r="K34" s="185"/>
      <c r="L34" s="185"/>
      <c r="M34" s="185"/>
      <c r="N34" s="185"/>
      <c r="O34" s="185"/>
      <c r="P34" s="185"/>
    </row>
    <row r="35" spans="1:16" ht="39" customHeight="1" x14ac:dyDescent="0.15">
      <c r="A35" s="185"/>
      <c r="B35" s="188"/>
      <c r="C35" s="1022" t="s">
        <v>459</v>
      </c>
      <c r="D35" s="1022"/>
      <c r="E35" s="1023"/>
      <c r="F35" s="197">
        <v>23.29</v>
      </c>
      <c r="G35" s="201">
        <v>21.84</v>
      </c>
      <c r="H35" s="201">
        <v>24.98</v>
      </c>
      <c r="I35" s="201">
        <v>27.22</v>
      </c>
      <c r="J35" s="205">
        <v>21.37</v>
      </c>
      <c r="K35" s="185"/>
      <c r="L35" s="185"/>
      <c r="M35" s="185"/>
      <c r="N35" s="185"/>
      <c r="O35" s="185"/>
      <c r="P35" s="185"/>
    </row>
    <row r="36" spans="1:16" ht="39" customHeight="1" x14ac:dyDescent="0.15">
      <c r="A36" s="185"/>
      <c r="B36" s="188"/>
      <c r="C36" s="1022" t="s">
        <v>451</v>
      </c>
      <c r="D36" s="1022"/>
      <c r="E36" s="1023"/>
      <c r="F36" s="197">
        <v>2.7</v>
      </c>
      <c r="G36" s="201">
        <v>5.86</v>
      </c>
      <c r="H36" s="201">
        <v>10.06</v>
      </c>
      <c r="I36" s="201">
        <v>13.55</v>
      </c>
      <c r="J36" s="205">
        <v>7.32</v>
      </c>
      <c r="K36" s="185"/>
      <c r="L36" s="185"/>
      <c r="M36" s="185"/>
      <c r="N36" s="185"/>
      <c r="O36" s="185"/>
      <c r="P36" s="185"/>
    </row>
    <row r="37" spans="1:16" ht="39" customHeight="1" x14ac:dyDescent="0.15">
      <c r="A37" s="185"/>
      <c r="B37" s="188"/>
      <c r="C37" s="1022" t="s">
        <v>347</v>
      </c>
      <c r="D37" s="1022"/>
      <c r="E37" s="1023"/>
      <c r="F37" s="197" t="s">
        <v>196</v>
      </c>
      <c r="G37" s="201">
        <v>0.31</v>
      </c>
      <c r="H37" s="201">
        <v>0.32</v>
      </c>
      <c r="I37" s="201">
        <v>0.37</v>
      </c>
      <c r="J37" s="205">
        <v>1.05</v>
      </c>
      <c r="K37" s="185"/>
      <c r="L37" s="185"/>
      <c r="M37" s="185"/>
      <c r="N37" s="185"/>
      <c r="O37" s="185"/>
      <c r="P37" s="185"/>
    </row>
    <row r="38" spans="1:16" ht="39" customHeight="1" x14ac:dyDescent="0.15">
      <c r="A38" s="185"/>
      <c r="B38" s="188"/>
      <c r="C38" s="1022" t="s">
        <v>114</v>
      </c>
      <c r="D38" s="1022"/>
      <c r="E38" s="1023"/>
      <c r="F38" s="197">
        <v>0.16</v>
      </c>
      <c r="G38" s="201">
        <v>0.64</v>
      </c>
      <c r="H38" s="201">
        <v>0.33</v>
      </c>
      <c r="I38" s="201">
        <v>0.69</v>
      </c>
      <c r="J38" s="205">
        <v>0.44</v>
      </c>
      <c r="K38" s="185"/>
      <c r="L38" s="185"/>
      <c r="M38" s="185"/>
      <c r="N38" s="185"/>
      <c r="O38" s="185"/>
      <c r="P38" s="185"/>
    </row>
    <row r="39" spans="1:16" ht="39" customHeight="1" x14ac:dyDescent="0.15">
      <c r="A39" s="185"/>
      <c r="B39" s="188"/>
      <c r="C39" s="1022" t="s">
        <v>215</v>
      </c>
      <c r="D39" s="1022"/>
      <c r="E39" s="1023"/>
      <c r="F39" s="197">
        <v>0.56000000000000005</v>
      </c>
      <c r="G39" s="201">
        <v>0.56000000000000005</v>
      </c>
      <c r="H39" s="201">
        <v>0.77</v>
      </c>
      <c r="I39" s="201">
        <v>0.44</v>
      </c>
      <c r="J39" s="205">
        <v>0.25</v>
      </c>
      <c r="K39" s="185"/>
      <c r="L39" s="185"/>
      <c r="M39" s="185"/>
      <c r="N39" s="185"/>
      <c r="O39" s="185"/>
      <c r="P39" s="185"/>
    </row>
    <row r="40" spans="1:16" ht="39" customHeight="1" x14ac:dyDescent="0.15">
      <c r="A40" s="185"/>
      <c r="B40" s="188"/>
      <c r="C40" s="1022" t="s">
        <v>309</v>
      </c>
      <c r="D40" s="1022"/>
      <c r="E40" s="1023"/>
      <c r="F40" s="197">
        <v>0</v>
      </c>
      <c r="G40" s="201">
        <v>0.02</v>
      </c>
      <c r="H40" s="201">
        <v>0.01</v>
      </c>
      <c r="I40" s="201">
        <v>0.02</v>
      </c>
      <c r="J40" s="205">
        <v>0</v>
      </c>
      <c r="K40" s="185"/>
      <c r="L40" s="185"/>
      <c r="M40" s="185"/>
      <c r="N40" s="185"/>
      <c r="O40" s="185"/>
      <c r="P40" s="185"/>
    </row>
    <row r="41" spans="1:16" ht="39" customHeight="1" x14ac:dyDescent="0.15">
      <c r="A41" s="185"/>
      <c r="B41" s="188"/>
      <c r="C41" s="1022"/>
      <c r="D41" s="1022"/>
      <c r="E41" s="1023"/>
      <c r="F41" s="197"/>
      <c r="G41" s="201"/>
      <c r="H41" s="201"/>
      <c r="I41" s="201"/>
      <c r="J41" s="205"/>
      <c r="K41" s="185"/>
      <c r="L41" s="185"/>
      <c r="M41" s="185"/>
      <c r="N41" s="185"/>
      <c r="O41" s="185"/>
      <c r="P41" s="185"/>
    </row>
    <row r="42" spans="1:16" ht="39" customHeight="1" x14ac:dyDescent="0.15">
      <c r="A42" s="185"/>
      <c r="B42" s="189"/>
      <c r="C42" s="1022" t="s">
        <v>524</v>
      </c>
      <c r="D42" s="1022"/>
      <c r="E42" s="1023"/>
      <c r="F42" s="197" t="s">
        <v>196</v>
      </c>
      <c r="G42" s="201" t="s">
        <v>196</v>
      </c>
      <c r="H42" s="201" t="s">
        <v>196</v>
      </c>
      <c r="I42" s="201" t="s">
        <v>196</v>
      </c>
      <c r="J42" s="205" t="s">
        <v>196</v>
      </c>
      <c r="K42" s="185"/>
      <c r="L42" s="185"/>
      <c r="M42" s="185"/>
      <c r="N42" s="185"/>
      <c r="O42" s="185"/>
      <c r="P42" s="185"/>
    </row>
    <row r="43" spans="1:16" ht="39" customHeight="1" x14ac:dyDescent="0.15">
      <c r="A43" s="185"/>
      <c r="B43" s="190"/>
      <c r="C43" s="1024" t="s">
        <v>483</v>
      </c>
      <c r="D43" s="1024"/>
      <c r="E43" s="1025"/>
      <c r="F43" s="198">
        <v>0.57999999999999996</v>
      </c>
      <c r="G43" s="202" t="s">
        <v>196</v>
      </c>
      <c r="H43" s="202" t="s">
        <v>196</v>
      </c>
      <c r="I43" s="202" t="s">
        <v>196</v>
      </c>
      <c r="J43" s="206" t="s">
        <v>196</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vXPsoFltN50+UrP24yzjp4hENMQdJ13MCjPWqkPQvOIC3SKE4sqlCqqx0jLDeX/B/XPWOhfydvs2OGUJgBurBQ==" saltValue="puUmjx/hr0xpPJ9VRRWJ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15">
      <c r="A44" s="85"/>
      <c r="B44" s="207" t="s">
        <v>23</v>
      </c>
      <c r="C44" s="213"/>
      <c r="D44" s="213"/>
      <c r="E44" s="221"/>
      <c r="F44" s="221"/>
      <c r="G44" s="221"/>
      <c r="H44" s="221"/>
      <c r="I44" s="221"/>
      <c r="J44" s="224" t="s">
        <v>17</v>
      </c>
      <c r="K44" s="226" t="s">
        <v>520</v>
      </c>
      <c r="L44" s="235" t="s">
        <v>521</v>
      </c>
      <c r="M44" s="235" t="s">
        <v>522</v>
      </c>
      <c r="N44" s="235" t="s">
        <v>523</v>
      </c>
      <c r="O44" s="244" t="s">
        <v>250</v>
      </c>
      <c r="P44" s="85"/>
      <c r="Q44" s="85"/>
      <c r="R44" s="85"/>
      <c r="S44" s="85"/>
      <c r="T44" s="85"/>
      <c r="U44" s="85"/>
    </row>
    <row r="45" spans="1:21" ht="30.75" customHeight="1" x14ac:dyDescent="0.15">
      <c r="A45" s="85"/>
      <c r="B45" s="1051" t="s">
        <v>25</v>
      </c>
      <c r="C45" s="1052"/>
      <c r="D45" s="216"/>
      <c r="E45" s="1026" t="s">
        <v>22</v>
      </c>
      <c r="F45" s="1026"/>
      <c r="G45" s="1026"/>
      <c r="H45" s="1026"/>
      <c r="I45" s="1026"/>
      <c r="J45" s="1027"/>
      <c r="K45" s="227">
        <v>3058</v>
      </c>
      <c r="L45" s="236">
        <v>3006</v>
      </c>
      <c r="M45" s="236">
        <v>3098</v>
      </c>
      <c r="N45" s="236">
        <v>3106</v>
      </c>
      <c r="O45" s="245">
        <v>3069</v>
      </c>
      <c r="P45" s="85"/>
      <c r="Q45" s="85"/>
      <c r="R45" s="85"/>
      <c r="S45" s="85"/>
      <c r="T45" s="85"/>
      <c r="U45" s="85"/>
    </row>
    <row r="46" spans="1:21" ht="30.75" customHeight="1" x14ac:dyDescent="0.15">
      <c r="A46" s="85"/>
      <c r="B46" s="1053"/>
      <c r="C46" s="1054"/>
      <c r="D46" s="217"/>
      <c r="E46" s="1028" t="s">
        <v>28</v>
      </c>
      <c r="F46" s="1028"/>
      <c r="G46" s="1028"/>
      <c r="H46" s="1028"/>
      <c r="I46" s="1028"/>
      <c r="J46" s="1029"/>
      <c r="K46" s="228" t="s">
        <v>196</v>
      </c>
      <c r="L46" s="237" t="s">
        <v>196</v>
      </c>
      <c r="M46" s="237" t="s">
        <v>196</v>
      </c>
      <c r="N46" s="237" t="s">
        <v>196</v>
      </c>
      <c r="O46" s="246" t="s">
        <v>196</v>
      </c>
      <c r="P46" s="85"/>
      <c r="Q46" s="85"/>
      <c r="R46" s="85"/>
      <c r="S46" s="85"/>
      <c r="T46" s="85"/>
      <c r="U46" s="85"/>
    </row>
    <row r="47" spans="1:21" ht="30.75" customHeight="1" x14ac:dyDescent="0.15">
      <c r="A47" s="85"/>
      <c r="B47" s="1053"/>
      <c r="C47" s="1054"/>
      <c r="D47" s="217"/>
      <c r="E47" s="1028" t="s">
        <v>31</v>
      </c>
      <c r="F47" s="1028"/>
      <c r="G47" s="1028"/>
      <c r="H47" s="1028"/>
      <c r="I47" s="1028"/>
      <c r="J47" s="1029"/>
      <c r="K47" s="228" t="s">
        <v>196</v>
      </c>
      <c r="L47" s="237" t="s">
        <v>196</v>
      </c>
      <c r="M47" s="237" t="s">
        <v>196</v>
      </c>
      <c r="N47" s="237" t="s">
        <v>196</v>
      </c>
      <c r="O47" s="246" t="s">
        <v>196</v>
      </c>
      <c r="P47" s="85"/>
      <c r="Q47" s="85"/>
      <c r="R47" s="85"/>
      <c r="S47" s="85"/>
      <c r="T47" s="85"/>
      <c r="U47" s="85"/>
    </row>
    <row r="48" spans="1:21" ht="30.75" customHeight="1" x14ac:dyDescent="0.15">
      <c r="A48" s="85"/>
      <c r="B48" s="1053"/>
      <c r="C48" s="1054"/>
      <c r="D48" s="217"/>
      <c r="E48" s="1028" t="s">
        <v>38</v>
      </c>
      <c r="F48" s="1028"/>
      <c r="G48" s="1028"/>
      <c r="H48" s="1028"/>
      <c r="I48" s="1028"/>
      <c r="J48" s="1029"/>
      <c r="K48" s="228">
        <v>1422</v>
      </c>
      <c r="L48" s="237">
        <v>1450</v>
      </c>
      <c r="M48" s="237">
        <v>1244</v>
      </c>
      <c r="N48" s="237">
        <v>1242</v>
      </c>
      <c r="O48" s="246">
        <v>1348</v>
      </c>
      <c r="P48" s="85"/>
      <c r="Q48" s="85"/>
      <c r="R48" s="85"/>
      <c r="S48" s="85"/>
      <c r="T48" s="85"/>
      <c r="U48" s="85"/>
    </row>
    <row r="49" spans="1:21" ht="30.75" customHeight="1" x14ac:dyDescent="0.15">
      <c r="A49" s="85"/>
      <c r="B49" s="1053"/>
      <c r="C49" s="1054"/>
      <c r="D49" s="217"/>
      <c r="E49" s="1028" t="s">
        <v>0</v>
      </c>
      <c r="F49" s="1028"/>
      <c r="G49" s="1028"/>
      <c r="H49" s="1028"/>
      <c r="I49" s="1028"/>
      <c r="J49" s="1029"/>
      <c r="K49" s="228">
        <v>135</v>
      </c>
      <c r="L49" s="237">
        <v>111</v>
      </c>
      <c r="M49" s="237">
        <v>116</v>
      </c>
      <c r="N49" s="237">
        <v>90</v>
      </c>
      <c r="O49" s="246">
        <v>89</v>
      </c>
      <c r="P49" s="85"/>
      <c r="Q49" s="85"/>
      <c r="R49" s="85"/>
      <c r="S49" s="85"/>
      <c r="T49" s="85"/>
      <c r="U49" s="85"/>
    </row>
    <row r="50" spans="1:21" ht="30.75" customHeight="1" x14ac:dyDescent="0.15">
      <c r="A50" s="85"/>
      <c r="B50" s="1053"/>
      <c r="C50" s="1054"/>
      <c r="D50" s="217"/>
      <c r="E50" s="1028" t="s">
        <v>40</v>
      </c>
      <c r="F50" s="1028"/>
      <c r="G50" s="1028"/>
      <c r="H50" s="1028"/>
      <c r="I50" s="1028"/>
      <c r="J50" s="1029"/>
      <c r="K50" s="228" t="s">
        <v>196</v>
      </c>
      <c r="L50" s="237" t="s">
        <v>196</v>
      </c>
      <c r="M50" s="237" t="s">
        <v>196</v>
      </c>
      <c r="N50" s="237" t="s">
        <v>196</v>
      </c>
      <c r="O50" s="246" t="s">
        <v>196</v>
      </c>
      <c r="P50" s="85"/>
      <c r="Q50" s="85"/>
      <c r="R50" s="85"/>
      <c r="S50" s="85"/>
      <c r="T50" s="85"/>
      <c r="U50" s="85"/>
    </row>
    <row r="51" spans="1:21" ht="30.75" customHeight="1" x14ac:dyDescent="0.15">
      <c r="A51" s="85"/>
      <c r="B51" s="1055"/>
      <c r="C51" s="1056"/>
      <c r="D51" s="218"/>
      <c r="E51" s="1028" t="s">
        <v>44</v>
      </c>
      <c r="F51" s="1028"/>
      <c r="G51" s="1028"/>
      <c r="H51" s="1028"/>
      <c r="I51" s="1028"/>
      <c r="J51" s="1029"/>
      <c r="K51" s="228" t="s">
        <v>196</v>
      </c>
      <c r="L51" s="237" t="s">
        <v>196</v>
      </c>
      <c r="M51" s="237" t="s">
        <v>196</v>
      </c>
      <c r="N51" s="237" t="s">
        <v>196</v>
      </c>
      <c r="O51" s="246" t="s">
        <v>196</v>
      </c>
      <c r="P51" s="85"/>
      <c r="Q51" s="85"/>
      <c r="R51" s="85"/>
      <c r="S51" s="85"/>
      <c r="T51" s="85"/>
      <c r="U51" s="85"/>
    </row>
    <row r="52" spans="1:21" ht="30.75" customHeight="1" x14ac:dyDescent="0.15">
      <c r="A52" s="85"/>
      <c r="B52" s="1030" t="s">
        <v>46</v>
      </c>
      <c r="C52" s="1031"/>
      <c r="D52" s="218"/>
      <c r="E52" s="1028" t="s">
        <v>47</v>
      </c>
      <c r="F52" s="1028"/>
      <c r="G52" s="1028"/>
      <c r="H52" s="1028"/>
      <c r="I52" s="1028"/>
      <c r="J52" s="1029"/>
      <c r="K52" s="228">
        <v>4006</v>
      </c>
      <c r="L52" s="237">
        <v>3964</v>
      </c>
      <c r="M52" s="237">
        <v>3876</v>
      </c>
      <c r="N52" s="237">
        <v>3918</v>
      </c>
      <c r="O52" s="246">
        <v>3908</v>
      </c>
      <c r="P52" s="85"/>
      <c r="Q52" s="85"/>
      <c r="R52" s="85"/>
      <c r="S52" s="85"/>
      <c r="T52" s="85"/>
      <c r="U52" s="85"/>
    </row>
    <row r="53" spans="1:21" ht="30.75" customHeight="1" x14ac:dyDescent="0.15">
      <c r="A53" s="85"/>
      <c r="B53" s="1032" t="s">
        <v>48</v>
      </c>
      <c r="C53" s="1033"/>
      <c r="D53" s="219"/>
      <c r="E53" s="1034" t="s">
        <v>51</v>
      </c>
      <c r="F53" s="1034"/>
      <c r="G53" s="1034"/>
      <c r="H53" s="1034"/>
      <c r="I53" s="1034"/>
      <c r="J53" s="1035"/>
      <c r="K53" s="229">
        <v>609</v>
      </c>
      <c r="L53" s="238">
        <v>603</v>
      </c>
      <c r="M53" s="238">
        <v>582</v>
      </c>
      <c r="N53" s="238">
        <v>520</v>
      </c>
      <c r="O53" s="247">
        <v>598</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24</v>
      </c>
      <c r="P56" s="85"/>
      <c r="Q56" s="85"/>
      <c r="R56" s="85"/>
      <c r="S56" s="85"/>
      <c r="T56" s="85"/>
      <c r="U56" s="85"/>
    </row>
    <row r="57" spans="1:21" ht="31.5" customHeight="1" x14ac:dyDescent="0.15">
      <c r="A57" s="85"/>
      <c r="B57" s="210"/>
      <c r="C57" s="215"/>
      <c r="D57" s="215"/>
      <c r="E57" s="222"/>
      <c r="F57" s="222"/>
      <c r="G57" s="222"/>
      <c r="H57" s="222"/>
      <c r="I57" s="222"/>
      <c r="J57" s="225" t="s">
        <v>17</v>
      </c>
      <c r="K57" s="231" t="s">
        <v>520</v>
      </c>
      <c r="L57" s="239" t="s">
        <v>521</v>
      </c>
      <c r="M57" s="239" t="s">
        <v>522</v>
      </c>
      <c r="N57" s="239" t="s">
        <v>523</v>
      </c>
      <c r="O57" s="249" t="s">
        <v>250</v>
      </c>
      <c r="P57" s="85"/>
      <c r="Q57" s="85"/>
      <c r="R57" s="85"/>
      <c r="S57" s="85"/>
      <c r="T57" s="85"/>
      <c r="U57" s="85"/>
    </row>
    <row r="58" spans="1:21" ht="31.5" customHeight="1" x14ac:dyDescent="0.15">
      <c r="B58" s="1045" t="s">
        <v>61</v>
      </c>
      <c r="C58" s="1046"/>
      <c r="D58" s="1036" t="s">
        <v>64</v>
      </c>
      <c r="E58" s="1037"/>
      <c r="F58" s="1037"/>
      <c r="G58" s="1037"/>
      <c r="H58" s="1037"/>
      <c r="I58" s="1037"/>
      <c r="J58" s="1038"/>
      <c r="K58" s="232"/>
      <c r="L58" s="240"/>
      <c r="M58" s="240"/>
      <c r="N58" s="240"/>
      <c r="O58" s="250"/>
    </row>
    <row r="59" spans="1:21" ht="31.5" customHeight="1" x14ac:dyDescent="0.15">
      <c r="B59" s="1047"/>
      <c r="C59" s="1048"/>
      <c r="D59" s="1039" t="s">
        <v>12</v>
      </c>
      <c r="E59" s="1040"/>
      <c r="F59" s="1040"/>
      <c r="G59" s="1040"/>
      <c r="H59" s="1040"/>
      <c r="I59" s="1040"/>
      <c r="J59" s="1041"/>
      <c r="K59" s="233"/>
      <c r="L59" s="241"/>
      <c r="M59" s="241"/>
      <c r="N59" s="241"/>
      <c r="O59" s="251"/>
    </row>
    <row r="60" spans="1:21" ht="31.5" customHeight="1" x14ac:dyDescent="0.15">
      <c r="B60" s="1049"/>
      <c r="C60" s="1050"/>
      <c r="D60" s="1042" t="s">
        <v>67</v>
      </c>
      <c r="E60" s="1043"/>
      <c r="F60" s="1043"/>
      <c r="G60" s="1043"/>
      <c r="H60" s="1043"/>
      <c r="I60" s="1043"/>
      <c r="J60" s="1044"/>
      <c r="K60" s="234"/>
      <c r="L60" s="242"/>
      <c r="M60" s="242"/>
      <c r="N60" s="242"/>
      <c r="O60" s="252"/>
    </row>
    <row r="61" spans="1:21" ht="24" customHeight="1" x14ac:dyDescent="0.15">
      <c r="B61" s="211"/>
      <c r="C61" s="211"/>
      <c r="D61" s="220" t="s">
        <v>45</v>
      </c>
      <c r="E61" s="223"/>
      <c r="F61" s="223"/>
      <c r="G61" s="223"/>
      <c r="H61" s="223"/>
      <c r="I61" s="223"/>
      <c r="J61" s="223"/>
      <c r="K61" s="223"/>
      <c r="L61" s="223"/>
      <c r="M61" s="223"/>
      <c r="N61" s="223"/>
      <c r="O61" s="223"/>
    </row>
    <row r="62" spans="1:21" ht="24" customHeight="1" x14ac:dyDescent="0.15">
      <c r="B62" s="212"/>
      <c r="C62" s="212"/>
      <c r="D62" s="220" t="s">
        <v>39</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8iF8xJQD77oMFzfe7arZVN2DeI1da3pAvrCVh813G9h02LRL9P3zw7K9YZV/wQmO/kQF8hmlexR4EsVwxpF+Pw==" saltValue="O0PQTsCb1v82kvhzws1eZ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20</v>
      </c>
    </row>
    <row r="40" spans="2:13" ht="27.75" customHeight="1" x14ac:dyDescent="0.15">
      <c r="B40" s="207" t="s">
        <v>23</v>
      </c>
      <c r="C40" s="213"/>
      <c r="D40" s="213"/>
      <c r="E40" s="221"/>
      <c r="F40" s="221"/>
      <c r="G40" s="221"/>
      <c r="H40" s="224" t="s">
        <v>17</v>
      </c>
      <c r="I40" s="226" t="s">
        <v>520</v>
      </c>
      <c r="J40" s="235" t="s">
        <v>521</v>
      </c>
      <c r="K40" s="235" t="s">
        <v>522</v>
      </c>
      <c r="L40" s="235" t="s">
        <v>523</v>
      </c>
      <c r="M40" s="264" t="s">
        <v>250</v>
      </c>
    </row>
    <row r="41" spans="2:13" ht="27.75" customHeight="1" x14ac:dyDescent="0.15">
      <c r="B41" s="1051" t="s">
        <v>34</v>
      </c>
      <c r="C41" s="1052"/>
      <c r="D41" s="216"/>
      <c r="E41" s="1057" t="s">
        <v>53</v>
      </c>
      <c r="F41" s="1057"/>
      <c r="G41" s="1057"/>
      <c r="H41" s="1058"/>
      <c r="I41" s="257">
        <v>33630</v>
      </c>
      <c r="J41" s="261">
        <v>33365</v>
      </c>
      <c r="K41" s="261">
        <v>32451</v>
      </c>
      <c r="L41" s="261">
        <v>30699</v>
      </c>
      <c r="M41" s="265">
        <v>28515</v>
      </c>
    </row>
    <row r="42" spans="2:13" ht="27.75" customHeight="1" x14ac:dyDescent="0.15">
      <c r="B42" s="1053"/>
      <c r="C42" s="1054"/>
      <c r="D42" s="217"/>
      <c r="E42" s="1059" t="s">
        <v>73</v>
      </c>
      <c r="F42" s="1059"/>
      <c r="G42" s="1059"/>
      <c r="H42" s="1060"/>
      <c r="I42" s="258" t="s">
        <v>196</v>
      </c>
      <c r="J42" s="262" t="s">
        <v>196</v>
      </c>
      <c r="K42" s="262" t="s">
        <v>196</v>
      </c>
      <c r="L42" s="262" t="s">
        <v>196</v>
      </c>
      <c r="M42" s="266" t="s">
        <v>196</v>
      </c>
    </row>
    <row r="43" spans="2:13" ht="27.75" customHeight="1" x14ac:dyDescent="0.15">
      <c r="B43" s="1053"/>
      <c r="C43" s="1054"/>
      <c r="D43" s="217"/>
      <c r="E43" s="1059" t="s">
        <v>74</v>
      </c>
      <c r="F43" s="1059"/>
      <c r="G43" s="1059"/>
      <c r="H43" s="1060"/>
      <c r="I43" s="258">
        <v>12558</v>
      </c>
      <c r="J43" s="262">
        <v>12021</v>
      </c>
      <c r="K43" s="262">
        <v>12052</v>
      </c>
      <c r="L43" s="262">
        <v>14342</v>
      </c>
      <c r="M43" s="266">
        <v>19621</v>
      </c>
    </row>
    <row r="44" spans="2:13" ht="27.75" customHeight="1" x14ac:dyDescent="0.15">
      <c r="B44" s="1053"/>
      <c r="C44" s="1054"/>
      <c r="D44" s="217"/>
      <c r="E44" s="1059" t="s">
        <v>76</v>
      </c>
      <c r="F44" s="1059"/>
      <c r="G44" s="1059"/>
      <c r="H44" s="1060"/>
      <c r="I44" s="258">
        <v>650</v>
      </c>
      <c r="J44" s="262">
        <v>537</v>
      </c>
      <c r="K44" s="262">
        <v>449</v>
      </c>
      <c r="L44" s="262">
        <v>356</v>
      </c>
      <c r="M44" s="266">
        <v>263</v>
      </c>
    </row>
    <row r="45" spans="2:13" ht="27.75" customHeight="1" x14ac:dyDescent="0.15">
      <c r="B45" s="1053"/>
      <c r="C45" s="1054"/>
      <c r="D45" s="217"/>
      <c r="E45" s="1059" t="s">
        <v>78</v>
      </c>
      <c r="F45" s="1059"/>
      <c r="G45" s="1059"/>
      <c r="H45" s="1060"/>
      <c r="I45" s="258">
        <v>5821</v>
      </c>
      <c r="J45" s="262">
        <v>5641</v>
      </c>
      <c r="K45" s="262">
        <v>5290</v>
      </c>
      <c r="L45" s="262">
        <v>5081</v>
      </c>
      <c r="M45" s="266">
        <v>5059</v>
      </c>
    </row>
    <row r="46" spans="2:13" ht="27.75" customHeight="1" x14ac:dyDescent="0.15">
      <c r="B46" s="1053"/>
      <c r="C46" s="1054"/>
      <c r="D46" s="218"/>
      <c r="E46" s="1059" t="s">
        <v>77</v>
      </c>
      <c r="F46" s="1059"/>
      <c r="G46" s="1059"/>
      <c r="H46" s="1060"/>
      <c r="I46" s="258" t="s">
        <v>196</v>
      </c>
      <c r="J46" s="262" t="s">
        <v>196</v>
      </c>
      <c r="K46" s="262" t="s">
        <v>196</v>
      </c>
      <c r="L46" s="262" t="s">
        <v>196</v>
      </c>
      <c r="M46" s="266" t="s">
        <v>196</v>
      </c>
    </row>
    <row r="47" spans="2:13" ht="27.75" customHeight="1" x14ac:dyDescent="0.15">
      <c r="B47" s="1053"/>
      <c r="C47" s="1054"/>
      <c r="D47" s="254"/>
      <c r="E47" s="1061" t="s">
        <v>80</v>
      </c>
      <c r="F47" s="1062"/>
      <c r="G47" s="1062"/>
      <c r="H47" s="1063"/>
      <c r="I47" s="258" t="s">
        <v>196</v>
      </c>
      <c r="J47" s="262" t="s">
        <v>196</v>
      </c>
      <c r="K47" s="262" t="s">
        <v>196</v>
      </c>
      <c r="L47" s="262" t="s">
        <v>196</v>
      </c>
      <c r="M47" s="266" t="s">
        <v>196</v>
      </c>
    </row>
    <row r="48" spans="2:13" ht="27.75" customHeight="1" x14ac:dyDescent="0.15">
      <c r="B48" s="1053"/>
      <c r="C48" s="1054"/>
      <c r="D48" s="217"/>
      <c r="E48" s="1059" t="s">
        <v>84</v>
      </c>
      <c r="F48" s="1059"/>
      <c r="G48" s="1059"/>
      <c r="H48" s="1060"/>
      <c r="I48" s="258" t="s">
        <v>196</v>
      </c>
      <c r="J48" s="262" t="s">
        <v>196</v>
      </c>
      <c r="K48" s="262" t="s">
        <v>196</v>
      </c>
      <c r="L48" s="262" t="s">
        <v>196</v>
      </c>
      <c r="M48" s="266" t="s">
        <v>196</v>
      </c>
    </row>
    <row r="49" spans="2:13" ht="27.75" customHeight="1" x14ac:dyDescent="0.15">
      <c r="B49" s="1055"/>
      <c r="C49" s="1056"/>
      <c r="D49" s="217"/>
      <c r="E49" s="1059" t="s">
        <v>90</v>
      </c>
      <c r="F49" s="1059"/>
      <c r="G49" s="1059"/>
      <c r="H49" s="1060"/>
      <c r="I49" s="258" t="s">
        <v>196</v>
      </c>
      <c r="J49" s="262" t="s">
        <v>196</v>
      </c>
      <c r="K49" s="262" t="s">
        <v>196</v>
      </c>
      <c r="L49" s="262" t="s">
        <v>196</v>
      </c>
      <c r="M49" s="266" t="s">
        <v>196</v>
      </c>
    </row>
    <row r="50" spans="2:13" ht="27.75" customHeight="1" x14ac:dyDescent="0.15">
      <c r="B50" s="1066" t="s">
        <v>92</v>
      </c>
      <c r="C50" s="1067"/>
      <c r="D50" s="255"/>
      <c r="E50" s="1059" t="s">
        <v>94</v>
      </c>
      <c r="F50" s="1059"/>
      <c r="G50" s="1059"/>
      <c r="H50" s="1060"/>
      <c r="I50" s="258">
        <v>7854</v>
      </c>
      <c r="J50" s="262">
        <v>8656</v>
      </c>
      <c r="K50" s="262">
        <v>11821</v>
      </c>
      <c r="L50" s="262">
        <v>13646</v>
      </c>
      <c r="M50" s="266">
        <v>16476</v>
      </c>
    </row>
    <row r="51" spans="2:13" ht="27.75" customHeight="1" x14ac:dyDescent="0.15">
      <c r="B51" s="1053"/>
      <c r="C51" s="1054"/>
      <c r="D51" s="217"/>
      <c r="E51" s="1059" t="s">
        <v>97</v>
      </c>
      <c r="F51" s="1059"/>
      <c r="G51" s="1059"/>
      <c r="H51" s="1060"/>
      <c r="I51" s="258">
        <v>9485</v>
      </c>
      <c r="J51" s="262">
        <v>9615</v>
      </c>
      <c r="K51" s="262">
        <v>9307</v>
      </c>
      <c r="L51" s="262">
        <v>9256</v>
      </c>
      <c r="M51" s="266">
        <v>9126</v>
      </c>
    </row>
    <row r="52" spans="2:13" ht="27.75" customHeight="1" x14ac:dyDescent="0.15">
      <c r="B52" s="1055"/>
      <c r="C52" s="1056"/>
      <c r="D52" s="217"/>
      <c r="E52" s="1059" t="s">
        <v>42</v>
      </c>
      <c r="F52" s="1059"/>
      <c r="G52" s="1059"/>
      <c r="H52" s="1060"/>
      <c r="I52" s="258">
        <v>36264</v>
      </c>
      <c r="J52" s="262">
        <v>36415</v>
      </c>
      <c r="K52" s="262">
        <v>36303</v>
      </c>
      <c r="L52" s="262">
        <v>35843</v>
      </c>
      <c r="M52" s="266">
        <v>36087</v>
      </c>
    </row>
    <row r="53" spans="2:13" ht="27.75" customHeight="1" x14ac:dyDescent="0.15">
      <c r="B53" s="1032" t="s">
        <v>48</v>
      </c>
      <c r="C53" s="1033"/>
      <c r="D53" s="219"/>
      <c r="E53" s="1064" t="s">
        <v>99</v>
      </c>
      <c r="F53" s="1064"/>
      <c r="G53" s="1064"/>
      <c r="H53" s="1065"/>
      <c r="I53" s="259">
        <v>-944</v>
      </c>
      <c r="J53" s="263">
        <v>-3121</v>
      </c>
      <c r="K53" s="263">
        <v>-7188</v>
      </c>
      <c r="L53" s="263">
        <v>-8268</v>
      </c>
      <c r="M53" s="267">
        <v>-8230</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M+s/nvFDN08m1k9tvyYaKcjipwHeBd0tGgCXenf/5P9M5JvGjeiZ+JpTJTDxc4PNhDeN7D4pF+1Ny+NXn/SBlw==" saltValue="jKyRtwzGZ/xdBtYa30Fq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95</v>
      </c>
    </row>
    <row r="54" spans="2:8" ht="29.25" customHeight="1" x14ac:dyDescent="0.2">
      <c r="B54" s="268" t="s">
        <v>5</v>
      </c>
      <c r="C54" s="274"/>
      <c r="D54" s="274"/>
      <c r="E54" s="275" t="s">
        <v>17</v>
      </c>
      <c r="F54" s="276" t="s">
        <v>522</v>
      </c>
      <c r="G54" s="276" t="s">
        <v>523</v>
      </c>
      <c r="H54" s="284" t="s">
        <v>250</v>
      </c>
    </row>
    <row r="55" spans="2:8" ht="52.5" customHeight="1" x14ac:dyDescent="0.15">
      <c r="B55" s="269"/>
      <c r="C55" s="1068" t="s">
        <v>103</v>
      </c>
      <c r="D55" s="1068"/>
      <c r="E55" s="1069"/>
      <c r="F55" s="277">
        <v>6006</v>
      </c>
      <c r="G55" s="277">
        <v>7444</v>
      </c>
      <c r="H55" s="285">
        <v>9331</v>
      </c>
    </row>
    <row r="56" spans="2:8" ht="52.5" customHeight="1" x14ac:dyDescent="0.15">
      <c r="B56" s="270"/>
      <c r="C56" s="1070" t="s">
        <v>106</v>
      </c>
      <c r="D56" s="1070"/>
      <c r="E56" s="1071"/>
      <c r="F56" s="278" t="s">
        <v>196</v>
      </c>
      <c r="G56" s="278" t="s">
        <v>196</v>
      </c>
      <c r="H56" s="286" t="s">
        <v>196</v>
      </c>
    </row>
    <row r="57" spans="2:8" ht="53.25" customHeight="1" x14ac:dyDescent="0.15">
      <c r="B57" s="270"/>
      <c r="C57" s="1072" t="s">
        <v>70</v>
      </c>
      <c r="D57" s="1072"/>
      <c r="E57" s="1073"/>
      <c r="F57" s="279">
        <v>4871</v>
      </c>
      <c r="G57" s="279">
        <v>5258</v>
      </c>
      <c r="H57" s="287">
        <v>6289</v>
      </c>
    </row>
    <row r="58" spans="2:8" ht="45.75" customHeight="1" x14ac:dyDescent="0.15">
      <c r="B58" s="271"/>
      <c r="C58" s="1074" t="s">
        <v>390</v>
      </c>
      <c r="D58" s="1075"/>
      <c r="E58" s="1076"/>
      <c r="F58" s="280">
        <v>3484</v>
      </c>
      <c r="G58" s="280">
        <v>3888</v>
      </c>
      <c r="H58" s="288">
        <v>4692</v>
      </c>
    </row>
    <row r="59" spans="2:8" ht="45.75" customHeight="1" x14ac:dyDescent="0.15">
      <c r="B59" s="271"/>
      <c r="C59" s="1074" t="s">
        <v>525</v>
      </c>
      <c r="D59" s="1075"/>
      <c r="E59" s="1076"/>
      <c r="F59" s="280">
        <v>504</v>
      </c>
      <c r="G59" s="280">
        <v>494</v>
      </c>
      <c r="H59" s="288">
        <v>457</v>
      </c>
    </row>
    <row r="60" spans="2:8" ht="45.75" customHeight="1" x14ac:dyDescent="0.15">
      <c r="B60" s="271"/>
      <c r="C60" s="1074" t="s">
        <v>526</v>
      </c>
      <c r="D60" s="1075"/>
      <c r="E60" s="1076"/>
      <c r="F60" s="280">
        <v>368</v>
      </c>
      <c r="G60" s="280">
        <v>370</v>
      </c>
      <c r="H60" s="288">
        <v>348</v>
      </c>
    </row>
    <row r="61" spans="2:8" ht="45.75" customHeight="1" x14ac:dyDescent="0.15">
      <c r="B61" s="271"/>
      <c r="C61" s="1074" t="s">
        <v>189</v>
      </c>
      <c r="D61" s="1075"/>
      <c r="E61" s="1076"/>
      <c r="F61" s="280" t="s">
        <v>196</v>
      </c>
      <c r="G61" s="280" t="s">
        <v>196</v>
      </c>
      <c r="H61" s="288">
        <v>300</v>
      </c>
    </row>
    <row r="62" spans="2:8" ht="45.75" customHeight="1" x14ac:dyDescent="0.15">
      <c r="B62" s="272"/>
      <c r="C62" s="1077" t="s">
        <v>212</v>
      </c>
      <c r="D62" s="1078"/>
      <c r="E62" s="1079"/>
      <c r="F62" s="281">
        <v>100</v>
      </c>
      <c r="G62" s="281">
        <v>100</v>
      </c>
      <c r="H62" s="289">
        <v>100</v>
      </c>
    </row>
    <row r="63" spans="2:8" ht="52.5" customHeight="1" x14ac:dyDescent="0.15">
      <c r="B63" s="273"/>
      <c r="C63" s="1080" t="s">
        <v>108</v>
      </c>
      <c r="D63" s="1080"/>
      <c r="E63" s="1081"/>
      <c r="F63" s="282">
        <v>10878</v>
      </c>
      <c r="G63" s="282">
        <v>12702</v>
      </c>
      <c r="H63" s="290">
        <v>15620</v>
      </c>
    </row>
    <row r="64" spans="2:8" x14ac:dyDescent="0.15"/>
  </sheetData>
  <sheetProtection algorithmName="SHA-512" hashValue="qB74kQf+DUcvUiyxSnjmkjWjUarVnU1BBDFTI11TzHHd6WVpz/xJXlBrDcrnq418DaxWJ/Usk2H7Z3lighZboA==" saltValue="ee2szeCLlIrCp60OiQAh2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82</v>
      </c>
      <c r="E2" s="123"/>
      <c r="F2" s="306" t="s">
        <v>519</v>
      </c>
      <c r="G2" s="147"/>
      <c r="H2" s="157"/>
    </row>
    <row r="3" spans="1:8" x14ac:dyDescent="0.15">
      <c r="A3" s="113" t="s">
        <v>516</v>
      </c>
      <c r="B3" s="105"/>
      <c r="C3" s="299"/>
      <c r="D3" s="302">
        <v>19618</v>
      </c>
      <c r="E3" s="304"/>
      <c r="F3" s="307">
        <v>42836</v>
      </c>
      <c r="G3" s="309"/>
      <c r="H3" s="312"/>
    </row>
    <row r="4" spans="1:8" x14ac:dyDescent="0.15">
      <c r="A4" s="98"/>
      <c r="B4" s="104"/>
      <c r="C4" s="300"/>
      <c r="D4" s="303">
        <v>11632</v>
      </c>
      <c r="E4" s="305"/>
      <c r="F4" s="308">
        <v>22936</v>
      </c>
      <c r="G4" s="310"/>
      <c r="H4" s="313"/>
    </row>
    <row r="5" spans="1:8" x14ac:dyDescent="0.15">
      <c r="A5" s="113" t="s">
        <v>477</v>
      </c>
      <c r="B5" s="105"/>
      <c r="C5" s="299"/>
      <c r="D5" s="302">
        <v>17262</v>
      </c>
      <c r="E5" s="304"/>
      <c r="F5" s="307">
        <v>44161</v>
      </c>
      <c r="G5" s="309"/>
      <c r="H5" s="312"/>
    </row>
    <row r="6" spans="1:8" x14ac:dyDescent="0.15">
      <c r="A6" s="98"/>
      <c r="B6" s="104"/>
      <c r="C6" s="300"/>
      <c r="D6" s="303">
        <v>9979</v>
      </c>
      <c r="E6" s="305"/>
      <c r="F6" s="308">
        <v>23644</v>
      </c>
      <c r="G6" s="310"/>
      <c r="H6" s="313"/>
    </row>
    <row r="7" spans="1:8" x14ac:dyDescent="0.15">
      <c r="A7" s="113" t="s">
        <v>313</v>
      </c>
      <c r="B7" s="105"/>
      <c r="C7" s="299"/>
      <c r="D7" s="302">
        <v>14840</v>
      </c>
      <c r="E7" s="304"/>
      <c r="F7" s="307">
        <v>43955</v>
      </c>
      <c r="G7" s="309"/>
      <c r="H7" s="312"/>
    </row>
    <row r="8" spans="1:8" x14ac:dyDescent="0.15">
      <c r="A8" s="98"/>
      <c r="B8" s="104"/>
      <c r="C8" s="300"/>
      <c r="D8" s="303">
        <v>7795</v>
      </c>
      <c r="E8" s="305"/>
      <c r="F8" s="308">
        <v>21318</v>
      </c>
      <c r="G8" s="310"/>
      <c r="H8" s="313"/>
    </row>
    <row r="9" spans="1:8" x14ac:dyDescent="0.15">
      <c r="A9" s="113" t="s">
        <v>136</v>
      </c>
      <c r="B9" s="105"/>
      <c r="C9" s="299"/>
      <c r="D9" s="302">
        <v>28215</v>
      </c>
      <c r="E9" s="304"/>
      <c r="F9" s="307">
        <v>41921</v>
      </c>
      <c r="G9" s="309"/>
      <c r="H9" s="312"/>
    </row>
    <row r="10" spans="1:8" x14ac:dyDescent="0.15">
      <c r="A10" s="98"/>
      <c r="B10" s="104"/>
      <c r="C10" s="300"/>
      <c r="D10" s="303">
        <v>12559</v>
      </c>
      <c r="E10" s="305"/>
      <c r="F10" s="308">
        <v>21655</v>
      </c>
      <c r="G10" s="310"/>
      <c r="H10" s="313"/>
    </row>
    <row r="11" spans="1:8" x14ac:dyDescent="0.15">
      <c r="A11" s="113" t="s">
        <v>517</v>
      </c>
      <c r="B11" s="105"/>
      <c r="C11" s="299"/>
      <c r="D11" s="302">
        <v>24376</v>
      </c>
      <c r="E11" s="304"/>
      <c r="F11" s="307">
        <v>44585</v>
      </c>
      <c r="G11" s="309"/>
      <c r="H11" s="312"/>
    </row>
    <row r="12" spans="1:8" x14ac:dyDescent="0.15">
      <c r="A12" s="98"/>
      <c r="B12" s="104"/>
      <c r="C12" s="301"/>
      <c r="D12" s="303">
        <v>12963</v>
      </c>
      <c r="E12" s="305"/>
      <c r="F12" s="308">
        <v>23077</v>
      </c>
      <c r="G12" s="310"/>
      <c r="H12" s="313"/>
    </row>
    <row r="13" spans="1:8" x14ac:dyDescent="0.15">
      <c r="A13" s="113"/>
      <c r="B13" s="105"/>
      <c r="C13" s="299"/>
      <c r="D13" s="302">
        <v>20862</v>
      </c>
      <c r="E13" s="304"/>
      <c r="F13" s="307">
        <v>43492</v>
      </c>
      <c r="G13" s="311"/>
      <c r="H13" s="312"/>
    </row>
    <row r="14" spans="1:8" x14ac:dyDescent="0.15">
      <c r="A14" s="98"/>
      <c r="B14" s="104"/>
      <c r="C14" s="300"/>
      <c r="D14" s="303">
        <v>10986</v>
      </c>
      <c r="E14" s="305"/>
      <c r="F14" s="308">
        <v>22526</v>
      </c>
      <c r="G14" s="310"/>
      <c r="H14" s="313"/>
    </row>
    <row r="17" spans="1:11" x14ac:dyDescent="0.15">
      <c r="A17" s="291" t="s">
        <v>21</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89</v>
      </c>
      <c r="B19" s="292">
        <f>ROUND(VALUE(SUBSTITUTE(実質収支比率等に係る経年分析!F$48,"▲","-")),2)</f>
        <v>2.7</v>
      </c>
      <c r="C19" s="292">
        <f>ROUND(VALUE(SUBSTITUTE(実質収支比率等に係る経年分析!G$48,"▲","-")),2)</f>
        <v>5.87</v>
      </c>
      <c r="D19" s="292">
        <f>ROUND(VALUE(SUBSTITUTE(実質収支比率等に係る経年分析!H$48,"▲","-")),2)</f>
        <v>10.07</v>
      </c>
      <c r="E19" s="292">
        <f>ROUND(VALUE(SUBSTITUTE(実質収支比率等に係る経年分析!I$48,"▲","-")),2)</f>
        <v>13.55</v>
      </c>
      <c r="F19" s="292">
        <f>ROUND(VALUE(SUBSTITUTE(実質収支比率等に係る経年分析!J$48,"▲","-")),2)</f>
        <v>7.33</v>
      </c>
    </row>
    <row r="20" spans="1:11" x14ac:dyDescent="0.15">
      <c r="A20" s="292" t="s">
        <v>33</v>
      </c>
      <c r="B20" s="292">
        <f>ROUND(VALUE(SUBSTITUTE(実質収支比率等に係る経年分析!F$47,"▲","-")),2)</f>
        <v>13.37</v>
      </c>
      <c r="C20" s="292">
        <f>ROUND(VALUE(SUBSTITUTE(実質収支比率等に係る経年分析!G$47,"▲","-")),2)</f>
        <v>14.46</v>
      </c>
      <c r="D20" s="292">
        <f>ROUND(VALUE(SUBSTITUTE(実質収支比率等に係る経年分析!H$47,"▲","-")),2)</f>
        <v>21.05</v>
      </c>
      <c r="E20" s="292">
        <f>ROUND(VALUE(SUBSTITUTE(実質収支比率等に係る経年分析!I$47,"▲","-")),2)</f>
        <v>26.76</v>
      </c>
      <c r="F20" s="292">
        <f>ROUND(VALUE(SUBSTITUTE(実質収支比率等に係る経年分析!J$47,"▲","-")),2)</f>
        <v>32.69</v>
      </c>
    </row>
    <row r="21" spans="1:11" x14ac:dyDescent="0.15">
      <c r="A21" s="292" t="s">
        <v>112</v>
      </c>
      <c r="B21" s="292">
        <f>IF(ISNUMBER(VALUE(SUBSTITUTE(実質収支比率等に係る経年分析!F$49,"▲","-"))),ROUND(VALUE(SUBSTITUTE(実質収支比率等に係る経年分析!F$49,"▲","-")),2),NA())</f>
        <v>-0.95</v>
      </c>
      <c r="C21" s="292">
        <f>IF(ISNUMBER(VALUE(SUBSTITUTE(実質収支比率等に係る経年分析!G$49,"▲","-"))),ROUND(VALUE(SUBSTITUTE(実質収支比率等に係る経年分析!G$49,"▲","-")),2),NA())</f>
        <v>4.54</v>
      </c>
      <c r="D21" s="292">
        <f>IF(ISNUMBER(VALUE(SUBSTITUTE(実質収支比率等に係る経年分析!H$49,"▲","-"))),ROUND(VALUE(SUBSTITUTE(実質収支比率等に係る経年分析!H$49,"▲","-")),2),NA())</f>
        <v>11.87</v>
      </c>
      <c r="E21" s="292">
        <f>IF(ISNUMBER(VALUE(SUBSTITUTE(実質収支比率等に係る経年分析!I$49,"▲","-"))),ROUND(VALUE(SUBSTITUTE(実質収支比率等に係る経年分析!I$49,"▲","-")),2),NA())</f>
        <v>8.39</v>
      </c>
      <c r="F21" s="292">
        <f>IF(ISNUMBER(VALUE(SUBSTITUTE(実質収支比率等に係る経年分析!J$49,"▲","-"))),ROUND(VALUE(SUBSTITUTE(実質収支比率等に係る経年分析!J$49,"▲","-")),2),NA())</f>
        <v>0.73</v>
      </c>
    </row>
    <row r="24" spans="1:11" x14ac:dyDescent="0.15">
      <c r="A24" s="291" t="s">
        <v>101</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113</v>
      </c>
      <c r="C26" s="293" t="s">
        <v>68</v>
      </c>
      <c r="D26" s="293" t="s">
        <v>113</v>
      </c>
      <c r="E26" s="293" t="s">
        <v>68</v>
      </c>
      <c r="F26" s="293" t="s">
        <v>113</v>
      </c>
      <c r="G26" s="293" t="s">
        <v>68</v>
      </c>
      <c r="H26" s="293" t="s">
        <v>113</v>
      </c>
      <c r="I26" s="293" t="s">
        <v>68</v>
      </c>
      <c r="J26" s="293" t="s">
        <v>113</v>
      </c>
      <c r="K26" s="293" t="s">
        <v>68</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0.57999999999999996</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str">
        <f>IF(連結実質赤字比率に係る赤字・黒字の構成分析!C$40="",NA(),連結実質赤字比率に係る赤字・黒字の構成分析!C$40)</f>
        <v>後期高齢者医療事業</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0.02</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0.01</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0.02</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15">
      <c r="A31" s="293" t="str">
        <f>IF(連結実質赤字比率に係る赤字・黒字の構成分析!C$39="",NA(),連結実質赤字比率に係る赤字・黒字の構成分析!C$39)</f>
        <v>国民健康保険事業</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0.56000000000000005</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0.56000000000000005</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0.77</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0.44</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0.25</v>
      </c>
    </row>
    <row r="32" spans="1:11" x14ac:dyDescent="0.15">
      <c r="A32" s="293" t="str">
        <f>IF(連結実質赤字比率に係る赤字・黒字の構成分析!C$38="",NA(),連結実質赤字比率に係る赤字・黒字の構成分析!C$38)</f>
        <v>介護保険事業</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0.16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0.64</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0.33</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0.69</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0.44</v>
      </c>
    </row>
    <row r="33" spans="1:16" x14ac:dyDescent="0.15">
      <c r="A33" s="293" t="str">
        <f>IF(連結実質赤字比率に係る赤字・黒字の構成分析!C$37="",NA(),連結実質赤字比率に係る赤字・黒字の構成分析!C$37)</f>
        <v>下水道事業会計</v>
      </c>
      <c r="B33" s="293" t="e">
        <f>IF(ROUND(VALUE(SUBSTITUTE(連結実質赤字比率に係る赤字・黒字の構成分析!F$37,"▲","-")),2)&lt;0,ABS(ROUND(VALUE(SUBSTITUTE(連結実質赤字比率に係る赤字・黒字の構成分析!F$37,"▲","-")),2)),NA())</f>
        <v>#VALUE!</v>
      </c>
      <c r="C33" s="293" t="e">
        <f>IF(ROUND(VALUE(SUBSTITUTE(連結実質赤字比率に係る赤字・黒字の構成分析!F$37,"▲","-")),2)&gt;=0,ABS(ROUND(VALUE(SUBSTITUTE(連結実質赤字比率に係る赤字・黒字の構成分析!F$37,"▲","-")),2)),NA())</f>
        <v>#VALUE!</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0.31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0.32</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0.37</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1.05</v>
      </c>
    </row>
    <row r="34" spans="1:16" x14ac:dyDescent="0.15">
      <c r="A34" s="293" t="str">
        <f>IF(連結実質赤字比率に係る赤字・黒字の構成分析!C$36="",NA(),連結実質赤字比率に係る赤字・黒字の構成分析!C$36)</f>
        <v>一般会計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2.7</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5.86</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10.06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13.55</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7.32</v>
      </c>
    </row>
    <row r="35" spans="1:16" x14ac:dyDescent="0.15">
      <c r="A35" s="293" t="str">
        <f>IF(連結実質赤字比率に係る赤字・黒字の構成分析!C$35="",NA(),連結実質赤字比率に係る赤字・黒字の構成分析!C$35)</f>
        <v>病院事業会計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23.29</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21.84</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24.98</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27.22</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21.37</v>
      </c>
    </row>
    <row r="36" spans="1:16" x14ac:dyDescent="0.15">
      <c r="A36" s="293" t="str">
        <f>IF(連結実質赤字比率に係る赤字・黒字の構成分析!C$34="",NA(),連結実質赤字比率に係る赤字・黒字の構成分析!C$34)</f>
        <v>モーターボート競走事業会計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18.02</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22.11</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30.2</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38.65</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42.64</v>
      </c>
    </row>
    <row r="39" spans="1:16" x14ac:dyDescent="0.15">
      <c r="A39" s="291" t="s">
        <v>10</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115</v>
      </c>
      <c r="C41" s="294"/>
      <c r="D41" s="294" t="s">
        <v>117</v>
      </c>
      <c r="E41" s="294" t="s">
        <v>115</v>
      </c>
      <c r="F41" s="294"/>
      <c r="G41" s="294" t="s">
        <v>117</v>
      </c>
      <c r="H41" s="294" t="s">
        <v>115</v>
      </c>
      <c r="I41" s="294"/>
      <c r="J41" s="294" t="s">
        <v>117</v>
      </c>
      <c r="K41" s="294" t="s">
        <v>115</v>
      </c>
      <c r="L41" s="294"/>
      <c r="M41" s="294" t="s">
        <v>117</v>
      </c>
      <c r="N41" s="294" t="s">
        <v>115</v>
      </c>
      <c r="O41" s="294"/>
      <c r="P41" s="294" t="s">
        <v>117</v>
      </c>
    </row>
    <row r="42" spans="1:16" x14ac:dyDescent="0.15">
      <c r="A42" s="294" t="s">
        <v>119</v>
      </c>
      <c r="B42" s="294"/>
      <c r="C42" s="294"/>
      <c r="D42" s="294">
        <f>'実質公債費比率（分子）の構造'!K$52</f>
        <v>4006</v>
      </c>
      <c r="E42" s="294"/>
      <c r="F42" s="294"/>
      <c r="G42" s="294">
        <f>'実質公債費比率（分子）の構造'!L$52</f>
        <v>3964</v>
      </c>
      <c r="H42" s="294"/>
      <c r="I42" s="294"/>
      <c r="J42" s="294">
        <f>'実質公債費比率（分子）の構造'!M$52</f>
        <v>3876</v>
      </c>
      <c r="K42" s="294"/>
      <c r="L42" s="294"/>
      <c r="M42" s="294">
        <f>'実質公債費比率（分子）の構造'!N$52</f>
        <v>3918</v>
      </c>
      <c r="N42" s="294"/>
      <c r="O42" s="294"/>
      <c r="P42" s="294">
        <f>'実質公債費比率（分子）の構造'!O$52</f>
        <v>3908</v>
      </c>
    </row>
    <row r="43" spans="1:16" x14ac:dyDescent="0.15">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15">
      <c r="A45" s="294" t="s">
        <v>0</v>
      </c>
      <c r="B45" s="294">
        <f>'実質公債費比率（分子）の構造'!K$49</f>
        <v>135</v>
      </c>
      <c r="C45" s="294"/>
      <c r="D45" s="294"/>
      <c r="E45" s="294">
        <f>'実質公債費比率（分子）の構造'!L$49</f>
        <v>111</v>
      </c>
      <c r="F45" s="294"/>
      <c r="G45" s="294"/>
      <c r="H45" s="294">
        <f>'実質公債費比率（分子）の構造'!M$49</f>
        <v>116</v>
      </c>
      <c r="I45" s="294"/>
      <c r="J45" s="294"/>
      <c r="K45" s="294">
        <f>'実質公債費比率（分子）の構造'!N$49</f>
        <v>90</v>
      </c>
      <c r="L45" s="294"/>
      <c r="M45" s="294"/>
      <c r="N45" s="294">
        <f>'実質公債費比率（分子）の構造'!O$49</f>
        <v>89</v>
      </c>
      <c r="O45" s="294"/>
      <c r="P45" s="294"/>
    </row>
    <row r="46" spans="1:16" x14ac:dyDescent="0.15">
      <c r="A46" s="294" t="s">
        <v>38</v>
      </c>
      <c r="B46" s="294">
        <f>'実質公債費比率（分子）の構造'!K$48</f>
        <v>1422</v>
      </c>
      <c r="C46" s="294"/>
      <c r="D46" s="294"/>
      <c r="E46" s="294">
        <f>'実質公債費比率（分子）の構造'!L$48</f>
        <v>1450</v>
      </c>
      <c r="F46" s="294"/>
      <c r="G46" s="294"/>
      <c r="H46" s="294">
        <f>'実質公債費比率（分子）の構造'!M$48</f>
        <v>1244</v>
      </c>
      <c r="I46" s="294"/>
      <c r="J46" s="294"/>
      <c r="K46" s="294">
        <f>'実質公債費比率（分子）の構造'!N$48</f>
        <v>1242</v>
      </c>
      <c r="L46" s="294"/>
      <c r="M46" s="294"/>
      <c r="N46" s="294">
        <f>'実質公債費比率（分子）の構造'!O$48</f>
        <v>1348</v>
      </c>
      <c r="O46" s="294"/>
      <c r="P46" s="294"/>
    </row>
    <row r="47" spans="1:16" x14ac:dyDescent="0.15">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22</v>
      </c>
      <c r="B49" s="294">
        <f>'実質公債費比率（分子）の構造'!K$45</f>
        <v>3058</v>
      </c>
      <c r="C49" s="294"/>
      <c r="D49" s="294"/>
      <c r="E49" s="294">
        <f>'実質公債費比率（分子）の構造'!L$45</f>
        <v>3006</v>
      </c>
      <c r="F49" s="294"/>
      <c r="G49" s="294"/>
      <c r="H49" s="294">
        <f>'実質公債費比率（分子）の構造'!M$45</f>
        <v>3098</v>
      </c>
      <c r="I49" s="294"/>
      <c r="J49" s="294"/>
      <c r="K49" s="294">
        <f>'実質公債費比率（分子）の構造'!N$45</f>
        <v>3106</v>
      </c>
      <c r="L49" s="294"/>
      <c r="M49" s="294"/>
      <c r="N49" s="294">
        <f>'実質公債費比率（分子）の構造'!O$45</f>
        <v>3069</v>
      </c>
      <c r="O49" s="294"/>
      <c r="P49" s="294"/>
    </row>
    <row r="50" spans="1:16" x14ac:dyDescent="0.15">
      <c r="A50" s="294" t="s">
        <v>51</v>
      </c>
      <c r="B50" s="294" t="e">
        <f>NA()</f>
        <v>#N/A</v>
      </c>
      <c r="C50" s="294">
        <f>IF(ISNUMBER('実質公債費比率（分子）の構造'!K$53),'実質公債費比率（分子）の構造'!K$53,NA())</f>
        <v>609</v>
      </c>
      <c r="D50" s="294" t="e">
        <f>NA()</f>
        <v>#N/A</v>
      </c>
      <c r="E50" s="294" t="e">
        <f>NA()</f>
        <v>#N/A</v>
      </c>
      <c r="F50" s="294">
        <f>IF(ISNUMBER('実質公債費比率（分子）の構造'!L$53),'実質公債費比率（分子）の構造'!L$53,NA())</f>
        <v>603</v>
      </c>
      <c r="G50" s="294" t="e">
        <f>NA()</f>
        <v>#N/A</v>
      </c>
      <c r="H50" s="294" t="e">
        <f>NA()</f>
        <v>#N/A</v>
      </c>
      <c r="I50" s="294">
        <f>IF(ISNUMBER('実質公債費比率（分子）の構造'!M$53),'実質公債費比率（分子）の構造'!M$53,NA())</f>
        <v>582</v>
      </c>
      <c r="J50" s="294" t="e">
        <f>NA()</f>
        <v>#N/A</v>
      </c>
      <c r="K50" s="294" t="e">
        <f>NA()</f>
        <v>#N/A</v>
      </c>
      <c r="L50" s="294">
        <f>IF(ISNUMBER('実質公債費比率（分子）の構造'!N$53),'実質公債費比率（分子）の構造'!N$53,NA())</f>
        <v>520</v>
      </c>
      <c r="M50" s="294" t="e">
        <f>NA()</f>
        <v>#N/A</v>
      </c>
      <c r="N50" s="294" t="e">
        <f>NA()</f>
        <v>#N/A</v>
      </c>
      <c r="O50" s="294">
        <f>IF(ISNUMBER('実質公債費比率（分子）の構造'!O$53),'実質公債費比率（分子）の構造'!O$53,NA())</f>
        <v>598</v>
      </c>
      <c r="P50" s="294" t="e">
        <f>NA()</f>
        <v>#N/A</v>
      </c>
    </row>
    <row r="53" spans="1:16" x14ac:dyDescent="0.15">
      <c r="A53" s="291" t="s">
        <v>57</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120</v>
      </c>
      <c r="C55" s="293"/>
      <c r="D55" s="293" t="s">
        <v>123</v>
      </c>
      <c r="E55" s="293" t="s">
        <v>120</v>
      </c>
      <c r="F55" s="293"/>
      <c r="G55" s="293" t="s">
        <v>123</v>
      </c>
      <c r="H55" s="293" t="s">
        <v>120</v>
      </c>
      <c r="I55" s="293"/>
      <c r="J55" s="293" t="s">
        <v>123</v>
      </c>
      <c r="K55" s="293" t="s">
        <v>120</v>
      </c>
      <c r="L55" s="293"/>
      <c r="M55" s="293" t="s">
        <v>123</v>
      </c>
      <c r="N55" s="293" t="s">
        <v>120</v>
      </c>
      <c r="O55" s="293"/>
      <c r="P55" s="293" t="s">
        <v>123</v>
      </c>
    </row>
    <row r="56" spans="1:16" x14ac:dyDescent="0.15">
      <c r="A56" s="293" t="s">
        <v>42</v>
      </c>
      <c r="B56" s="293"/>
      <c r="C56" s="293"/>
      <c r="D56" s="293">
        <f>'将来負担比率（分子）の構造'!I$52</f>
        <v>36264</v>
      </c>
      <c r="E56" s="293"/>
      <c r="F56" s="293"/>
      <c r="G56" s="293">
        <f>'将来負担比率（分子）の構造'!J$52</f>
        <v>36415</v>
      </c>
      <c r="H56" s="293"/>
      <c r="I56" s="293"/>
      <c r="J56" s="293">
        <f>'将来負担比率（分子）の構造'!K$52</f>
        <v>36303</v>
      </c>
      <c r="K56" s="293"/>
      <c r="L56" s="293"/>
      <c r="M56" s="293">
        <f>'将来負担比率（分子）の構造'!L$52</f>
        <v>35843</v>
      </c>
      <c r="N56" s="293"/>
      <c r="O56" s="293"/>
      <c r="P56" s="293">
        <f>'将来負担比率（分子）の構造'!M$52</f>
        <v>36087</v>
      </c>
    </row>
    <row r="57" spans="1:16" x14ac:dyDescent="0.15">
      <c r="A57" s="293" t="s">
        <v>97</v>
      </c>
      <c r="B57" s="293"/>
      <c r="C57" s="293"/>
      <c r="D57" s="293">
        <f>'将来負担比率（分子）の構造'!I$51</f>
        <v>9485</v>
      </c>
      <c r="E57" s="293"/>
      <c r="F57" s="293"/>
      <c r="G57" s="293">
        <f>'将来負担比率（分子）の構造'!J$51</f>
        <v>9615</v>
      </c>
      <c r="H57" s="293"/>
      <c r="I57" s="293"/>
      <c r="J57" s="293">
        <f>'将来負担比率（分子）の構造'!K$51</f>
        <v>9307</v>
      </c>
      <c r="K57" s="293"/>
      <c r="L57" s="293"/>
      <c r="M57" s="293">
        <f>'将来負担比率（分子）の構造'!L$51</f>
        <v>9256</v>
      </c>
      <c r="N57" s="293"/>
      <c r="O57" s="293"/>
      <c r="P57" s="293">
        <f>'将来負担比率（分子）の構造'!M$51</f>
        <v>9126</v>
      </c>
    </row>
    <row r="58" spans="1:16" x14ac:dyDescent="0.15">
      <c r="A58" s="293" t="s">
        <v>94</v>
      </c>
      <c r="B58" s="293"/>
      <c r="C58" s="293"/>
      <c r="D58" s="293">
        <f>'将来負担比率（分子）の構造'!I$50</f>
        <v>7854</v>
      </c>
      <c r="E58" s="293"/>
      <c r="F58" s="293"/>
      <c r="G58" s="293">
        <f>'将来負担比率（分子）の構造'!J$50</f>
        <v>8656</v>
      </c>
      <c r="H58" s="293"/>
      <c r="I58" s="293"/>
      <c r="J58" s="293">
        <f>'将来負担比率（分子）の構造'!K$50</f>
        <v>11821</v>
      </c>
      <c r="K58" s="293"/>
      <c r="L58" s="293"/>
      <c r="M58" s="293">
        <f>'将来負担比率（分子）の構造'!L$50</f>
        <v>13646</v>
      </c>
      <c r="N58" s="293"/>
      <c r="O58" s="293"/>
      <c r="P58" s="293">
        <f>'将来負担比率（分子）の構造'!M$50</f>
        <v>16476</v>
      </c>
    </row>
    <row r="59" spans="1:16" x14ac:dyDescent="0.15">
      <c r="A59" s="293" t="s">
        <v>90</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77</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78</v>
      </c>
      <c r="B62" s="293">
        <f>'将来負担比率（分子）の構造'!I$45</f>
        <v>5821</v>
      </c>
      <c r="C62" s="293"/>
      <c r="D62" s="293"/>
      <c r="E62" s="293">
        <f>'将来負担比率（分子）の構造'!J$45</f>
        <v>5641</v>
      </c>
      <c r="F62" s="293"/>
      <c r="G62" s="293"/>
      <c r="H62" s="293">
        <f>'将来負担比率（分子）の構造'!K$45</f>
        <v>5290</v>
      </c>
      <c r="I62" s="293"/>
      <c r="J62" s="293"/>
      <c r="K62" s="293">
        <f>'将来負担比率（分子）の構造'!L$45</f>
        <v>5081</v>
      </c>
      <c r="L62" s="293"/>
      <c r="M62" s="293"/>
      <c r="N62" s="293">
        <f>'将来負担比率（分子）の構造'!M$45</f>
        <v>5059</v>
      </c>
      <c r="O62" s="293"/>
      <c r="P62" s="293"/>
    </row>
    <row r="63" spans="1:16" x14ac:dyDescent="0.15">
      <c r="A63" s="293" t="s">
        <v>76</v>
      </c>
      <c r="B63" s="293">
        <f>'将来負担比率（分子）の構造'!I$44</f>
        <v>650</v>
      </c>
      <c r="C63" s="293"/>
      <c r="D63" s="293"/>
      <c r="E63" s="293">
        <f>'将来負担比率（分子）の構造'!J$44</f>
        <v>537</v>
      </c>
      <c r="F63" s="293"/>
      <c r="G63" s="293"/>
      <c r="H63" s="293">
        <f>'将来負担比率（分子）の構造'!K$44</f>
        <v>449</v>
      </c>
      <c r="I63" s="293"/>
      <c r="J63" s="293"/>
      <c r="K63" s="293">
        <f>'将来負担比率（分子）の構造'!L$44</f>
        <v>356</v>
      </c>
      <c r="L63" s="293"/>
      <c r="M63" s="293"/>
      <c r="N63" s="293">
        <f>'将来負担比率（分子）の構造'!M$44</f>
        <v>263</v>
      </c>
      <c r="O63" s="293"/>
      <c r="P63" s="293"/>
    </row>
    <row r="64" spans="1:16" x14ac:dyDescent="0.15">
      <c r="A64" s="293" t="s">
        <v>74</v>
      </c>
      <c r="B64" s="293">
        <f>'将来負担比率（分子）の構造'!I$43</f>
        <v>12558</v>
      </c>
      <c r="C64" s="293"/>
      <c r="D64" s="293"/>
      <c r="E64" s="293">
        <f>'将来負担比率（分子）の構造'!J$43</f>
        <v>12021</v>
      </c>
      <c r="F64" s="293"/>
      <c r="G64" s="293"/>
      <c r="H64" s="293">
        <f>'将来負担比率（分子）の構造'!K$43</f>
        <v>12052</v>
      </c>
      <c r="I64" s="293"/>
      <c r="J64" s="293"/>
      <c r="K64" s="293">
        <f>'将来負担比率（分子）の構造'!L$43</f>
        <v>14342</v>
      </c>
      <c r="L64" s="293"/>
      <c r="M64" s="293"/>
      <c r="N64" s="293">
        <f>'将来負担比率（分子）の構造'!M$43</f>
        <v>19621</v>
      </c>
      <c r="O64" s="293"/>
      <c r="P64" s="293"/>
    </row>
    <row r="65" spans="1:16" x14ac:dyDescent="0.15">
      <c r="A65" s="293" t="s">
        <v>73</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15">
      <c r="A66" s="293" t="s">
        <v>53</v>
      </c>
      <c r="B66" s="293">
        <f>'将来負担比率（分子）の構造'!I$41</f>
        <v>33630</v>
      </c>
      <c r="C66" s="293"/>
      <c r="D66" s="293"/>
      <c r="E66" s="293">
        <f>'将来負担比率（分子）の構造'!J$41</f>
        <v>33365</v>
      </c>
      <c r="F66" s="293"/>
      <c r="G66" s="293"/>
      <c r="H66" s="293">
        <f>'将来負担比率（分子）の構造'!K$41</f>
        <v>32451</v>
      </c>
      <c r="I66" s="293"/>
      <c r="J66" s="293"/>
      <c r="K66" s="293">
        <f>'将来負担比率（分子）の構造'!L$41</f>
        <v>30699</v>
      </c>
      <c r="L66" s="293"/>
      <c r="M66" s="293"/>
      <c r="N66" s="293">
        <f>'将来負担比率（分子）の構造'!M$41</f>
        <v>28515</v>
      </c>
      <c r="O66" s="293"/>
      <c r="P66" s="293"/>
    </row>
    <row r="67" spans="1:16" x14ac:dyDescent="0.15">
      <c r="A67" s="293" t="s">
        <v>99</v>
      </c>
      <c r="B67" s="293" t="e">
        <f>NA()</f>
        <v>#N/A</v>
      </c>
      <c r="C67" s="293">
        <f>IF(ISNUMBER('将来負担比率（分子）の構造'!I$53),IF('将来負担比率（分子）の構造'!I$53&lt;0,0,'将来負担比率（分子）の構造'!I$53),NA())</f>
        <v>0</v>
      </c>
      <c r="D67" s="293" t="e">
        <f>NA()</f>
        <v>#N/A</v>
      </c>
      <c r="E67" s="293" t="e">
        <f>NA()</f>
        <v>#N/A</v>
      </c>
      <c r="F67" s="293">
        <f>IF(ISNUMBER('将来負担比率（分子）の構造'!J$53),IF('将来負担比率（分子）の構造'!J$53&lt;0,0,'将来負担比率（分子）の構造'!J$53),NA())</f>
        <v>0</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124</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125</v>
      </c>
      <c r="B72" s="297">
        <f>基金残高に係る経年分析!F55</f>
        <v>6006</v>
      </c>
      <c r="C72" s="297">
        <f>基金残高に係る経年分析!G55</f>
        <v>7444</v>
      </c>
      <c r="D72" s="297">
        <f>基金残高に係る経年分析!H55</f>
        <v>9331</v>
      </c>
    </row>
    <row r="73" spans="1:16" x14ac:dyDescent="0.15">
      <c r="A73" s="295" t="s">
        <v>126</v>
      </c>
      <c r="B73" s="297" t="str">
        <f>基金残高に係る経年分析!F56</f>
        <v>-</v>
      </c>
      <c r="C73" s="297" t="str">
        <f>基金残高に係る経年分析!G56</f>
        <v>-</v>
      </c>
      <c r="D73" s="297" t="str">
        <f>基金残高に係る経年分析!H56</f>
        <v>-</v>
      </c>
    </row>
    <row r="74" spans="1:16" x14ac:dyDescent="0.15">
      <c r="A74" s="295" t="s">
        <v>128</v>
      </c>
      <c r="B74" s="297">
        <f>基金残高に係る経年分析!F57</f>
        <v>4871</v>
      </c>
      <c r="C74" s="297">
        <f>基金残高に係る経年分析!G57</f>
        <v>5258</v>
      </c>
      <c r="D74" s="297">
        <f>基金残高に係る経年分析!H57</f>
        <v>6289</v>
      </c>
    </row>
  </sheetData>
  <sheetProtection algorithmName="SHA-512" hashValue="0ErfF3nbFBBXnPFrmDQlQqNCNRx6s/iDKXEqvdsCXMFNYEpzCmZeDFDqoXy4YcgJUK7knQrMQ0Y43qHzq+Y9lw==" saltValue="TMMqx1++/64kHkouds/Ke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北原　吏紗</cp:lastModifiedBy>
  <dcterms:created xsi:type="dcterms:W3CDTF">2025-02-19T01:51:16Z</dcterms:created>
  <dcterms:modified xsi:type="dcterms:W3CDTF">2025-03-21T06:49:25Z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2025-03-21T01:25:48Z</vt:filetime>
  </property>
</Properties>
</file>