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2DF04616-8562-470C-9F6F-8207F370C9E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c r="AA23" i="12"/>
  <c r="V23" i="12"/>
  <c r="Q23"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C36" i="10"/>
  <c r="CO35" i="10"/>
  <c r="CO36" i="10" s="1"/>
  <c r="CO37" i="10" s="1"/>
  <c r="CO38" i="10" s="1"/>
  <c r="CO39" i="10" s="1"/>
  <c r="CO40" i="10" s="1"/>
  <c r="CO41" i="10" s="1"/>
  <c r="CO42" i="10" s="1"/>
  <c r="CO43" i="10" s="1"/>
  <c r="BW35" i="10"/>
  <c r="BE35" i="10"/>
  <c r="C35" i="10"/>
  <c r="CO34" i="10"/>
  <c r="BW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<sst xmlns="http://schemas.openxmlformats.org/spreadsheetml/2006/main" count="1095" uniqueCount="565">
  <si>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</si>
  <si>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</si>
  <si>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</si>
  <si>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</si>
  <si>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</si>
  <si>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</si>
  <si>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</si>
  <si>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</si>
  <si>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</si>
  <si>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</si>
  <si>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</si>
  <si>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</si>
  <si>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</si>
  <si>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</si>
  <si>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</si>
  <si>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</si>
  <si>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</si>
  <si>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</si>
  <si>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</si>
  <si>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</si>
  <si>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</si>
  <si>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</si>
  <si>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</si>
  <si>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</si>
  <si>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</si>
  <si>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</si>
  <si>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</si>
  <si>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</si>
  <si>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</si>
  <si>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</si>
  <si>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</si>
  <si>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</si>
  <si>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</si>
  <si>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</si>
  <si>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</si>
  <si>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</si>
  <si>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</si>
  <si>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</si>
  <si>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</si>
  <si>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</si>
  <si>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</si>
  <si>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</si>
  <si>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</si>
  <si>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</si>
  <si>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</si>
  <si>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</si>
  <si>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</si>
  <si>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</si>
  <si>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</si>
  <si>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</si>
  <si>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</si>
  <si>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</si>
  <si>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</si>
  <si>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</si>
  <si>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</si>
  <si>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</si>
  <si>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</si>
  <si>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</si>
  <si>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</si>
  <si>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</si>
  <si>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</si>
  <si>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</si>
  <si>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</si>
  <si>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</si>
  <si>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</si>
  <si>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</si>
  <si>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</si>
  <si>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</si>
  <si>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</si>
  <si>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</si>
  <si>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</si>
  <si>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</si>
  <si>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</si>
  <si>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</si>
  <si>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</si>
  <si>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</si>
  <si>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</si>
  <si>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</si>
  <si>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</si>
  <si>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</si>
  <si>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</si>
  <si>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</si>
  <si>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</si>
  <si>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</si>
  <si>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</si>
  <si>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</si>
  <si>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</si>
  <si>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</si>
  <si>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</si>
  <si>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</si>
  <si>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</si>
  <si>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</si>
  <si>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</si>
  <si>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</si>
  <si>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武蔵野市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</si>
  <si>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</si>
  <si>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</si>
  <si>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</si>
  <si>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</si>
  <si>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</si>
  <si>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</si>
  <si>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</si>
  <si>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</si>
  <si>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</si>
  <si>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</si>
  <si>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</si>
  <si>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</si>
  <si>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</si>
  <si>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</si>
  <si>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</si>
  <si>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</si>
  <si>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</si>
  <si>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</si>
  <si>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</si>
  <si>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</si>
  <si>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</si>
  <si>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</si>
  <si>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</si>
  <si>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</si>
  <si>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</si>
  <si>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</si>
  <si>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</si>
  <si>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</si>
  <si>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</si>
  <si>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</si>
  <si>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</si>
  <si>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</si>
  <si>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</si>
  <si>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</si>
  <si>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</si>
  <si>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</si>
  <si>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</si>
  <si>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</si>
  <si>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</si>
  <si>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</si>
  <si>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</si>
  <si>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</si>
  <si>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</si>
  <si>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</si>
  <si>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</si>
  <si>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</si>
  <si>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</si>
  <si>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</si>
  <si>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</si>
  <si>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</si>
  <si>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</si>
  <si>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</si>
  <si>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</si>
  <si>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</si>
  <si>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</si>
  <si>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</si>
  <si>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</si>
  <si>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</si>
  <si>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</si>
  <si>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</si>
  <si>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</si>
  <si>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</si>
  <si>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</si>
  <si>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</si>
  <si>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</si>
  <si>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</si>
  <si>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</si>
  <si>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</si>
  <si>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</si>
  <si>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</si>
  <si>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</si>
  <si>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</si>
  <si>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</si>
  <si>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</si>
  <si>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</si>
  <si>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</si>
  <si>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</si>
  <si>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</si>
  <si>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</si>
  <si>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</si>
  <si>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</si>
  <si>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</si>
  <si>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</si>
  <si>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</si>
  <si>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</si>
  <si>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</si>
  <si>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</si>
  <si>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</si>
  <si>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</si>
  <si>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</si>
  <si>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</si>
  <si>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</si>
  <si>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</si>
  <si>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</si>
  <si>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</si>
  <si>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</si>
  <si>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</si>
  <si>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</si>
  <si>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</si>
  <si>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</si>
  <si>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</si>
  <si>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</si>
  <si>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</si>
  <si>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</si>
  <si>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</si>
  <si>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</si>
  <si>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</si>
  <si>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</si>
  <si>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東京都武蔵野市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</si>
  <si>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</si>
  <si>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</si>
  <si>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</si>
  <si>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</si>
  <si>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</si>
  <si>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</si>
  <si>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</si>
  <si>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</si>
  <si>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</si>
  <si>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</si>
  <si>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</si>
  <si>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</si>
  <si>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</si>
  <si>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</si>
  <si>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</si>
  <si>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</si>
  <si>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</si>
  <si>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</si>
  <si>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</si>
  <si>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</si>
  <si>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</si>
  <si>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</si>
  <si>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</si>
  <si>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</si>
  <si>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</si>
  <si>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</si>
  <si>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</si>
  <si>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</si>
  <si>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</si>
  <si>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</si>
  <si>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</si>
  <si>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</si>
  <si>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</si>
  <si>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</si>
  <si>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</si>
  <si>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</si>
  <si>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</si>
  <si>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</si>
  <si>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</si>
  <si>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</si>
  <si>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</si>
  <si>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</si>
  <si>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</si>
  <si>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</si>
  <si>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</si>
  <si>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</si>
  <si>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</si>
  <si>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</si>
  <si>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</si>
  <si>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</si>
  <si>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</si>
  <si>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</si>
  <si>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</si>
  <si>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</si>
  <si>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</si>
  <si>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</si>
  <si>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</si>
  <si>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</si>
  <si>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</si>
  <si>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</si>
  <si>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</si>
  <si>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</si>
  <si>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</si>
  <si>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</si>
  <si>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</si>
  <si>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</si>
  <si>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</si>
  <si>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</si>
  <si>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</si>
  <si>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</si>
  <si>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</si>
  <si>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</si>
  <si>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</si>
  <si>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</si>
  <si>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</si>
  <si>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</si>
  <si>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</si>
  <si>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</si>
  <si>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</si>
  <si>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</si>
  <si>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</si>
  <si>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</si>
  <si>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</si>
  <si>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</si>
  <si>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</si>
  <si>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</si>
  <si>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</si>
  <si>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</si>
  <si>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</si>
  <si>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</si>
  <si>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</si>
  <si>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</si>
  <si>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</si>
  <si>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</si>
  <si>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</si>
  <si>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</si>
  <si>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</si>
  <si>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</si>
  <si>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</si>
  <si>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</si>
  <si>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</si>
  <si>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</si>
  <si>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</si>
  <si>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</si>
  <si>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</si>
  <si>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</si>
  <si>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</si>
  <si>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</si>
  <si>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</si>
  <si>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</si>
  <si>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</si>
  <si>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</si>
  <si>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</si>
  <si>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</si>
  <si>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</si>
  <si>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</si>
  <si>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</si>
  <si>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</si>
  <si>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</si>
  <si>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</si>
  <si>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</si>
  <si>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</si>
  <si>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</si>
  <si>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</si>
  <si>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</si>
  <si>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</si>
  <si>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</si>
  <si>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</si>
  <si>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</si>
  <si>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</si>
  <si>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</si>
  <si>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</si>
  <si>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</si>
  <si>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</si>
  <si>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</si>
  <si>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</si>
  <si>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</si>
  <si>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</si>
  <si>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</si>
  <si>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</si>
  <si>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</si>
  <si>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</si>
  <si>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</si>
  <si>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</si>
  <si>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</si>
  <si>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</si>
  <si>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</si>
  <si>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</si>
  <si>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</si>
  <si>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</si>
  <si>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東京都武蔵野市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</si>
  <si>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</si>
  <si>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</si>
  <si>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</si>
  <si>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</si>
  <si>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</si>
  <si>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</si>
  <si>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</si>
  <si>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</si>
  <si>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</si>
  <si>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</si>
  <si>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</si>
  <si>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</si>
  <si>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</si>
  <si>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</si>
  <si>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</si>
  <si>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</si>
  <si>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</si>
  <si>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</si>
  <si>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</si>
  <si>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</si>
  <si>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</si>
  <si>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</si>
  <si>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</si>
  <si>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</si>
  <si>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</si>
  <si>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</si>
  <si>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</si>
  <si>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</si>
  <si>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</si>
  <si>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</si>
  <si>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</si>
  <si>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</si>
  <si>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</si>
  <si>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</si>
  <si>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後期高齢者医療会計</t>
    <phoneticPr fontId="5"/>
  </si>
  <si>
    <t>介護保険事業会計</t>
    <phoneticPr fontId="5"/>
  </si>
  <si>
    <t>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</si>
  <si>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</si>
  <si>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</si>
  <si>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</si>
  <si>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</si>
  <si>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</si>
  <si>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</si>
  <si>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</si>
  <si>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</si>
  <si>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</si>
  <si>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</si>
  <si>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</si>
  <si>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</si>
  <si>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</si>
  <si>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</si>
  <si>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</si>
  <si>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</si>
  <si>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</si>
  <si>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</si>
  <si>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</si>
  <si>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</si>
  <si>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</si>
  <si>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</si>
  <si>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</si>
  <si>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</si>
  <si>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</si>
  <si>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</si>
  <si>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</si>
  <si>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</si>
  <si>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</si>
  <si>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</si>
  <si>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</si>
  <si>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</si>
  <si>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</si>
  <si>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</si>
  <si>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</si>
  <si>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</si>
  <si>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</si>
  <si>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</si>
  <si>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</si>
  <si>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</si>
  <si>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</si>
  <si>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</si>
  <si>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</si>
  <si>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</si>
  <si>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</si>
  <si>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</si>
  <si>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</si>
  <si>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</si>
  <si>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</si>
  <si>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</si>
  <si>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</si>
  <si>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</si>
  <si>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</si>
  <si>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</si>
  <si>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</si>
  <si>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</si>
  <si>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</si>
  <si>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</si>
  <si>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</si>
  <si>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</si>
  <si>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</si>
  <si>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</si>
  <si>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</si>
  <si>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</si>
  <si>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</si>
  <si>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</si>
  <si>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</si>
  <si>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</si>
  <si>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</si>
  <si>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</si>
  <si>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</si>
  <si>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</si>
  <si>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</si>
  <si>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</si>
  <si>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</si>
  <si>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</si>
  <si>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</si>
  <si>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</si>
  <si>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</si>
  <si>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</si>
  <si>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</si>
  <si>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</si>
  <si>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</si>
  <si>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</si>
  <si>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</si>
  <si>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</si>
  <si>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</si>
  <si>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</si>
  <si>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</si>
  <si>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</si>
  <si>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</si>
  <si>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</si>
  <si>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</si>
  <si>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</si>
  <si>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</si>
  <si>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</si>
  <si>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</si>
  <si>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</si>
  <si>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</si>
  <si>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</si>
  <si>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</si>
  <si>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</si>
  <si>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</si>
  <si>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</si>
  <si>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</si>
  <si>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</si>
  <si>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</si>
  <si>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</si>
  <si>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</si>
  <si>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</si>
  <si>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</si>
  <si>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</si>
  <si>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</si>
  <si>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</si>
  <si>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</si>
  <si>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</si>
  <si>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</si>
  <si>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</si>
  <si>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</si>
  <si>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</si>
  <si>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</si>
  <si>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</si>
  <si>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</si>
  <si>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</si>
  <si>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</si>
  <si>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</si>
  <si>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</si>
  <si>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</si>
  <si>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</si>
  <si>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</si>
  <si>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</si>
  <si>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</si>
  <si>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</si>
  <si>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</si>
  <si>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</si>
  <si>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</si>
  <si>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</si>
  <si>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1.00</t>
  </si>
  <si>
    <t>一般会計</t>
  </si>
  <si>
    <t>水道事業</t>
  </si>
  <si>
    <t>下水道事業</t>
  </si>
  <si>
    <t>介護保険事業会計</t>
  </si>
  <si>
    <t>国民健康保険事業会計</t>
  </si>
  <si>
    <t>後期高齢者医療会計</t>
  </si>
  <si>
    <t>その他会計（赤字）</t>
  </si>
  <si>
    <t>その他会計（黒字）</t>
  </si>
  <si>
    <t>R01</t>
    <phoneticPr fontId="5"/>
  </si>
  <si>
    <t>R02</t>
    <phoneticPr fontId="5"/>
  </si>
  <si>
    <t>R03</t>
    <phoneticPr fontId="5"/>
  </si>
  <si>
    <t>R04</t>
    <phoneticPr fontId="5"/>
  </si>
  <si>
    <t>R05</t>
    <phoneticPr fontId="5"/>
  </si>
  <si>
    <t>東京たま広域資源循環組合</t>
    <rPh sb="0" eb="2">
      <t>トウキョウ</t>
    </rPh>
    <rPh sb="4" eb="6">
      <t>コウイキ</t>
    </rPh>
    <rPh sb="6" eb="8">
      <t>シゲン</t>
    </rPh>
    <rPh sb="8" eb="10">
      <t>ジュンカン</t>
    </rPh>
    <rPh sb="10" eb="12">
      <t>クミアイ</t>
    </rPh>
    <phoneticPr fontId="22"/>
  </si>
  <si>
    <t>湖南衛生組合</t>
    <rPh sb="0" eb="2">
      <t>コナン</t>
    </rPh>
    <rPh sb="2" eb="4">
      <t>エイセイ</t>
    </rPh>
    <rPh sb="4" eb="6">
      <t>クミアイ</t>
    </rPh>
    <phoneticPr fontId="22"/>
  </si>
  <si>
    <t>東京市町村総合事務組合
（一般会計）</t>
    <rPh sb="0" eb="2">
      <t>トウキョウ</t>
    </rPh>
    <rPh sb="2" eb="5">
      <t>シチョウソン</t>
    </rPh>
    <rPh sb="5" eb="7">
      <t>ソウゴウ</t>
    </rPh>
    <rPh sb="7" eb="9">
      <t>ジム</t>
    </rPh>
    <rPh sb="9" eb="11">
      <t>クミアイ</t>
    </rPh>
    <rPh sb="13" eb="15">
      <t>イッパン</t>
    </rPh>
    <rPh sb="15" eb="17">
      <t>カイケイ</t>
    </rPh>
    <phoneticPr fontId="22"/>
  </si>
  <si>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22"/>
  </si>
  <si>
    <t>東京都十一市競輪事業組合</t>
    <rPh sb="0" eb="2">
      <t>トウキョウ</t>
    </rPh>
    <rPh sb="2" eb="3">
      <t>ト</t>
    </rPh>
    <rPh sb="3" eb="5">
      <t>ジュウイチ</t>
    </rPh>
    <rPh sb="5" eb="6">
      <t>シ</t>
    </rPh>
    <rPh sb="6" eb="8">
      <t>ケイリン</t>
    </rPh>
    <rPh sb="8" eb="10">
      <t>ジギョウ</t>
    </rPh>
    <rPh sb="10" eb="12">
      <t>クミアイ</t>
    </rPh>
    <phoneticPr fontId="22"/>
  </si>
  <si>
    <t>東京都六市競艇事業組合</t>
    <rPh sb="0" eb="2">
      <t>トウキョウ</t>
    </rPh>
    <rPh sb="2" eb="3">
      <t>ト</t>
    </rPh>
    <rPh sb="3" eb="4">
      <t>ロク</t>
    </rPh>
    <rPh sb="4" eb="5">
      <t>シ</t>
    </rPh>
    <rPh sb="5" eb="7">
      <t>キョウテイ</t>
    </rPh>
    <rPh sb="7" eb="9">
      <t>ジギョウ</t>
    </rPh>
    <rPh sb="9" eb="11">
      <t>クミアイ</t>
    </rPh>
    <phoneticPr fontId="22"/>
  </si>
  <si>
    <t>東京都後期高齢者医療広域連合
（一般会計）</t>
    <rPh sb="0" eb="2">
      <t>トウキョウ</t>
    </rPh>
    <rPh sb="2" eb="3">
      <t>ト</t>
    </rPh>
    <rPh sb="3" eb="5">
      <t>コウキ</t>
    </rPh>
    <rPh sb="5" eb="7">
      <t>コウレイ</t>
    </rPh>
    <rPh sb="7" eb="8">
      <t>シャ</t>
    </rPh>
    <rPh sb="8" eb="10">
      <t>イリョウ</t>
    </rPh>
    <rPh sb="10" eb="12">
      <t>コウイキ</t>
    </rPh>
    <rPh sb="12" eb="14">
      <t>レンゴウ</t>
    </rPh>
    <rPh sb="16" eb="18">
      <t>イッパン</t>
    </rPh>
    <rPh sb="18" eb="20">
      <t>カイケイ</t>
    </rPh>
    <phoneticPr fontId="22"/>
  </si>
  <si>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2"/>
  </si>
  <si>
    <t>武蔵野市開発公社</t>
    <rPh sb="0" eb="4">
      <t>ムサシノシ</t>
    </rPh>
    <rPh sb="4" eb="6">
      <t>カイハツ</t>
    </rPh>
    <rPh sb="6" eb="8">
      <t>コウシャ</t>
    </rPh>
    <phoneticPr fontId="22"/>
  </si>
  <si>
    <t>武蔵野市福祉公社</t>
    <rPh sb="0" eb="4">
      <t>ムサシノシ</t>
    </rPh>
    <rPh sb="4" eb="6">
      <t>フクシ</t>
    </rPh>
    <rPh sb="6" eb="8">
      <t>コウシャ</t>
    </rPh>
    <phoneticPr fontId="22"/>
  </si>
  <si>
    <t>武蔵野健康づくり事業団</t>
    <rPh sb="0" eb="3">
      <t>ムサシノ</t>
    </rPh>
    <rPh sb="3" eb="5">
      <t>ケンコウ</t>
    </rPh>
    <rPh sb="8" eb="11">
      <t>ジギョウダン</t>
    </rPh>
    <phoneticPr fontId="22"/>
  </si>
  <si>
    <t>武蔵野文化生涯学習事業団</t>
    <rPh sb="0" eb="3">
      <t>ムサシノ</t>
    </rPh>
    <rPh sb="3" eb="5">
      <t>ブンカ</t>
    </rPh>
    <rPh sb="5" eb="7">
      <t>ショウガイ</t>
    </rPh>
    <rPh sb="7" eb="9">
      <t>ガクシュウ</t>
    </rPh>
    <rPh sb="9" eb="11">
      <t>ジギョウ</t>
    </rPh>
    <rPh sb="11" eb="12">
      <t>ダン</t>
    </rPh>
    <phoneticPr fontId="22"/>
  </si>
  <si>
    <t>武蔵野交流センター</t>
    <rPh sb="0" eb="3">
      <t>ムサシノ</t>
    </rPh>
    <rPh sb="3" eb="5">
      <t>コウリュウ</t>
    </rPh>
    <phoneticPr fontId="22"/>
  </si>
  <si>
    <t>武蔵野市土地開発公社</t>
    <rPh sb="0" eb="4">
      <t>ムサシノシ</t>
    </rPh>
    <rPh sb="4" eb="6">
      <t>トチ</t>
    </rPh>
    <rPh sb="6" eb="8">
      <t>カイハツ</t>
    </rPh>
    <rPh sb="8" eb="10">
      <t>コウシャ</t>
    </rPh>
    <phoneticPr fontId="22"/>
  </si>
  <si>
    <t>武蔵野市国際交流協会</t>
    <rPh sb="0" eb="4">
      <t>ムサシノシ</t>
    </rPh>
    <rPh sb="4" eb="6">
      <t>コクサイ</t>
    </rPh>
    <rPh sb="6" eb="8">
      <t>コウリュウ</t>
    </rPh>
    <rPh sb="8" eb="10">
      <t>キョウカイ</t>
    </rPh>
    <phoneticPr fontId="22"/>
  </si>
  <si>
    <t>武蔵野市給食・食育振興財団</t>
    <rPh sb="0" eb="4">
      <t>ムサシノシ</t>
    </rPh>
    <rPh sb="4" eb="6">
      <t>キュウショク</t>
    </rPh>
    <rPh sb="7" eb="9">
      <t>ショクイク</t>
    </rPh>
    <rPh sb="9" eb="11">
      <t>シンコウ</t>
    </rPh>
    <rPh sb="11" eb="13">
      <t>ザイダン</t>
    </rPh>
    <phoneticPr fontId="22"/>
  </si>
  <si>
    <t>〇</t>
    <phoneticPr fontId="2"/>
  </si>
  <si>
    <t>公共施設整備基金</t>
  </si>
  <si>
    <t>学校施設整備基金</t>
  </si>
  <si>
    <t>公園緑化基金</t>
  </si>
  <si>
    <t>吉祥寺まちづくり基金</t>
  </si>
  <si>
    <t>高齢者住宅運営基金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</si>
</sst>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39221</c:v>
                </c:pt>
                <c:pt idx="2">
                  <c:v>38566</c:v>
                </c:pt>
                <c:pt idx="3">
                  <c:v>35156</c:v>
                </c:pt>
                <c:pt idx="4">
                  <c:v>37029</c:v>
                </c:pt>
              </c:numCache>
            </c:numRef>
          </c:val>
          <c:smooth val="0"/>
          <c:extLst>
            <c:ext xmlns:c16="http://schemas.microsoft.com/office/drawing/2014/chart" uri="{C3380CC4-5D6E-409C-BE32-E72D297353CC}">
              <c16:uniqueId val="{00000000-F6AB-4825-BEEF-749C9FCEBB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49990</c:v>
                </c:pt>
                <c:pt idx="1">
                  <c:v>27040</c:v>
                </c:pt>
                <c:pt idx="2">
                  <c:v>42886</c:v>
                </c:pt>
                <c:pt idx="3">
                  <c:v>39544</c:v>
                </c:pt>
                <c:pt idx="4">
                  <c:v>38843</c:v>
                </c:pt>
              </c:numCache>
            </c:numRef>
          </c:val>
          <c:smooth val="0"/>
          <c:extLst>
            <c:ext xmlns:c16="http://schemas.microsoft.com/office/drawing/2014/chart" uri="{C3380CC4-5D6E-409C-BE32-E72D297353CC}">
              <c16:uniqueId val="{00000001-F6AB-4825-BEEF-749C9FCEBB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6.71</c:v>
                </c:pt>
                <c:pt idx="1">
                  <c:v>9.93</c:v>
                </c:pt>
                <c:pt idx="2">
                  <c:v>9.1300000000000008</c:v>
                </c:pt>
                <c:pt idx="3">
                  <c:v>8.9</c:v>
                </c:pt>
                <c:pt idx="4">
                  <c:v>6.68</c:v>
                </c:pt>
              </c:numCache>
            </c:numRef>
          </c:val>
          <c:extLst>
            <c:ext xmlns:c16="http://schemas.microsoft.com/office/drawing/2014/chart" uri="{C3380CC4-5D6E-409C-BE32-E72D297353CC}">
              <c16:uniqueId val="{00000000-079D-47E9-BB7B-4C7324E95E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14.67</c:v>
                </c:pt>
                <c:pt idx="1">
                  <c:v>13.86</c:v>
                </c:pt>
                <c:pt idx="2">
                  <c:v>14.37</c:v>
                </c:pt>
                <c:pt idx="3">
                  <c:v>13.45</c:v>
                </c:pt>
                <c:pt idx="4">
                  <c:v>14.92</c:v>
                </c:pt>
              </c:numCache>
            </c:numRef>
          </c:val>
          <c:extLst>
            <c:ext xmlns:c16="http://schemas.microsoft.com/office/drawing/2014/chart" uri="{C3380CC4-5D6E-409C-BE32-E72D297353CC}">
              <c16:uniqueId val="{00000001-079D-47E9-BB7B-4C7324E95E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0.06</c:v>
                </c:pt>
                <c:pt idx="1">
                  <c:v>3.13</c:v>
                </c:pt>
                <c:pt idx="2">
                  <c:v>-1</c:v>
                </c:pt>
                <c:pt idx="3">
                  <c:v>0.36</c:v>
                </c:pt>
                <c:pt idx="4">
                  <c:v>0.34</c:v>
                </c:pt>
              </c:numCache>
            </c:numRef>
          </c:val>
          <c:smooth val="0"/>
          <c:extLst>
            <c:ext xmlns:c16="http://schemas.microsoft.com/office/drawing/2014/chart" uri="{C3380CC4-5D6E-409C-BE32-E72D297353CC}">
              <c16:uniqueId val="{00000002-079D-47E9-BB7B-4C7324E95E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25-4284-B74A-047B91A60F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25-4284-B74A-047B91A60F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25-4284-B74A-047B91A60F9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25-4284-B74A-047B91A60F9D}"/>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0.1</c:v>
                </c:pt>
                <c:pt idx="4">
                  <c:v>#N/A</c:v>
                </c:pt>
                <c:pt idx="5">
                  <c:v>0.04</c:v>
                </c:pt>
                <c:pt idx="6">
                  <c:v>#N/A</c:v>
                </c:pt>
                <c:pt idx="7">
                  <c:v>0.04</c:v>
                </c:pt>
                <c:pt idx="8">
                  <c:v>#N/A</c:v>
                </c:pt>
                <c:pt idx="9">
                  <c:v>0.02</c:v>
                </c:pt>
              </c:numCache>
            </c:numRef>
          </c:val>
          <c:extLst>
            <c:ext xmlns:c16="http://schemas.microsoft.com/office/drawing/2014/chart" uri="{C3380CC4-5D6E-409C-BE32-E72D297353CC}">
              <c16:uniqueId val="{00000004-1025-4284-B74A-047B91A60F9D}"/>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0.32</c:v>
                </c:pt>
                <c:pt idx="4">
                  <c:v>#N/A</c:v>
                </c:pt>
                <c:pt idx="5">
                  <c:v>0.24</c:v>
                </c:pt>
                <c:pt idx="6">
                  <c:v>#N/A</c:v>
                </c:pt>
                <c:pt idx="7">
                  <c:v>0.17</c:v>
                </c:pt>
                <c:pt idx="8">
                  <c:v>#N/A</c:v>
                </c:pt>
                <c:pt idx="9">
                  <c:v>0.45</c:v>
                </c:pt>
              </c:numCache>
            </c:numRef>
          </c:val>
          <c:extLst>
            <c:ext xmlns:c16="http://schemas.microsoft.com/office/drawing/2014/chart" uri="{C3380CC4-5D6E-409C-BE32-E72D297353CC}">
              <c16:uniqueId val="{00000005-1025-4284-B74A-047B91A60F9D}"/>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0.91</c:v>
                </c:pt>
                <c:pt idx="4">
                  <c:v>#N/A</c:v>
                </c:pt>
                <c:pt idx="5">
                  <c:v>1.1399999999999999</c:v>
                </c:pt>
                <c:pt idx="6">
                  <c:v>#N/A</c:v>
                </c:pt>
                <c:pt idx="7">
                  <c:v>1.3</c:v>
                </c:pt>
                <c:pt idx="8">
                  <c:v>#N/A</c:v>
                </c:pt>
                <c:pt idx="9">
                  <c:v>1.2</c:v>
                </c:pt>
              </c:numCache>
            </c:numRef>
          </c:val>
          <c:extLst>
            <c:ext xmlns:c16="http://schemas.microsoft.com/office/drawing/2014/chart" uri="{C3380CC4-5D6E-409C-BE32-E72D297353CC}">
              <c16:uniqueId val="{00000006-1025-4284-B74A-047B91A60F9D}"/>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0.81</c:v>
                </c:pt>
                <c:pt idx="4">
                  <c:v>#N/A</c:v>
                </c:pt>
                <c:pt idx="5">
                  <c:v>1.07</c:v>
                </c:pt>
                <c:pt idx="6">
                  <c:v>#N/A</c:v>
                </c:pt>
                <c:pt idx="7">
                  <c:v>1.17</c:v>
                </c:pt>
                <c:pt idx="8">
                  <c:v>#N/A</c:v>
                </c:pt>
                <c:pt idx="9">
                  <c:v>3.14</c:v>
                </c:pt>
              </c:numCache>
            </c:numRef>
          </c:val>
          <c:extLst>
            <c:ext xmlns:c16="http://schemas.microsoft.com/office/drawing/2014/chart" uri="{C3380CC4-5D6E-409C-BE32-E72D297353CC}">
              <c16:uniqueId val="{00000007-1025-4284-B74A-047B91A60F9D}"/>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3.92</c:v>
                </c:pt>
                <c:pt idx="2">
                  <c:v>#N/A</c:v>
                </c:pt>
                <c:pt idx="3">
                  <c:v>3.08</c:v>
                </c:pt>
                <c:pt idx="4">
                  <c:v>#N/A</c:v>
                </c:pt>
                <c:pt idx="5">
                  <c:v>3.32</c:v>
                </c:pt>
                <c:pt idx="6">
                  <c:v>#N/A</c:v>
                </c:pt>
                <c:pt idx="7">
                  <c:v>3.23</c:v>
                </c:pt>
                <c:pt idx="8">
                  <c:v>#N/A</c:v>
                </c:pt>
                <c:pt idx="9">
                  <c:v>3.28</c:v>
                </c:pt>
              </c:numCache>
            </c:numRef>
          </c:val>
          <c:extLst>
            <c:ext xmlns:c16="http://schemas.microsoft.com/office/drawing/2014/chart" uri="{C3380CC4-5D6E-409C-BE32-E72D297353CC}">
              <c16:uniqueId val="{00000008-1025-4284-B74A-047B91A60F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c:v>
                </c:pt>
                <c:pt idx="2">
                  <c:v>#N/A</c:v>
                </c:pt>
                <c:pt idx="3">
                  <c:v>9.92</c:v>
                </c:pt>
                <c:pt idx="4">
                  <c:v>#N/A</c:v>
                </c:pt>
                <c:pt idx="5">
                  <c:v>9.1199999999999992</c:v>
                </c:pt>
                <c:pt idx="6">
                  <c:v>#N/A</c:v>
                </c:pt>
                <c:pt idx="7">
                  <c:v>8.9</c:v>
                </c:pt>
                <c:pt idx="8">
                  <c:v>#N/A</c:v>
                </c:pt>
                <c:pt idx="9">
                  <c:v>6.67</c:v>
                </c:pt>
              </c:numCache>
            </c:numRef>
          </c:val>
          <c:extLst>
            <c:ext xmlns:c16="http://schemas.microsoft.com/office/drawing/2014/chart" uri="{C3380CC4-5D6E-409C-BE32-E72D297353CC}">
              <c16:uniqueId val="{00000009-1025-4284-B74A-047B91A60F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3546</c:v>
                </c:pt>
                <c:pt idx="5">
                  <c:v>3156</c:v>
                </c:pt>
                <c:pt idx="8">
                  <c:v>2278</c:v>
                </c:pt>
                <c:pt idx="11">
                  <c:v>2558</c:v>
                </c:pt>
                <c:pt idx="14">
                  <c:v>2507</c:v>
                </c:pt>
              </c:numCache>
            </c:numRef>
          </c:val>
          <c:extLst>
            <c:ext xmlns:c16="http://schemas.microsoft.com/office/drawing/2014/chart" uri="{C3380CC4-5D6E-409C-BE32-E72D297353CC}">
              <c16:uniqueId val="{00000000-5BB6-4A7F-8C78-B06F41B9B1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B6-4A7F-8C78-B06F41B9B1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1051</c:v>
                </c:pt>
                <c:pt idx="3">
                  <c:v>300</c:v>
                </c:pt>
                <c:pt idx="6">
                  <c:v>45</c:v>
                </c:pt>
                <c:pt idx="9">
                  <c:v>381</c:v>
                </c:pt>
                <c:pt idx="12">
                  <c:v>141</c:v>
                </c:pt>
              </c:numCache>
            </c:numRef>
          </c:val>
          <c:extLst>
            <c:ext xmlns:c16="http://schemas.microsoft.com/office/drawing/2014/chart" uri="{C3380CC4-5D6E-409C-BE32-E72D297353CC}">
              <c16:uniqueId val="{00000002-5BB6-4A7F-8C78-B06F41B9B1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21</c:v>
                </c:pt>
                <c:pt idx="6">
                  <c:v>1</c:v>
                </c:pt>
                <c:pt idx="9">
                  <c:v>1</c:v>
                </c:pt>
                <c:pt idx="12">
                  <c:v>1</c:v>
                </c:pt>
              </c:numCache>
            </c:numRef>
          </c:val>
          <c:extLst>
            <c:ext xmlns:c16="http://schemas.microsoft.com/office/drawing/2014/chart" uri="{C3380CC4-5D6E-409C-BE32-E72D297353CC}">
              <c16:uniqueId val="{00000003-5BB6-4A7F-8C78-B06F41B9B1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324</c:v>
                </c:pt>
                <c:pt idx="3">
                  <c:v>440</c:v>
                </c:pt>
                <c:pt idx="6">
                  <c:v>443</c:v>
                </c:pt>
                <c:pt idx="9">
                  <c:v>416</c:v>
                </c:pt>
                <c:pt idx="12">
                  <c:v>456</c:v>
                </c:pt>
              </c:numCache>
            </c:numRef>
          </c:val>
          <c:extLst>
            <c:ext xmlns:c16="http://schemas.microsoft.com/office/drawing/2014/chart" uri="{C3380CC4-5D6E-409C-BE32-E72D297353CC}">
              <c16:uniqueId val="{00000004-5BB6-4A7F-8C78-B06F41B9B1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B6-4A7F-8C78-B06F41B9B1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B6-4A7F-8C78-B06F41B9B1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1670</c:v>
                </c:pt>
                <c:pt idx="3">
                  <c:v>1704</c:v>
                </c:pt>
                <c:pt idx="6">
                  <c:v>1544</c:v>
                </c:pt>
                <c:pt idx="9">
                  <c:v>1440</c:v>
                </c:pt>
                <c:pt idx="12">
                  <c:v>1373</c:v>
                </c:pt>
              </c:numCache>
            </c:numRef>
          </c:val>
          <c:extLst>
            <c:ext xmlns:c16="http://schemas.microsoft.com/office/drawing/2014/chart" uri="{C3380CC4-5D6E-409C-BE32-E72D297353CC}">
              <c16:uniqueId val="{00000007-5BB6-4A7F-8C78-B06F41B9B1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c:v>
                </c:pt>
                <c:pt idx="2">
                  <c:v>#N/A</c:v>
                </c:pt>
                <c:pt idx="3">
                  <c:v>#N/A</c:v>
                </c:pt>
                <c:pt idx="4">
                  <c:v>-691</c:v>
                </c:pt>
                <c:pt idx="5">
                  <c:v>#N/A</c:v>
                </c:pt>
                <c:pt idx="6">
                  <c:v>#N/A</c:v>
                </c:pt>
                <c:pt idx="7">
                  <c:v>-245</c:v>
                </c:pt>
                <c:pt idx="8">
                  <c:v>#N/A</c:v>
                </c:pt>
                <c:pt idx="9">
                  <c:v>#N/A</c:v>
                </c:pt>
                <c:pt idx="10">
                  <c:v>-320</c:v>
                </c:pt>
                <c:pt idx="11">
                  <c:v>#N/A</c:v>
                </c:pt>
                <c:pt idx="12">
                  <c:v>#N/A</c:v>
                </c:pt>
                <c:pt idx="13">
                  <c:v>-536</c:v>
                </c:pt>
                <c:pt idx="14">
                  <c:v>#N/A</c:v>
                </c:pt>
              </c:numCache>
            </c:numRef>
          </c:val>
          <c:smooth val="0"/>
          <c:extLst>
            <c:ext xmlns:c16="http://schemas.microsoft.com/office/drawing/2014/chart" uri="{C3380CC4-5D6E-409C-BE32-E72D297353CC}">
              <c16:uniqueId val="{00000008-5BB6-4A7F-8C78-B06F41B9B1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12356</c:v>
                </c:pt>
                <c:pt idx="5">
                  <c:v>10864</c:v>
                </c:pt>
                <c:pt idx="8">
                  <c:v>9454</c:v>
                </c:pt>
                <c:pt idx="11">
                  <c:v>8163</c:v>
                </c:pt>
                <c:pt idx="14">
                  <c:v>7106</c:v>
                </c:pt>
              </c:numCache>
            </c:numRef>
          </c:val>
          <c:extLst>
            <c:ext xmlns:c16="http://schemas.microsoft.com/office/drawing/2014/chart" uri="{C3380CC4-5D6E-409C-BE32-E72D297353CC}">
              <c16:uniqueId val="{00000000-6C90-4797-9E9A-397BE9A845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10630</c:v>
                </c:pt>
                <c:pt idx="5">
                  <c:v>9920</c:v>
                </c:pt>
                <c:pt idx="8">
                  <c:v>8423</c:v>
                </c:pt>
                <c:pt idx="11">
                  <c:v>8098</c:v>
                </c:pt>
                <c:pt idx="14">
                  <c:v>7596</c:v>
                </c:pt>
              </c:numCache>
            </c:numRef>
          </c:val>
          <c:extLst>
            <c:ext xmlns:c16="http://schemas.microsoft.com/office/drawing/2014/chart" uri="{C3380CC4-5D6E-409C-BE32-E72D297353CC}">
              <c16:uniqueId val="{00000001-6C90-4797-9E9A-397BE9A845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45073</c:v>
                </c:pt>
                <c:pt idx="5">
                  <c:v>48445</c:v>
                </c:pt>
                <c:pt idx="8">
                  <c:v>52248</c:v>
                </c:pt>
                <c:pt idx="11">
                  <c:v>54547</c:v>
                </c:pt>
                <c:pt idx="14">
                  <c:v>60610</c:v>
                </c:pt>
              </c:numCache>
            </c:numRef>
          </c:val>
          <c:extLst>
            <c:ext xmlns:c16="http://schemas.microsoft.com/office/drawing/2014/chart" uri="{C3380CC4-5D6E-409C-BE32-E72D297353CC}">
              <c16:uniqueId val="{00000002-6C90-4797-9E9A-397BE9A845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90-4797-9E9A-397BE9A845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90-4797-9E9A-397BE9A845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90-4797-9E9A-397BE9A845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6860</c:v>
                </c:pt>
                <c:pt idx="3">
                  <c:v>6423</c:v>
                </c:pt>
                <c:pt idx="6">
                  <c:v>6193</c:v>
                </c:pt>
                <c:pt idx="9">
                  <c:v>6441</c:v>
                </c:pt>
                <c:pt idx="12">
                  <c:v>6738</c:v>
                </c:pt>
              </c:numCache>
            </c:numRef>
          </c:val>
          <c:extLst>
            <c:ext xmlns:c16="http://schemas.microsoft.com/office/drawing/2014/chart" uri="{C3380CC4-5D6E-409C-BE32-E72D297353CC}">
              <c16:uniqueId val="{00000006-6C90-4797-9E9A-397BE9A845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10</c:v>
                </c:pt>
                <c:pt idx="6">
                  <c:v>9</c:v>
                </c:pt>
                <c:pt idx="9">
                  <c:v>7</c:v>
                </c:pt>
                <c:pt idx="12">
                  <c:v>6</c:v>
                </c:pt>
              </c:numCache>
            </c:numRef>
          </c:val>
          <c:extLst>
            <c:ext xmlns:c16="http://schemas.microsoft.com/office/drawing/2014/chart" uri="{C3380CC4-5D6E-409C-BE32-E72D297353CC}">
              <c16:uniqueId val="{00000007-6C90-4797-9E9A-397BE9A845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6204</c:v>
                </c:pt>
                <c:pt idx="3">
                  <c:v>6782</c:v>
                </c:pt>
                <c:pt idx="6">
                  <c:v>7265</c:v>
                </c:pt>
                <c:pt idx="9">
                  <c:v>7516</c:v>
                </c:pt>
                <c:pt idx="12">
                  <c:v>7532</c:v>
                </c:pt>
              </c:numCache>
            </c:numRef>
          </c:val>
          <c:extLst>
            <c:ext xmlns:c16="http://schemas.microsoft.com/office/drawing/2014/chart" uri="{C3380CC4-5D6E-409C-BE32-E72D297353CC}">
              <c16:uniqueId val="{00000008-6C90-4797-9E9A-397BE9A845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6006</c:v>
                </c:pt>
                <c:pt idx="3">
                  <c:v>7715</c:v>
                </c:pt>
                <c:pt idx="6">
                  <c:v>8326</c:v>
                </c:pt>
                <c:pt idx="9">
                  <c:v>7712</c:v>
                </c:pt>
                <c:pt idx="12">
                  <c:v>7948</c:v>
                </c:pt>
              </c:numCache>
            </c:numRef>
          </c:val>
          <c:extLst>
            <c:ext xmlns:c16="http://schemas.microsoft.com/office/drawing/2014/chart" uri="{C3380CC4-5D6E-409C-BE32-E72D297353CC}">
              <c16:uniqueId val="{00000009-6C90-4797-9E9A-397BE9A845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13239</c:v>
                </c:pt>
                <c:pt idx="3">
                  <c:v>11781</c:v>
                </c:pt>
                <c:pt idx="6">
                  <c:v>12048</c:v>
                </c:pt>
                <c:pt idx="9">
                  <c:v>11166</c:v>
                </c:pt>
                <c:pt idx="12">
                  <c:v>9979</c:v>
                </c:pt>
              </c:numCache>
            </c:numRef>
          </c:val>
          <c:extLst>
            <c:ext xmlns:c16="http://schemas.microsoft.com/office/drawing/2014/chart" uri="{C3380CC4-5D6E-409C-BE32-E72D297353CC}">
              <c16:uniqueId val="{0000000A-6C90-4797-9E9A-397BE9A845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90-4797-9E9A-397BE9A845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6009</c:v>
                </c:pt>
                <c:pt idx="1">
                  <c:v>6009</c:v>
                </c:pt>
                <c:pt idx="2">
                  <c:v>7009</c:v>
                </c:pt>
              </c:numCache>
            </c:numRef>
          </c:val>
          <c:extLst>
            <c:ext xmlns:c16="http://schemas.microsoft.com/office/drawing/2014/chart" uri="{C3380CC4-5D6E-409C-BE32-E72D297353CC}">
              <c16:uniqueId val="{00000000-7C50-4EB8-AB9A-B88E6A8DB5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C50-4EB8-AB9A-B88E6A8DB5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45074</c:v>
                </c:pt>
                <c:pt idx="1">
                  <c:v>47292</c:v>
                </c:pt>
                <c:pt idx="2">
                  <c:v>52278</c:v>
                </c:pt>
              </c:numCache>
            </c:numRef>
          </c:val>
          <c:extLst>
            <c:ext xmlns:c16="http://schemas.microsoft.com/office/drawing/2014/chart" uri="{C3380CC4-5D6E-409C-BE32-E72D297353CC}">
              <c16:uniqueId val="{00000002-7C50-4EB8-AB9A-B88E6A8DB5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147,809
144,090
10.98
79,354,784
76,134,656
3,135,383
46,967,027
9,978,993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基準財政収入額は、株式等譲渡所得割交付金が減となったものの、個人所得割、固定資産税、地方消費税交付金等が増となり、前年度から</a:t>
          </a:r>
          <a:r>
            <a:rPr kumimoji="1" lang="en-US" altLang="ja-JP" sz="1200">
              <a:latin typeface="ＭＳ ゴシック" panose="020B0609070205080204" pitchFamily="49" charset="-128"/>
              <a:ea typeface="ＭＳ ゴシック" panose="020B0609070205080204" pitchFamily="49" charset="-128"/>
            </a:rPr>
            <a:t>5.2</a:t>
          </a:r>
          <a:r>
            <a:rPr kumimoji="1" lang="ja-JP" altLang="en-US" sz="1200">
              <a:latin typeface="ＭＳ ゴシック" panose="020B0609070205080204" pitchFamily="49" charset="-128"/>
              <a:ea typeface="ＭＳ ゴシック" panose="020B0609070205080204" pitchFamily="49" charset="-128"/>
            </a:rPr>
            <a:t>％の増となった。基準財政需要額は、前年度比</a:t>
          </a:r>
          <a:r>
            <a:rPr kumimoji="1" lang="en-US" altLang="ja-JP" sz="1200">
              <a:latin typeface="ＭＳ ゴシック" panose="020B0609070205080204" pitchFamily="49" charset="-128"/>
              <a:ea typeface="ＭＳ ゴシック" panose="020B0609070205080204" pitchFamily="49" charset="-128"/>
            </a:rPr>
            <a:t>0.4</a:t>
          </a:r>
          <a:r>
            <a:rPr kumimoji="1" lang="ja-JP" altLang="en-US" sz="1200">
              <a:latin typeface="ＭＳ ゴシック" panose="020B0609070205080204" pitchFamily="49" charset="-128"/>
              <a:ea typeface="ＭＳ ゴシック" panose="020B0609070205080204" pitchFamily="49" charset="-128"/>
            </a:rPr>
            <a:t>％の増となり、分子・分母ともに増となったことで、単年度数値は前年と比べると</a:t>
          </a:r>
          <a:r>
            <a:rPr kumimoji="1" lang="en-US" altLang="ja-JP" sz="1200">
              <a:latin typeface="ＭＳ ゴシック" panose="020B0609070205080204" pitchFamily="49" charset="-128"/>
              <a:ea typeface="ＭＳ ゴシック" panose="020B0609070205080204" pitchFamily="49" charset="-128"/>
            </a:rPr>
            <a:t>0.07</a:t>
          </a:r>
          <a:r>
            <a:rPr kumimoji="1" lang="ja-JP" altLang="en-US" sz="1200">
              <a:latin typeface="ＭＳ ゴシック" panose="020B0609070205080204" pitchFamily="49" charset="-128"/>
              <a:ea typeface="ＭＳ ゴシック" panose="020B0609070205080204" pitchFamily="49" charset="-128"/>
            </a:rPr>
            <a:t>ポイントの増となった。</a:t>
          </a:r>
        </a:p>
        <a:p>
          <a:r>
            <a:rPr kumimoji="1" lang="ja-JP" altLang="en-US" sz="1200">
              <a:latin typeface="ＭＳ ゴシック" panose="020B0609070205080204" pitchFamily="49" charset="-128"/>
              <a:ea typeface="ＭＳ ゴシック" panose="020B0609070205080204" pitchFamily="49" charset="-128"/>
            </a:rPr>
            <a:t>３年平均の指数は、前年度から</a:t>
          </a:r>
          <a:r>
            <a:rPr kumimoji="1" lang="en-US" altLang="ja-JP" sz="1200">
              <a:latin typeface="ＭＳ ゴシック" panose="020B0609070205080204" pitchFamily="49" charset="-128"/>
              <a:ea typeface="ＭＳ ゴシック" panose="020B0609070205080204" pitchFamily="49" charset="-128"/>
            </a:rPr>
            <a:t>0.03</a:t>
          </a:r>
          <a:r>
            <a:rPr kumimoji="1" lang="ja-JP" altLang="en-US" sz="1200">
              <a:latin typeface="ＭＳ ゴシック" panose="020B0609070205080204" pitchFamily="49" charset="-128"/>
              <a:ea typeface="ＭＳ ゴシック" panose="020B0609070205080204" pitchFamily="49" charset="-128"/>
            </a:rPr>
            <a:t>ポイントの増となる</a:t>
          </a:r>
          <a:r>
            <a:rPr kumimoji="1" lang="en-US" altLang="ja-JP" sz="1200">
              <a:latin typeface="ＭＳ ゴシック" panose="020B0609070205080204" pitchFamily="49" charset="-128"/>
              <a:ea typeface="ＭＳ ゴシック" panose="020B0609070205080204" pitchFamily="49" charset="-128"/>
            </a:rPr>
            <a:t>1.51</a:t>
          </a:r>
          <a:r>
            <a:rPr kumimoji="1" lang="ja-JP" altLang="en-US" sz="1200">
              <a:latin typeface="ＭＳ ゴシック" panose="020B0609070205080204" pitchFamily="49" charset="-128"/>
              <a:ea typeface="ＭＳ ゴシック" panose="020B0609070205080204" pitchFamily="49" charset="-128"/>
            </a:rPr>
            <a:t>となっている。今後は老朽化した公共施設の維持管理や更新に係る費用、社会福祉費及び児童福祉費は伸びていくと想定しており、引き続き指数の動向に注視していく必要がある。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166511</xdr:rowOff>
    </xdr:from>
    <xdr:to>
      <xdr:col>23</xdr:col>
      <xdr:colOff>133350</xdr:colOff>
      <xdr:row>36</xdr:row>
      <xdr:rowOff>35278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1672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35278</xdr:rowOff>
    </xdr:from>
    <xdr:to>
      <xdr:col>19</xdr:col>
      <xdr:colOff>133350</xdr:colOff>
      <xdr:row>36</xdr:row>
      <xdr:rowOff>35278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07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36</xdr:row>
      <xdr:rowOff>35278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538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35</xdr:row>
      <xdr:rowOff>153105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138588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115711</xdr:rowOff>
    </xdr:from>
    <xdr:to>
      <xdr:col>23</xdr:col>
      <xdr:colOff>184150</xdr:colOff>
      <xdr:row>36</xdr:row>
      <xdr:rowOff>45861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36988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3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155928</xdr:rowOff>
    </xdr:from>
    <xdr:to>
      <xdr:col>19</xdr:col>
      <xdr:colOff>184150</xdr:colOff>
      <xdr:row>36</xdr:row>
      <xdr:rowOff>86078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96255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2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155928</xdr:rowOff>
    </xdr:from>
    <xdr:to>
      <xdr:col>15</xdr:col>
      <xdr:colOff>133350</xdr:colOff>
      <xdr:row>36</xdr:row>
      <xdr:rowOff>86078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96255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扶助費の増により分子の経常経費充当一般財源は増となった。また、分母の経常一般財源についても固定資産税（土地家屋）現年課税分、市民税（個人）現年課税分等の増により増となった。分母・分子ともに増となり分母の増の影響を受け、経常収支比率は前年度から</a:t>
          </a:r>
          <a:r>
            <a:rPr kumimoji="1" lang="en-US" altLang="ja-JP" sz="1200">
              <a:latin typeface="ＭＳ ゴシック" panose="020B0609070205080204" pitchFamily="49" charset="-128"/>
              <a:ea typeface="ＭＳ ゴシック" panose="020B0609070205080204" pitchFamily="49" charset="-128"/>
            </a:rPr>
            <a:t>1.7</a:t>
          </a:r>
          <a:r>
            <a:rPr kumimoji="1" lang="ja-JP" altLang="en-US" sz="1200">
              <a:latin typeface="ＭＳ ゴシック" panose="020B0609070205080204" pitchFamily="49" charset="-128"/>
              <a:ea typeface="ＭＳ ゴシック" panose="020B0609070205080204" pitchFamily="49" charset="-128"/>
            </a:rPr>
            <a:t>ポイント減の</a:t>
          </a:r>
          <a:r>
            <a:rPr kumimoji="1" lang="en-US" altLang="ja-JP" sz="1200">
              <a:latin typeface="ＭＳ ゴシック" panose="020B0609070205080204" pitchFamily="49" charset="-128"/>
              <a:ea typeface="ＭＳ ゴシック" panose="020B0609070205080204" pitchFamily="49" charset="-128"/>
            </a:rPr>
            <a:t>79.5</a:t>
          </a:r>
          <a:r>
            <a:rPr kumimoji="1" lang="ja-JP" altLang="en-US" sz="1200">
              <a:latin typeface="ＭＳ ゴシック" panose="020B0609070205080204" pitchFamily="49" charset="-128"/>
              <a:ea typeface="ＭＳ ゴシック" panose="020B0609070205080204" pitchFamily="49" charset="-128"/>
            </a:rPr>
            <a:t>％となった。類似団体平均を下回ってはいるが、扶助費については増加傾向にあり、今後の比率の推移を見通すことは難しいが、「武蔵野市行財政改革アクションプラン」を着実に実行し、経常経費の抑制・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46038</xdr:rowOff>
    </xdr:from>
    <xdr:to>
      <xdr:col>23</xdr:col>
      <xdr:colOff>133350</xdr:colOff>
      <xdr:row>59</xdr:row>
      <xdr:rowOff>148590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16158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158115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26414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60</xdr:row>
      <xdr:rowOff>158115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45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60</xdr:row>
      <xdr:rowOff>164147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451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166688</xdr:rowOff>
    </xdr:from>
    <xdr:to>
      <xdr:col>23</xdr:col>
      <xdr:colOff>184150</xdr:colOff>
      <xdr:row>59</xdr:row>
      <xdr:rowOff>96838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87965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47642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113347</xdr:rowOff>
    </xdr:from>
    <xdr:to>
      <xdr:col>7</xdr:col>
      <xdr:colOff>31750</xdr:colOff>
      <xdr:row>61</xdr:row>
      <xdr:rowOff>43497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53674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人件費は、定年延長に伴い、定年退職者が前年度に比べ少なかったことによる退職手当の減等により、前年度比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％の減となった。物件費については、平成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年度以降増加傾向であるが、新型コロナウイルスワクチン接種や物価高騰による各公共施設の光熱水費の急増が沈静化しつつあることにより、前年度比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た。ただし、今回減少に転じたのはあくまで一時的なものであり、今後はシステム標準化に向けた仮想化基盤整備や各種業務システム構築等による増に加え、引き続き物価高騰による増加が見込まれているため、行財政改革を推し</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継続して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進め、経費抑制を図</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20377</xdr:rowOff>
    </xdr:from>
    <xdr:to>
      <xdr:col>23</xdr:col>
      <xdr:colOff>133350</xdr:colOff>
      <xdr:row>88</xdr:row>
      <xdr:rowOff>53958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5107977"/>
          <a:ext cx="8382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161249</xdr:rowOff>
    </xdr:from>
    <xdr:to>
      <xdr:col>19</xdr:col>
      <xdr:colOff>133350</xdr:colOff>
      <xdr:row>88</xdr:row>
      <xdr:rowOff>53958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077399"/>
          <a:ext cx="889000" cy="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7996</xdr:rowOff>
    </xdr:from>
    <xdr:to>
      <xdr:col>15</xdr:col>
      <xdr:colOff>82550</xdr:colOff>
      <xdr:row>87</xdr:row>
      <xdr:rowOff>161249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924146"/>
          <a:ext cx="889000" cy="15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88396</xdr:rowOff>
    </xdr:from>
    <xdr:to>
      <xdr:col>11</xdr:col>
      <xdr:colOff>31750</xdr:colOff>
      <xdr:row>87</xdr:row>
      <xdr:rowOff>7996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833096"/>
          <a:ext cx="889000" cy="9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141027</xdr:rowOff>
    </xdr:from>
    <xdr:to>
      <xdr:col>23</xdr:col>
      <xdr:colOff>184150</xdr:colOff>
      <xdr:row>88</xdr:row>
      <xdr:rowOff>71177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0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36904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95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3158</xdr:rowOff>
    </xdr:from>
    <xdr:to>
      <xdr:col>19</xdr:col>
      <xdr:colOff>184150</xdr:colOff>
      <xdr:row>88</xdr:row>
      <xdr:rowOff>104758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0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89535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177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110449</xdr:rowOff>
    </xdr:from>
    <xdr:to>
      <xdr:col>15</xdr:col>
      <xdr:colOff>133350</xdr:colOff>
      <xdr:row>88</xdr:row>
      <xdr:rowOff>40599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25376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1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128646</xdr:rowOff>
    </xdr:from>
    <xdr:to>
      <xdr:col>11</xdr:col>
      <xdr:colOff>82550</xdr:colOff>
      <xdr:row>87</xdr:row>
      <xdr:rowOff>58796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8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43573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95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37596</xdr:rowOff>
    </xdr:from>
    <xdr:to>
      <xdr:col>7</xdr:col>
      <xdr:colOff>31750</xdr:colOff>
      <xdr:row>86</xdr:row>
      <xdr:rowOff>139196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7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123973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86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月１日より、民間・他団体との給与水準の均衡を図るため、給料表を市の独自表から都表へ移行した。また、</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歳以上昇給抑制や扶養手当の減額等を実施し、給与制度の改革を行っている。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81491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健全財政を維持しつつ必要な市民サービスを維持する財源を生み出し、効果的で効率的な組織・職員体制を構築するため、「第６次職員定数適正化計画（平成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年度）」及び「第７次職員定数適正化計画（平成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令和２年度）」の実施により職員の削減を図った。３つの基本方針「第六次行財政改革を推進するための基本方針」、「武蔵野市行財政アクションプラン」及び「武蔵野市人材育成基本方針」に基づき、令和３～６年度の４か年を期間とする「第８次職員定数適正化計画」を令和３年３月に策定しており、計画期間中に</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人の定数削減を目指す。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126274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7093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122827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709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61</xdr:row>
      <xdr:rowOff>126274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8127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126274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7093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92001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61685</xdr:rowOff>
    </xdr:from>
    <xdr:to>
      <xdr:col>77</xdr:col>
      <xdr:colOff>95250</xdr:colOff>
      <xdr:row>61</xdr:row>
      <xdr:rowOff>163285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2012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72027</xdr:rowOff>
    </xdr:from>
    <xdr:to>
      <xdr:col>73</xdr:col>
      <xdr:colOff>44450</xdr:colOff>
      <xdr:row>62</xdr:row>
      <xdr:rowOff>2177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75474</xdr:rowOff>
    </xdr:from>
    <xdr:to>
      <xdr:col>68</xdr:col>
      <xdr:colOff>203200</xdr:colOff>
      <xdr:row>62</xdr:row>
      <xdr:rowOff>5624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実質公債費比率は３か年平均の値であり、令和２年度の△</a:t>
          </a:r>
          <a:r>
            <a:rPr kumimoji="1" lang="en-US" altLang="ja-JP" sz="1200">
              <a:latin typeface="ＭＳ Ｐゴシック" panose="020B0600070205080204" pitchFamily="50" charset="-128"/>
              <a:ea typeface="ＭＳ Ｐゴシック" panose="020B0600070205080204" pitchFamily="50" charset="-128"/>
            </a:rPr>
            <a:t>1.66755</a:t>
          </a:r>
          <a:r>
            <a:rPr kumimoji="1" lang="ja-JP" altLang="en-US" sz="1200">
              <a:latin typeface="ＭＳ Ｐゴシック" panose="020B0600070205080204" pitchFamily="50" charset="-128"/>
              <a:ea typeface="ＭＳ Ｐゴシック" panose="020B0600070205080204" pitchFamily="50" charset="-128"/>
            </a:rPr>
            <a:t>が除かれ、令和５年度の△</a:t>
          </a:r>
          <a:r>
            <a:rPr kumimoji="1" lang="en-US" altLang="ja-JP" sz="1200">
              <a:latin typeface="ＭＳ Ｐゴシック" panose="020B0600070205080204" pitchFamily="50" charset="-128"/>
              <a:ea typeface="ＭＳ Ｐゴシック" panose="020B0600070205080204" pitchFamily="50" charset="-128"/>
            </a:rPr>
            <a:t>1.17302</a:t>
          </a:r>
          <a:r>
            <a:rPr kumimoji="1" lang="ja-JP" altLang="en-US" sz="1200">
              <a:latin typeface="ＭＳ Ｐゴシック" panose="020B0600070205080204" pitchFamily="50" charset="-128"/>
              <a:ea typeface="ＭＳ Ｐゴシック" panose="020B0600070205080204" pitchFamily="50" charset="-128"/>
            </a:rPr>
            <a:t>が加わったため、３か年平均では前年度から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となった。令和５年度単年度については、分子のうち公債費に準ずる債務負担行為に係るものの額が減となったこと等により、前年度から</a:t>
          </a:r>
          <a:r>
            <a:rPr kumimoji="1" lang="en-US" altLang="ja-JP" sz="1200">
              <a:latin typeface="ＭＳ Ｐゴシック" panose="020B0600070205080204" pitchFamily="50" charset="-128"/>
              <a:ea typeface="ＭＳ Ｐゴシック" panose="020B0600070205080204" pitchFamily="50" charset="-128"/>
            </a:rPr>
            <a:t>0.43219</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1.66755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0.60766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0.74083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1.17302</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32355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530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9374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415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43845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415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37</xdr:row>
      <xdr:rowOff>78317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153005</xdr:rowOff>
    </xdr:from>
    <xdr:to>
      <xdr:col>81</xdr:col>
      <xdr:colOff>95250</xdr:colOff>
      <xdr:row>37</xdr:row>
      <xdr:rowOff>83155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74282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4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130024</xdr:rowOff>
    </xdr:from>
    <xdr:to>
      <xdr:col>77</xdr:col>
      <xdr:colOff>95250</xdr:colOff>
      <xdr:row>37</xdr:row>
      <xdr:rowOff>60174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70351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164495</xdr:rowOff>
    </xdr:from>
    <xdr:to>
      <xdr:col>68</xdr:col>
      <xdr:colOff>203200</xdr:colOff>
      <xdr:row>37</xdr:row>
      <xdr:rowOff>94645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104822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将来負担額に対して充当可能財源が超過しているため将来負担比率はマイナスである（令和４年度△</a:t>
          </a:r>
          <a:r>
            <a:rPr kumimoji="1" lang="en-US" altLang="ja-JP" sz="1200">
              <a:latin typeface="ＭＳ Ｐゴシック" panose="020B0600070205080204" pitchFamily="50" charset="-128"/>
              <a:ea typeface="ＭＳ Ｐゴシック" panose="020B0600070205080204" pitchFamily="50" charset="-128"/>
            </a:rPr>
            <a:t>87.8</a:t>
          </a:r>
          <a:r>
            <a:rPr kumimoji="1" lang="ja-JP" altLang="en-US" sz="1200">
              <a:latin typeface="ＭＳ Ｐゴシック" panose="020B0600070205080204" pitchFamily="50" charset="-128"/>
              <a:ea typeface="ＭＳ Ｐゴシック" panose="020B0600070205080204" pitchFamily="50" charset="-128"/>
            </a:rPr>
            <a:t>％、令和５年度△</a:t>
          </a:r>
          <a:r>
            <a:rPr kumimoji="1" lang="en-US" altLang="ja-JP" sz="1200">
              <a:latin typeface="ＭＳ Ｐゴシック" panose="020B0600070205080204" pitchFamily="50" charset="-128"/>
              <a:ea typeface="ＭＳ Ｐゴシック" panose="020B0600070205080204" pitchFamily="50" charset="-128"/>
            </a:rPr>
            <a:t>94.3</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ポイント減）。その要因として、市債の償還が進んだことによる市債現在高の減と、基金積立額の増が挙げられる。今後は老朽化した公共施設、都市基盤の更新による市債発行額の増加が見込まれるが、引き続き計画的な事業執行により財政の健全性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147,809
144,090
10.98
79,354,784
76,134,656
3,135,383
46,967,027
9,978,993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定年延長に伴い退職者数が減少したことにより、人件費の経常収支比率は前年度比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ポイントの減となった。今後も、令和３～６年度の４か年を期間とする「第８次職員定数適正化計画」に基づき、計画期間中に</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人の定数削減を目指す。民間・他団体との給与水準の均衡を図るため、平成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月より給料表を都表へ移行するとともに、</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歳以上昇給抑制や扶養手当の減額等を実施し、給与制度の改革を行っている。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35</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23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36</xdr:row>
      <xdr:rowOff>56243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3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56243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0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107950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5443</xdr:rowOff>
    </xdr:from>
    <xdr:to>
      <xdr:col>15</xdr:col>
      <xdr:colOff>149225</xdr:colOff>
      <xdr:row>36</xdr:row>
      <xdr:rowOff>107043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物件費の経常収支比率は、小中学校ＩＣＴ機器の更改に伴うリース料の増はあるものの、予防接種事業における高齢者インフルエンザ予防接種の事業内容の変更等による減により、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となった。他団体と比べて物件費の比率が高いが、アウトソーシングを推進していることと、充実した施設の維持管理によるものが大きく、今後も業務の外部委託化が進めば物件費が増加していくと見込まれるが、事務事業の見直し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27940</xdr:rowOff>
    </xdr:from>
    <xdr:to>
      <xdr:col>82</xdr:col>
      <xdr:colOff>107950</xdr:colOff>
      <xdr:row>20</xdr:row>
      <xdr:rowOff>73660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456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7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7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20</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7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148590</xdr:rowOff>
    </xdr:from>
    <xdr:to>
      <xdr:col>82</xdr:col>
      <xdr:colOff>158750</xdr:colOff>
      <xdr:row>20</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120667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22860</xdr:rowOff>
    </xdr:from>
    <xdr:to>
      <xdr:col>78</xdr:col>
      <xdr:colOff>120650</xdr:colOff>
      <xdr:row>20</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109237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3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22860</xdr:rowOff>
    </xdr:from>
    <xdr:to>
      <xdr:col>69</xdr:col>
      <xdr:colOff>142875</xdr:colOff>
      <xdr:row>20</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109237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給付サービス受給者の増に伴う障害者自立支援給付等事業における介護・訓練等給付費の増や公定価格の上昇に伴う保育所運営委託料の増などにより、扶助費の経常収支比率は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ポイントの増となった。社会保障費は増加が続いており、長期的にも増加傾向が続くとみられる。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23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2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国民健康保険事業会計繰出金は、都納付金の増、普通交付金の翌年度返還見込額の増などにより増となった。また、後期高齢者医療会計繰出金は、被保険者数の増加等に伴い増となった。要介護認定者数の増加等により介護保険事業会計繰出金も増となった。ただし、分母の経常一般財源も固定資産税（土地家屋）現年課税分等の増により増となったため、その他の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152400</xdr:rowOff>
    </xdr:from>
    <xdr:to>
      <xdr:col>82</xdr:col>
      <xdr:colOff>107950</xdr:colOff>
      <xdr:row>54</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1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55</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6350</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36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101600</xdr:rowOff>
    </xdr:from>
    <xdr:to>
      <xdr:col>82</xdr:col>
      <xdr:colOff>158750</xdr:colOff>
      <xdr:row>55</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127000</xdr:rowOff>
    </xdr:from>
    <xdr:to>
      <xdr:col>74</xdr:col>
      <xdr:colOff>31750</xdr:colOff>
      <xdr:row>55</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127000</xdr:rowOff>
    </xdr:from>
    <xdr:to>
      <xdr:col>69</xdr:col>
      <xdr:colOff>142875</xdr:colOff>
      <xdr:row>55</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補助費等の経常収支比率は、東京たま広域資源循環組合負担金の増等による支出の増はあったものの、経常経費全体の額も増となったため、</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ポイントの減となった。例年類似団体平均を上回っているのは補助事業の充実によるものであるが、引き続き「行財政改革を推進するための基本方針」に基づき、補助金の見直しと経費縮減に取り組む。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38</xdr:row>
      <xdr:rowOff>39915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89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39915</xdr:rowOff>
    </xdr:from>
    <xdr:to>
      <xdr:col>78</xdr:col>
      <xdr:colOff>69850</xdr:colOff>
      <xdr:row>38</xdr:row>
      <xdr:rowOff>39915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5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39915</xdr:rowOff>
    </xdr:from>
    <xdr:to>
      <xdr:col>73</xdr:col>
      <xdr:colOff>180975</xdr:colOff>
      <xdr:row>38</xdr:row>
      <xdr:rowOff>94343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5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58964</xdr:rowOff>
    </xdr:from>
    <xdr:to>
      <xdr:col>69</xdr:col>
      <xdr:colOff>92075</xdr:colOff>
      <xdr:row>38</xdr:row>
      <xdr:rowOff>94343</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02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160565</xdr:rowOff>
    </xdr:from>
    <xdr:to>
      <xdr:col>78</xdr:col>
      <xdr:colOff>120650</xdr:colOff>
      <xdr:row>38</xdr:row>
      <xdr:rowOff>90715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75492</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160565</xdr:rowOff>
    </xdr:from>
    <xdr:to>
      <xdr:col>74</xdr:col>
      <xdr:colOff>31750</xdr:colOff>
      <xdr:row>38</xdr:row>
      <xdr:rowOff>90715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75492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8164</xdr:rowOff>
    </xdr:from>
    <xdr:to>
      <xdr:col>65</xdr:col>
      <xdr:colOff>53975</xdr:colOff>
      <xdr:row>37</xdr:row>
      <xdr:rowOff>109764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94542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元金の償還が開始（新学校給食桜堤調理場（仮称）建設工事）されることによる増があるものの、償還の完了（消防団第５分団詰所改築等）による減の方が大きく、公債費の経常収支比率は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った。老朽化した公共施設の更新、都市基盤のリニューアル等により、今後中長期にわたり市債の発行増が予想される。適切な公共施設の配置や財政規律を維持しながら、計画的かつ着実に事業を実施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122101</xdr:rowOff>
    </xdr:from>
    <xdr:to>
      <xdr:col>24</xdr:col>
      <xdr:colOff>25400</xdr:colOff>
      <xdr:row>73</xdr:row>
      <xdr:rowOff>141696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26379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141696</xdr:rowOff>
    </xdr:from>
    <xdr:to>
      <xdr:col>19</xdr:col>
      <xdr:colOff>187325</xdr:colOff>
      <xdr:row>73</xdr:row>
      <xdr:rowOff>161290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6575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161290</xdr:rowOff>
    </xdr:from>
    <xdr:to>
      <xdr:col>15</xdr:col>
      <xdr:colOff>98425</xdr:colOff>
      <xdr:row>74</xdr:row>
      <xdr:rowOff>22497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677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15966</xdr:rowOff>
    </xdr:from>
    <xdr:to>
      <xdr:col>11</xdr:col>
      <xdr:colOff>9525</xdr:colOff>
      <xdr:row>74</xdr:row>
      <xdr:rowOff>22497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2703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45011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71301</xdr:rowOff>
    </xdr:from>
    <xdr:to>
      <xdr:col>24</xdr:col>
      <xdr:colOff>76200</xdr:colOff>
      <xdr:row>74</xdr:row>
      <xdr:rowOff>1451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5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151328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4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90896</xdr:rowOff>
    </xdr:from>
    <xdr:to>
      <xdr:col>20</xdr:col>
      <xdr:colOff>38100</xdr:colOff>
      <xdr:row>74</xdr:row>
      <xdr:rowOff>21046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31223</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37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143147</xdr:rowOff>
    </xdr:from>
    <xdr:to>
      <xdr:col>11</xdr:col>
      <xdr:colOff>60325</xdr:colOff>
      <xdr:row>74</xdr:row>
      <xdr:rowOff>73297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83474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136616</xdr:rowOff>
    </xdr:from>
    <xdr:to>
      <xdr:col>6</xdr:col>
      <xdr:colOff>171450</xdr:colOff>
      <xdr:row>74</xdr:row>
      <xdr:rowOff>66766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76943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公債費の経常収支比率は減となり、公債費以外の経常収支比率は前年度と比べて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ポイントの減となった。公債費の減は一時的なものであり、今後は公共施設の更新等の影響で増加が見込まれることから、経常的な業務の見直し等の行財政改革を推進し、経常経費の削減に努める。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76</xdr:row>
      <xdr:rowOff>88900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5671800" y="12966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78</xdr:row>
      <xdr:rowOff>39914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31191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156936</xdr:rowOff>
    </xdr:from>
    <xdr:to>
      <xdr:col>73</xdr:col>
      <xdr:colOff>180975</xdr:colOff>
      <xdr:row>78</xdr:row>
      <xdr:rowOff>39914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893800" y="13358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156936</xdr:rowOff>
    </xdr:from>
    <xdr:to>
      <xdr:col>69</xdr:col>
      <xdr:colOff>92075</xdr:colOff>
      <xdr:row>78</xdr:row>
      <xdr:rowOff>7257</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358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160564</xdr:rowOff>
    </xdr:from>
    <xdr:to>
      <xdr:col>74</xdr:col>
      <xdr:colOff>31750</xdr:colOff>
      <xdr:row>78</xdr:row>
      <xdr:rowOff>90714</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106136</xdr:rowOff>
    </xdr:from>
    <xdr:to>
      <xdr:col>69</xdr:col>
      <xdr:colOff>142875</xdr:colOff>
      <xdr:row>78</xdr:row>
      <xdr:rowOff>36286</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46463</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127907</xdr:rowOff>
    </xdr:from>
    <xdr:to>
      <xdr:col>65</xdr:col>
      <xdr:colOff>53975</xdr:colOff>
      <xdr:row>78</xdr:row>
      <xdr:rowOff>58057</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42834</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130277</xdr:rowOff>
    </xdr:from>
    <xdr:to>
      <xdr:col>29</xdr:col>
      <xdr:colOff>127000</xdr:colOff>
      <xdr:row>17</xdr:row>
      <xdr:rowOff>11100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1102"/>
          <a:ext cx="647700" cy="5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152679</xdr:rowOff>
    </xdr:from>
    <xdr:to>
      <xdr:col>26</xdr:col>
      <xdr:colOff>50800</xdr:colOff>
      <xdr:row>17</xdr:row>
      <xdr:rowOff>11100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43504"/>
          <a:ext cx="698500" cy="2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152679</xdr:rowOff>
    </xdr:from>
    <xdr:to>
      <xdr:col>22</xdr:col>
      <xdr:colOff>114300</xdr:colOff>
      <xdr:row>17</xdr:row>
      <xdr:rowOff>59144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3504"/>
          <a:ext cx="698500" cy="7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59144</xdr:rowOff>
    </xdr:from>
    <xdr:to>
      <xdr:col>18</xdr:col>
      <xdr:colOff>177800</xdr:colOff>
      <xdr:row>18</xdr:row>
      <xdr:rowOff>62573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1419"/>
          <a:ext cx="698500" cy="17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20803</xdr:rowOff>
    </xdr:from>
    <xdr:to>
      <xdr:col>15</xdr:col>
      <xdr:colOff>101600</xdr:colOff>
      <xdr:row>17</xdr:row>
      <xdr:rowOff>122403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3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132580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79477</xdr:rowOff>
    </xdr:from>
    <xdr:to>
      <xdr:col>29</xdr:col>
      <xdr:colOff>177800</xdr:colOff>
      <xdr:row>17</xdr:row>
      <xdr:rowOff>9627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96004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131750</xdr:rowOff>
    </xdr:from>
    <xdr:to>
      <xdr:col>26</xdr:col>
      <xdr:colOff>101600</xdr:colOff>
      <xdr:row>17</xdr:row>
      <xdr:rowOff>61900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72077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101879</xdr:rowOff>
    </xdr:from>
    <xdr:to>
      <xdr:col>22</xdr:col>
      <xdr:colOff>165100</xdr:colOff>
      <xdr:row>17</xdr:row>
      <xdr:rowOff>32029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42206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8344</xdr:rowOff>
    </xdr:from>
    <xdr:to>
      <xdr:col>19</xdr:col>
      <xdr:colOff>38100</xdr:colOff>
      <xdr:row>17</xdr:row>
      <xdr:rowOff>109944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120121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11773</xdr:rowOff>
    </xdr:from>
    <xdr:to>
      <xdr:col>15</xdr:col>
      <xdr:colOff>101600</xdr:colOff>
      <xdr:row>18</xdr:row>
      <xdr:rowOff>113373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98150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199165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133286</xdr:rowOff>
    </xdr:from>
    <xdr:to>
      <xdr:col>29</xdr:col>
      <xdr:colOff>127000</xdr:colOff>
      <xdr:row>37</xdr:row>
      <xdr:rowOff>188988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57986"/>
          <a:ext cx="647700" cy="5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113779</xdr:rowOff>
    </xdr:from>
    <xdr:to>
      <xdr:col>26</xdr:col>
      <xdr:colOff>50800</xdr:colOff>
      <xdr:row>37</xdr:row>
      <xdr:rowOff>133286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38479"/>
          <a:ext cx="6985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113779</xdr:rowOff>
    </xdr:from>
    <xdr:to>
      <xdr:col>22</xdr:col>
      <xdr:colOff>114300</xdr:colOff>
      <xdr:row>37</xdr:row>
      <xdr:rowOff>228879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38479"/>
          <a:ext cx="698500" cy="11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168034</xdr:rowOff>
    </xdr:from>
    <xdr:to>
      <xdr:col>18</xdr:col>
      <xdr:colOff>177800</xdr:colOff>
      <xdr:row>37</xdr:row>
      <xdr:rowOff>228879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92734"/>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138188</xdr:rowOff>
    </xdr:from>
    <xdr:to>
      <xdr:col>29</xdr:col>
      <xdr:colOff>177800</xdr:colOff>
      <xdr:row>37</xdr:row>
      <xdr:rowOff>239788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6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46765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7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82486</xdr:rowOff>
    </xdr:from>
    <xdr:to>
      <xdr:col>26</xdr:col>
      <xdr:colOff>101600</xdr:colOff>
      <xdr:row>37</xdr:row>
      <xdr:rowOff>184086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0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168863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9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62979</xdr:rowOff>
    </xdr:from>
    <xdr:to>
      <xdr:col>22</xdr:col>
      <xdr:colOff>165100</xdr:colOff>
      <xdr:row>37</xdr:row>
      <xdr:rowOff>164579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8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149356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7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178079</xdr:rowOff>
    </xdr:from>
    <xdr:to>
      <xdr:col>19</xdr:col>
      <xdr:colOff>38100</xdr:colOff>
      <xdr:row>37</xdr:row>
      <xdr:rowOff>279679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02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264456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8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117234</xdr:rowOff>
    </xdr:from>
    <xdr:to>
      <xdr:col>15</xdr:col>
      <xdr:colOff>101600</xdr:colOff>
      <xdr:row>37</xdr:row>
      <xdr:rowOff>218834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4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203611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147,809
144,090
10.98
79,354,784
76,134,656
3,135,383
46,967,027
9,978,993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63043</xdr:rowOff>
    </xdr:from>
    <xdr:to>
      <xdr:col>24</xdr:col>
      <xdr:colOff>63500</xdr:colOff>
      <xdr:row>35</xdr:row>
      <xdr:rowOff>98781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63793"/>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119431</xdr:rowOff>
    </xdr:from>
    <xdr:to>
      <xdr:col>19</xdr:col>
      <xdr:colOff>177800</xdr:colOff>
      <xdr:row>35</xdr:row>
      <xdr:rowOff>63043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48731"/>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119431</xdr:rowOff>
    </xdr:from>
    <xdr:to>
      <xdr:col>15</xdr:col>
      <xdr:colOff>50800</xdr:colOff>
      <xdr:row>35</xdr:row>
      <xdr:rowOff>113030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8731"/>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113030</xdr:rowOff>
    </xdr:from>
    <xdr:to>
      <xdr:col>10</xdr:col>
      <xdr:colOff>114300</xdr:colOff>
      <xdr:row>36</xdr:row>
      <xdr:rowOff>106096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3780"/>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74879</xdr:rowOff>
    </xdr:from>
    <xdr:to>
      <xdr:col>6</xdr:col>
      <xdr:colOff>38100</xdr:colOff>
      <xdr:row>38</xdr:row>
      <xdr:rowOff>5029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167606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47981</xdr:rowOff>
    </xdr:from>
    <xdr:to>
      <xdr:col>24</xdr:col>
      <xdr:colOff>114300</xdr:colOff>
      <xdr:row>35</xdr:row>
      <xdr:rowOff>149581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70858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12243</xdr:rowOff>
    </xdr:from>
    <xdr:to>
      <xdr:col>20</xdr:col>
      <xdr:colOff>38100</xdr:colOff>
      <xdr:row>35</xdr:row>
      <xdr:rowOff>113843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130370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68631</xdr:rowOff>
    </xdr:from>
    <xdr:to>
      <xdr:col>15</xdr:col>
      <xdr:colOff>101600</xdr:colOff>
      <xdr:row>34</xdr:row>
      <xdr:rowOff>170231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15308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62230</xdr:rowOff>
    </xdr:from>
    <xdr:to>
      <xdr:col>10</xdr:col>
      <xdr:colOff>165100</xdr:colOff>
      <xdr:row>35</xdr:row>
      <xdr:rowOff>163830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3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55296</xdr:rowOff>
    </xdr:from>
    <xdr:to>
      <xdr:col>6</xdr:col>
      <xdr:colOff>38100</xdr:colOff>
      <xdr:row>36</xdr:row>
      <xdr:rowOff>156896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48793</xdr:rowOff>
    </xdr:from>
    <xdr:to>
      <xdr:col>24</xdr:col>
      <xdr:colOff>63500</xdr:colOff>
      <xdr:row>50</xdr:row>
      <xdr:rowOff>117469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621293"/>
          <a:ext cx="8382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48793</xdr:rowOff>
    </xdr:from>
    <xdr:to>
      <xdr:col>19</xdr:col>
      <xdr:colOff>177800</xdr:colOff>
      <xdr:row>50</xdr:row>
      <xdr:rowOff>145624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621293"/>
          <a:ext cx="889000" cy="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145624</xdr:rowOff>
    </xdr:from>
    <xdr:to>
      <xdr:col>15</xdr:col>
      <xdr:colOff>50800</xdr:colOff>
      <xdr:row>51</xdr:row>
      <xdr:rowOff>102762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718124"/>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102762</xdr:rowOff>
    </xdr:from>
    <xdr:to>
      <xdr:col>10</xdr:col>
      <xdr:colOff>114300</xdr:colOff>
      <xdr:row>52</xdr:row>
      <xdr:rowOff>4655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8846712"/>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23902</xdr:rowOff>
    </xdr:from>
    <xdr:to>
      <xdr:col>6</xdr:col>
      <xdr:colOff>38100</xdr:colOff>
      <xdr:row>57</xdr:row>
      <xdr:rowOff>125502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116629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66669</xdr:rowOff>
    </xdr:from>
    <xdr:to>
      <xdr:col>24</xdr:col>
      <xdr:colOff>114300</xdr:colOff>
      <xdr:row>50</xdr:row>
      <xdr:rowOff>168269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16324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5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169443</xdr:rowOff>
    </xdr:from>
    <xdr:to>
      <xdr:col>20</xdr:col>
      <xdr:colOff>38100</xdr:colOff>
      <xdr:row>50</xdr:row>
      <xdr:rowOff>99593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57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116120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34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94824</xdr:rowOff>
    </xdr:from>
    <xdr:to>
      <xdr:col>15</xdr:col>
      <xdr:colOff>101600</xdr:colOff>
      <xdr:row>51</xdr:row>
      <xdr:rowOff>24974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6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41501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44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51962</xdr:rowOff>
    </xdr:from>
    <xdr:to>
      <xdr:col>10</xdr:col>
      <xdr:colOff>165100</xdr:colOff>
      <xdr:row>51</xdr:row>
      <xdr:rowOff>153562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7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170089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57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125305</xdr:rowOff>
    </xdr:from>
    <xdr:to>
      <xdr:col>6</xdr:col>
      <xdr:colOff>38100</xdr:colOff>
      <xdr:row>52</xdr:row>
      <xdr:rowOff>55455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8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71982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6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28448</xdr:rowOff>
    </xdr:from>
    <xdr:to>
      <xdr:col>24</xdr:col>
      <xdr:colOff>63500</xdr:colOff>
      <xdr:row>77</xdr:row>
      <xdr:rowOff>48337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30098"/>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28448</xdr:rowOff>
    </xdr:from>
    <xdr:to>
      <xdr:col>19</xdr:col>
      <xdr:colOff>177800</xdr:colOff>
      <xdr:row>77</xdr:row>
      <xdr:rowOff>64567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3009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43917</xdr:rowOff>
    </xdr:from>
    <xdr:to>
      <xdr:col>15</xdr:col>
      <xdr:colOff>50800</xdr:colOff>
      <xdr:row>77</xdr:row>
      <xdr:rowOff>64567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5567"/>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36677</xdr:rowOff>
    </xdr:from>
    <xdr:to>
      <xdr:col>10</xdr:col>
      <xdr:colOff>114300</xdr:colOff>
      <xdr:row>77</xdr:row>
      <xdr:rowOff>43917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38327"/>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79223</xdr:rowOff>
    </xdr:from>
    <xdr:to>
      <xdr:col>6</xdr:col>
      <xdr:colOff>38100</xdr:colOff>
      <xdr:row>78</xdr:row>
      <xdr:rowOff>9373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168987</xdr:rowOff>
    </xdr:from>
    <xdr:to>
      <xdr:col>24</xdr:col>
      <xdr:colOff>114300</xdr:colOff>
      <xdr:row>77</xdr:row>
      <xdr:rowOff>99137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149098</xdr:rowOff>
    </xdr:from>
    <xdr:to>
      <xdr:col>20</xdr:col>
      <xdr:colOff>38100</xdr:colOff>
      <xdr:row>77</xdr:row>
      <xdr:rowOff>79248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95775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5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13767</xdr:rowOff>
    </xdr:from>
    <xdr:to>
      <xdr:col>15</xdr:col>
      <xdr:colOff>101600</xdr:colOff>
      <xdr:row>77</xdr:row>
      <xdr:rowOff>115367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131894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164567</xdr:rowOff>
    </xdr:from>
    <xdr:to>
      <xdr:col>10</xdr:col>
      <xdr:colOff>165100</xdr:colOff>
      <xdr:row>77</xdr:row>
      <xdr:rowOff>94717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111244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157327</xdr:rowOff>
    </xdr:from>
    <xdr:to>
      <xdr:col>6</xdr:col>
      <xdr:colOff>38100</xdr:colOff>
      <xdr:row>77</xdr:row>
      <xdr:rowOff>87477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104005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6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161037</xdr:rowOff>
    </xdr:from>
    <xdr:to>
      <xdr:col>24</xdr:col>
      <xdr:colOff>63500</xdr:colOff>
      <xdr:row>96</xdr:row>
      <xdr:rowOff>71665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48787"/>
          <a:ext cx="8382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124943</xdr:rowOff>
    </xdr:from>
    <xdr:to>
      <xdr:col>19</xdr:col>
      <xdr:colOff>177800</xdr:colOff>
      <xdr:row>96</xdr:row>
      <xdr:rowOff>71665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12693"/>
          <a:ext cx="889000" cy="1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124943</xdr:rowOff>
    </xdr:from>
    <xdr:to>
      <xdr:col>15</xdr:col>
      <xdr:colOff>50800</xdr:colOff>
      <xdr:row>97</xdr:row>
      <xdr:rowOff>7175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12693"/>
          <a:ext cx="889000" cy="2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7175</xdr:rowOff>
    </xdr:from>
    <xdr:to>
      <xdr:col>10</xdr:col>
      <xdr:colOff>114300</xdr:colOff>
      <xdr:row>97</xdr:row>
      <xdr:rowOff>72910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7825"/>
          <a:ext cx="889000" cy="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120168</xdr:rowOff>
    </xdr:from>
    <xdr:to>
      <xdr:col>6</xdr:col>
      <xdr:colOff>38100</xdr:colOff>
      <xdr:row>98</xdr:row>
      <xdr:rowOff>50318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5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41445</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110237</xdr:rowOff>
    </xdr:from>
    <xdr:to>
      <xdr:col>24</xdr:col>
      <xdr:colOff>114300</xdr:colOff>
      <xdr:row>96</xdr:row>
      <xdr:rowOff>40387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133114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4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20865</xdr:rowOff>
    </xdr:from>
    <xdr:to>
      <xdr:col>20</xdr:col>
      <xdr:colOff>38100</xdr:colOff>
      <xdr:row>96</xdr:row>
      <xdr:rowOff>122465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138992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5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74143</xdr:rowOff>
    </xdr:from>
    <xdr:to>
      <xdr:col>15</xdr:col>
      <xdr:colOff>101600</xdr:colOff>
      <xdr:row>96</xdr:row>
      <xdr:rowOff>4293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20820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127825</xdr:rowOff>
    </xdr:from>
    <xdr:to>
      <xdr:col>10</xdr:col>
      <xdr:colOff>165100</xdr:colOff>
      <xdr:row>97</xdr:row>
      <xdr:rowOff>57975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74502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6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22110</xdr:rowOff>
    </xdr:from>
    <xdr:to>
      <xdr:col>6</xdr:col>
      <xdr:colOff>38100</xdr:colOff>
      <xdr:row>97</xdr:row>
      <xdr:rowOff>123710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140237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2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81757</xdr:rowOff>
    </xdr:from>
    <xdr:to>
      <xdr:col>54</xdr:col>
      <xdr:colOff>189865</xdr:colOff>
      <xdr:row>38</xdr:row>
      <xdr:rowOff>100442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253957"/>
          <a:ext cx="1270" cy="36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104269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100442</xdr:rowOff>
    </xdr:from>
    <xdr:to>
      <xdr:col>55</xdr:col>
      <xdr:colOff>88900</xdr:colOff>
      <xdr:row>38</xdr:row>
      <xdr:rowOff>100442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1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28434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0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81757</xdr:rowOff>
    </xdr:from>
    <xdr:to>
      <xdr:col>55</xdr:col>
      <xdr:colOff>88900</xdr:colOff>
      <xdr:row>36</xdr:row>
      <xdr:rowOff>81757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5382</xdr:rowOff>
    </xdr:from>
    <xdr:to>
      <xdr:col>55</xdr:col>
      <xdr:colOff>0</xdr:colOff>
      <xdr:row>36</xdr:row>
      <xdr:rowOff>92966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77582"/>
          <a:ext cx="838200" cy="8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24099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67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45672</xdr:rowOff>
    </xdr:from>
    <xdr:to>
      <xdr:col>55</xdr:col>
      <xdr:colOff>50800</xdr:colOff>
      <xdr:row>37</xdr:row>
      <xdr:rowOff>147272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5382</xdr:rowOff>
    </xdr:from>
    <xdr:to>
      <xdr:col>50</xdr:col>
      <xdr:colOff>114300</xdr:colOff>
      <xdr:row>36</xdr:row>
      <xdr:rowOff>58364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77582"/>
          <a:ext cx="889000" cy="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28115</xdr:rowOff>
    </xdr:from>
    <xdr:to>
      <xdr:col>50</xdr:col>
      <xdr:colOff>165100</xdr:colOff>
      <xdr:row>37</xdr:row>
      <xdr:rowOff>129715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120842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129817</xdr:rowOff>
    </xdr:from>
    <xdr:to>
      <xdr:col>45</xdr:col>
      <xdr:colOff>177800</xdr:colOff>
      <xdr:row>36</xdr:row>
      <xdr:rowOff>58364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44767"/>
          <a:ext cx="889000" cy="78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57247</xdr:rowOff>
    </xdr:from>
    <xdr:to>
      <xdr:col>46</xdr:col>
      <xdr:colOff>38100</xdr:colOff>
      <xdr:row>37</xdr:row>
      <xdr:rowOff>158846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00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149974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129817</xdr:rowOff>
    </xdr:from>
    <xdr:to>
      <xdr:col>41</xdr:col>
      <xdr:colOff>50800</xdr:colOff>
      <xdr:row>37</xdr:row>
      <xdr:rowOff>13056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44767"/>
          <a:ext cx="889000" cy="9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142514</xdr:rowOff>
    </xdr:from>
    <xdr:to>
      <xdr:col>41</xdr:col>
      <xdr:colOff>101600</xdr:colOff>
      <xdr:row>33</xdr:row>
      <xdr:rowOff>72664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63791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2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46152</xdr:rowOff>
    </xdr:from>
    <xdr:to>
      <xdr:col>36</xdr:col>
      <xdr:colOff>165100</xdr:colOff>
      <xdr:row>37</xdr:row>
      <xdr:rowOff>147752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138878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42166</xdr:rowOff>
    </xdr:from>
    <xdr:to>
      <xdr:col>55</xdr:col>
      <xdr:colOff>50800</xdr:colOff>
      <xdr:row>36</xdr:row>
      <xdr:rowOff>143766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155434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126032</xdr:rowOff>
    </xdr:from>
    <xdr:to>
      <xdr:col>50</xdr:col>
      <xdr:colOff>165100</xdr:colOff>
      <xdr:row>36</xdr:row>
      <xdr:rowOff>56182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72709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7564</xdr:rowOff>
    </xdr:from>
    <xdr:to>
      <xdr:col>46</xdr:col>
      <xdr:colOff>38100</xdr:colOff>
      <xdr:row>36</xdr:row>
      <xdr:rowOff>109164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125691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5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79017</xdr:rowOff>
    </xdr:from>
    <xdr:to>
      <xdr:col>41</xdr:col>
      <xdr:colOff>101600</xdr:colOff>
      <xdr:row>32</xdr:row>
      <xdr:rowOff>9167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25694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6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133706</xdr:rowOff>
    </xdr:from>
    <xdr:to>
      <xdr:col>36</xdr:col>
      <xdr:colOff>165100</xdr:colOff>
      <xdr:row>37</xdr:row>
      <xdr:rowOff>63856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80383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15037</xdr:rowOff>
    </xdr:from>
    <xdr:to>
      <xdr:col>55</xdr:col>
      <xdr:colOff>0</xdr:colOff>
      <xdr:row>57</xdr:row>
      <xdr:rowOff>28391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87687"/>
          <a:ext cx="8382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122822</xdr:rowOff>
    </xdr:from>
    <xdr:to>
      <xdr:col>50</xdr:col>
      <xdr:colOff>114300</xdr:colOff>
      <xdr:row>57</xdr:row>
      <xdr:rowOff>15037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24022"/>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122822</xdr:rowOff>
    </xdr:from>
    <xdr:to>
      <xdr:col>45</xdr:col>
      <xdr:colOff>177800</xdr:colOff>
      <xdr:row>58</xdr:row>
      <xdr:rowOff>81788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24022"/>
          <a:ext cx="889000" cy="30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158941</xdr:rowOff>
    </xdr:from>
    <xdr:to>
      <xdr:col>41</xdr:col>
      <xdr:colOff>50800</xdr:colOff>
      <xdr:row>58</xdr:row>
      <xdr:rowOff>81788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88691"/>
          <a:ext cx="889000" cy="4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72974</xdr:rowOff>
    </xdr:from>
    <xdr:to>
      <xdr:col>36</xdr:col>
      <xdr:colOff>165100</xdr:colOff>
      <xdr:row>57</xdr:row>
      <xdr:rowOff>3124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165701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149041</xdr:rowOff>
    </xdr:from>
    <xdr:to>
      <xdr:col>55</xdr:col>
      <xdr:colOff>50800</xdr:colOff>
      <xdr:row>57</xdr:row>
      <xdr:rowOff>79191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0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135687</xdr:rowOff>
    </xdr:from>
    <xdr:to>
      <xdr:col>50</xdr:col>
      <xdr:colOff>165100</xdr:colOff>
      <xdr:row>57</xdr:row>
      <xdr:rowOff>65837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82364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5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72022</xdr:rowOff>
    </xdr:from>
    <xdr:to>
      <xdr:col>46</xdr:col>
      <xdr:colOff>38100</xdr:colOff>
      <xdr:row>57</xdr:row>
      <xdr:rowOff>2172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18699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30988</xdr:rowOff>
    </xdr:from>
    <xdr:to>
      <xdr:col>41</xdr:col>
      <xdr:colOff>101600</xdr:colOff>
      <xdr:row>58</xdr:row>
      <xdr:rowOff>132588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123715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108141</xdr:rowOff>
    </xdr:from>
    <xdr:to>
      <xdr:col>36</xdr:col>
      <xdr:colOff>165100</xdr:colOff>
      <xdr:row>56</xdr:row>
      <xdr:rowOff>38291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54818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133528</xdr:rowOff>
    </xdr:from>
    <xdr:to>
      <xdr:col>55</xdr:col>
      <xdr:colOff>0</xdr:colOff>
      <xdr:row>79</xdr:row>
      <xdr:rowOff>24181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06628"/>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157987</xdr:rowOff>
    </xdr:from>
    <xdr:to>
      <xdr:col>50</xdr:col>
      <xdr:colOff>114300</xdr:colOff>
      <xdr:row>79</xdr:row>
      <xdr:rowOff>24181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16737"/>
          <a:ext cx="889000" cy="5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157987</xdr:rowOff>
    </xdr:from>
    <xdr:to>
      <xdr:col>45</xdr:col>
      <xdr:colOff>177800</xdr:colOff>
      <xdr:row>78</xdr:row>
      <xdr:rowOff>135813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16737"/>
          <a:ext cx="889000" cy="4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128097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3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67844</xdr:rowOff>
    </xdr:from>
    <xdr:to>
      <xdr:col>41</xdr:col>
      <xdr:colOff>50800</xdr:colOff>
      <xdr:row>78</xdr:row>
      <xdr:rowOff>135813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69494"/>
          <a:ext cx="889000" cy="2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54344</xdr:rowOff>
    </xdr:from>
    <xdr:to>
      <xdr:col>36</xdr:col>
      <xdr:colOff>165100</xdr:colOff>
      <xdr:row>76</xdr:row>
      <xdr:rowOff>155944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8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82728</xdr:rowOff>
    </xdr:from>
    <xdr:to>
      <xdr:col>55</xdr:col>
      <xdr:colOff>50800</xdr:colOff>
      <xdr:row>79</xdr:row>
      <xdr:rowOff>12878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169105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144831</xdr:rowOff>
    </xdr:from>
    <xdr:to>
      <xdr:col>50</xdr:col>
      <xdr:colOff>165100</xdr:colOff>
      <xdr:row>79</xdr:row>
      <xdr:rowOff>74981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66108</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10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107188</xdr:rowOff>
    </xdr:from>
    <xdr:to>
      <xdr:col>46</xdr:col>
      <xdr:colOff>38100</xdr:colOff>
      <xdr:row>76</xdr:row>
      <xdr:rowOff>37337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53865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85013</xdr:rowOff>
    </xdr:from>
    <xdr:to>
      <xdr:col>41</xdr:col>
      <xdr:colOff>101600</xdr:colOff>
      <xdr:row>79</xdr:row>
      <xdr:rowOff>15163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6290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17044</xdr:rowOff>
    </xdr:from>
    <xdr:to>
      <xdr:col>36</xdr:col>
      <xdr:colOff>165100</xdr:colOff>
      <xdr:row>77</xdr:row>
      <xdr:rowOff>118644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109771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171362</xdr:rowOff>
    </xdr:from>
    <xdr:to>
      <xdr:col>55</xdr:col>
      <xdr:colOff>0</xdr:colOff>
      <xdr:row>95</xdr:row>
      <xdr:rowOff>65542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87662"/>
          <a:ext cx="8382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65542</xdr:rowOff>
    </xdr:from>
    <xdr:to>
      <xdr:col>50</xdr:col>
      <xdr:colOff>114300</xdr:colOff>
      <xdr:row>95</xdr:row>
      <xdr:rowOff>165441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353292"/>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165441</xdr:rowOff>
    </xdr:from>
    <xdr:to>
      <xdr:col>45</xdr:col>
      <xdr:colOff>177800</xdr:colOff>
      <xdr:row>96</xdr:row>
      <xdr:rowOff>78412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453191"/>
          <a:ext cx="889000" cy="8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89979</xdr:rowOff>
    </xdr:from>
    <xdr:to>
      <xdr:col>41</xdr:col>
      <xdr:colOff>50800</xdr:colOff>
      <xdr:row>96</xdr:row>
      <xdr:rowOff>78412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77729"/>
          <a:ext cx="889000" cy="15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118252</xdr:rowOff>
    </xdr:from>
    <xdr:to>
      <xdr:col>36</xdr:col>
      <xdr:colOff>165100</xdr:colOff>
      <xdr:row>96</xdr:row>
      <xdr:rowOff>48402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39529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120562</xdr:rowOff>
    </xdr:from>
    <xdr:to>
      <xdr:col>55</xdr:col>
      <xdr:colOff>50800</xdr:colOff>
      <xdr:row>95</xdr:row>
      <xdr:rowOff>50712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143439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14742</xdr:rowOff>
    </xdr:from>
    <xdr:to>
      <xdr:col>50</xdr:col>
      <xdr:colOff>165100</xdr:colOff>
      <xdr:row>95</xdr:row>
      <xdr:rowOff>116342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132869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114641</xdr:rowOff>
    </xdr:from>
    <xdr:to>
      <xdr:col>46</xdr:col>
      <xdr:colOff>38100</xdr:colOff>
      <xdr:row>96</xdr:row>
      <xdr:rowOff>44791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35918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27612</xdr:rowOff>
    </xdr:from>
    <xdr:to>
      <xdr:col>41</xdr:col>
      <xdr:colOff>101600</xdr:colOff>
      <xdr:row>96</xdr:row>
      <xdr:rowOff>129212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120339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39179</xdr:rowOff>
    </xdr:from>
    <xdr:to>
      <xdr:col>36</xdr:col>
      <xdr:colOff>165100</xdr:colOff>
      <xdr:row>95</xdr:row>
      <xdr:rowOff>140779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157306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144907</xdr:rowOff>
    </xdr:from>
    <xdr:to>
      <xdr:col>67</xdr:col>
      <xdr:colOff>101600</xdr:colOff>
      <xdr:row>37</xdr:row>
      <xdr:rowOff>75057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91584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09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30544</xdr:rowOff>
    </xdr:from>
    <xdr:to>
      <xdr:col>85</xdr:col>
      <xdr:colOff>127000</xdr:colOff>
      <xdr:row>78</xdr:row>
      <xdr:rowOff>38906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03644"/>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17227</xdr:rowOff>
    </xdr:from>
    <xdr:to>
      <xdr:col>81</xdr:col>
      <xdr:colOff>50800</xdr:colOff>
      <xdr:row>78</xdr:row>
      <xdr:rowOff>30544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90327"/>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167494</xdr:rowOff>
    </xdr:from>
    <xdr:to>
      <xdr:col>76</xdr:col>
      <xdr:colOff>114300</xdr:colOff>
      <xdr:row>78</xdr:row>
      <xdr:rowOff>17227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69144"/>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167494</xdr:rowOff>
    </xdr:from>
    <xdr:to>
      <xdr:col>71</xdr:col>
      <xdr:colOff>177800</xdr:colOff>
      <xdr:row>77</xdr:row>
      <xdr:rowOff>170714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69144"/>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159556</xdr:rowOff>
    </xdr:from>
    <xdr:to>
      <xdr:col>85</xdr:col>
      <xdr:colOff>177800</xdr:colOff>
      <xdr:row>78</xdr:row>
      <xdr:rowOff>89706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74483</xdr:rowOff>
    </xdr:from>
    <xdr:ext cx="469744"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151194</xdr:rowOff>
    </xdr:from>
    <xdr:to>
      <xdr:col>81</xdr:col>
      <xdr:colOff>101600</xdr:colOff>
      <xdr:row>78</xdr:row>
      <xdr:rowOff>81344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72471</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46428"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137877</xdr:rowOff>
    </xdr:from>
    <xdr:to>
      <xdr:col>76</xdr:col>
      <xdr:colOff>165100</xdr:colOff>
      <xdr:row>78</xdr:row>
      <xdr:rowOff>68027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116694</xdr:rowOff>
    </xdr:from>
    <xdr:to>
      <xdr:col>72</xdr:col>
      <xdr:colOff>38100</xdr:colOff>
      <xdr:row>78</xdr:row>
      <xdr:rowOff>46844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37971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119914</xdr:rowOff>
    </xdr:from>
    <xdr:to>
      <xdr:col>67</xdr:col>
      <xdr:colOff>101600</xdr:colOff>
      <xdr:row>78</xdr:row>
      <xdr:rowOff>50064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41191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17889</xdr:rowOff>
    </xdr:from>
    <xdr:to>
      <xdr:col>85</xdr:col>
      <xdr:colOff>127000</xdr:colOff>
      <xdr:row>94</xdr:row>
      <xdr:rowOff>11227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619839"/>
          <a:ext cx="838200" cy="50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18836</xdr:rowOff>
    </xdr:from>
    <xdr:to>
      <xdr:col>81</xdr:col>
      <xdr:colOff>50800</xdr:colOff>
      <xdr:row>94</xdr:row>
      <xdr:rowOff>11227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5792236"/>
          <a:ext cx="889000" cy="3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18836</xdr:rowOff>
    </xdr:from>
    <xdr:to>
      <xdr:col>76</xdr:col>
      <xdr:colOff>114300</xdr:colOff>
      <xdr:row>94</xdr:row>
      <xdr:rowOff>58972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5792236"/>
          <a:ext cx="889000" cy="3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56195</xdr:rowOff>
    </xdr:from>
    <xdr:to>
      <xdr:col>71</xdr:col>
      <xdr:colOff>177800</xdr:colOff>
      <xdr:row>94</xdr:row>
      <xdr:rowOff>58972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172495"/>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120872</xdr:rowOff>
    </xdr:from>
    <xdr:to>
      <xdr:col>67</xdr:col>
      <xdr:colOff>101600</xdr:colOff>
      <xdr:row>97</xdr:row>
      <xdr:rowOff>51022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5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42149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138539</xdr:rowOff>
    </xdr:from>
    <xdr:to>
      <xdr:col>85</xdr:col>
      <xdr:colOff>177800</xdr:colOff>
      <xdr:row>91</xdr:row>
      <xdr:rowOff>68689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5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91566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52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131877</xdr:rowOff>
    </xdr:from>
    <xdr:to>
      <xdr:col>81</xdr:col>
      <xdr:colOff>101600</xdr:colOff>
      <xdr:row>94</xdr:row>
      <xdr:rowOff>62027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0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78554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8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139486</xdr:rowOff>
    </xdr:from>
    <xdr:to>
      <xdr:col>76</xdr:col>
      <xdr:colOff>165100</xdr:colOff>
      <xdr:row>92</xdr:row>
      <xdr:rowOff>69636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57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86163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55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8172</xdr:rowOff>
    </xdr:from>
    <xdr:to>
      <xdr:col>72</xdr:col>
      <xdr:colOff>38100</xdr:colOff>
      <xdr:row>94</xdr:row>
      <xdr:rowOff>109772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1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126299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58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5395</xdr:rowOff>
    </xdr:from>
    <xdr:to>
      <xdr:col>67</xdr:col>
      <xdr:colOff>101600</xdr:colOff>
      <xdr:row>94</xdr:row>
      <xdr:rowOff>106995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1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123522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58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45974</xdr:rowOff>
    </xdr:from>
    <xdr:to>
      <xdr:col>116</xdr:col>
      <xdr:colOff>63500</xdr:colOff>
      <xdr:row>39</xdr:row>
      <xdr:rowOff>46300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3252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46300</xdr:rowOff>
    </xdr:from>
    <xdr:to>
      <xdr:col>111</xdr:col>
      <xdr:colOff>177800</xdr:colOff>
      <xdr:row>39</xdr:row>
      <xdr:rowOff>46954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3285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45648</xdr:rowOff>
    </xdr:from>
    <xdr:to>
      <xdr:col>107</xdr:col>
      <xdr:colOff>50800</xdr:colOff>
      <xdr:row>39</xdr:row>
      <xdr:rowOff>46954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219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45648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32198"/>
          <a:ext cx="889000" cy="5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129068</xdr:rowOff>
    </xdr:from>
    <xdr:to>
      <xdr:col>98</xdr:col>
      <xdr:colOff>38100</xdr:colOff>
      <xdr:row>38</xdr:row>
      <xdr:rowOff>59218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75745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47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166624</xdr:rowOff>
    </xdr:from>
    <xdr:to>
      <xdr:col>116</xdr:col>
      <xdr:colOff>114300</xdr:colOff>
      <xdr:row>39</xdr:row>
      <xdr:rowOff>96774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81551</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6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166950</xdr:rowOff>
    </xdr:from>
    <xdr:to>
      <xdr:col>112</xdr:col>
      <xdr:colOff>38100</xdr:colOff>
      <xdr:row>39</xdr:row>
      <xdr:rowOff>97100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88227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7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167604</xdr:rowOff>
    </xdr:from>
    <xdr:to>
      <xdr:col>107</xdr:col>
      <xdr:colOff>101600</xdr:colOff>
      <xdr:row>39</xdr:row>
      <xdr:rowOff>97754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88881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166298</xdr:rowOff>
    </xdr:from>
    <xdr:to>
      <xdr:col>102</xdr:col>
      <xdr:colOff>165100</xdr:colOff>
      <xdr:row>39</xdr:row>
      <xdr:rowOff>96448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87575</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96266</xdr:rowOff>
    </xdr:from>
    <xdr:to>
      <xdr:col>116</xdr:col>
      <xdr:colOff>63500</xdr:colOff>
      <xdr:row>59</xdr:row>
      <xdr:rowOff>96919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181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95069</xdr:rowOff>
    </xdr:from>
    <xdr:to>
      <xdr:col>111</xdr:col>
      <xdr:colOff>177800</xdr:colOff>
      <xdr:row>59</xdr:row>
      <xdr:rowOff>96266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061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90715</xdr:rowOff>
    </xdr:from>
    <xdr:to>
      <xdr:col>107</xdr:col>
      <xdr:colOff>50800</xdr:colOff>
      <xdr:row>59</xdr:row>
      <xdr:rowOff>95069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0626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90715</xdr:rowOff>
    </xdr:from>
    <xdr:to>
      <xdr:col>102</xdr:col>
      <xdr:colOff>114300</xdr:colOff>
      <xdr:row>59</xdr:row>
      <xdr:rowOff>93218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20626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90424</xdr:rowOff>
    </xdr:from>
    <xdr:to>
      <xdr:col>98</xdr:col>
      <xdr:colOff>38100</xdr:colOff>
      <xdr:row>57</xdr:row>
      <xdr:rowOff>20574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9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37101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46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46119</xdr:rowOff>
    </xdr:from>
    <xdr:to>
      <xdr:col>116</xdr:col>
      <xdr:colOff>114300</xdr:colOff>
      <xdr:row>59</xdr:row>
      <xdr:rowOff>147719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132496</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6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45466</xdr:rowOff>
    </xdr:from>
    <xdr:to>
      <xdr:col>112</xdr:col>
      <xdr:colOff>38100</xdr:colOff>
      <xdr:row>59</xdr:row>
      <xdr:rowOff>147066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138193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44269</xdr:rowOff>
    </xdr:from>
    <xdr:to>
      <xdr:col>107</xdr:col>
      <xdr:colOff>101600</xdr:colOff>
      <xdr:row>59</xdr:row>
      <xdr:rowOff>145869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136996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25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39915</xdr:rowOff>
    </xdr:from>
    <xdr:to>
      <xdr:col>102</xdr:col>
      <xdr:colOff>165100</xdr:colOff>
      <xdr:row>59</xdr:row>
      <xdr:rowOff>141515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132642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48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42418</xdr:rowOff>
    </xdr:from>
    <xdr:to>
      <xdr:col>98</xdr:col>
      <xdr:colOff>38100</xdr:colOff>
      <xdr:row>59</xdr:row>
      <xdr:rowOff>144018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135145</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0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167132</xdr:rowOff>
    </xdr:from>
    <xdr:to>
      <xdr:col>116</xdr:col>
      <xdr:colOff>63500</xdr:colOff>
      <xdr:row>74</xdr:row>
      <xdr:rowOff>140066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82982"/>
          <a:ext cx="838200" cy="14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140066</xdr:rowOff>
    </xdr:from>
    <xdr:to>
      <xdr:col>111</xdr:col>
      <xdr:colOff>177800</xdr:colOff>
      <xdr:row>75</xdr:row>
      <xdr:rowOff>41905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27366"/>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35230</xdr:rowOff>
    </xdr:from>
    <xdr:to>
      <xdr:col>107</xdr:col>
      <xdr:colOff>50800</xdr:colOff>
      <xdr:row>75</xdr:row>
      <xdr:rowOff>41905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893980"/>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3135</xdr:rowOff>
    </xdr:from>
    <xdr:to>
      <xdr:col>102</xdr:col>
      <xdr:colOff>114300</xdr:colOff>
      <xdr:row>75</xdr:row>
      <xdr:rowOff>35230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518985"/>
          <a:ext cx="889000" cy="37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105039</xdr:rowOff>
    </xdr:from>
    <xdr:to>
      <xdr:col>98</xdr:col>
      <xdr:colOff>38100</xdr:colOff>
      <xdr:row>74</xdr:row>
      <xdr:rowOff>35189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26316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116332</xdr:rowOff>
    </xdr:from>
    <xdr:to>
      <xdr:col>116</xdr:col>
      <xdr:colOff>114300</xdr:colOff>
      <xdr:row>74</xdr:row>
      <xdr:rowOff>46482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139209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89266</xdr:rowOff>
    </xdr:from>
    <xdr:to>
      <xdr:col>112</xdr:col>
      <xdr:colOff>38100</xdr:colOff>
      <xdr:row>75</xdr:row>
      <xdr:rowOff>19416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35943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5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162555</xdr:rowOff>
    </xdr:from>
    <xdr:to>
      <xdr:col>107</xdr:col>
      <xdr:colOff>101600</xdr:colOff>
      <xdr:row>75</xdr:row>
      <xdr:rowOff>92705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109232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155880</xdr:rowOff>
    </xdr:from>
    <xdr:to>
      <xdr:col>102</xdr:col>
      <xdr:colOff>165100</xdr:colOff>
      <xdr:row>75</xdr:row>
      <xdr:rowOff>86030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102557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123785</xdr:rowOff>
    </xdr:from>
    <xdr:to>
      <xdr:col>98</xdr:col>
      <xdr:colOff>38100</xdr:colOff>
      <xdr:row>73</xdr:row>
      <xdr:rowOff>53935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4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70462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2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134,820</a:t>
          </a:r>
          <a:r>
            <a:rPr kumimoji="1" lang="ja-JP" altLang="en-US" sz="1200">
              <a:latin typeface="ＭＳ Ｐゴシック" panose="020B0600070205080204" pitchFamily="50" charset="-128"/>
              <a:ea typeface="ＭＳ Ｐゴシック" panose="020B0600070205080204" pitchFamily="50" charset="-128"/>
            </a:rPr>
            <a:t>円となっており、社会保障費の増に伴う増となった。類似団体と比べても高い水準にある。</a:t>
          </a:r>
        </a:p>
        <a:p>
          <a:r>
            <a:rPr kumimoji="1" lang="ja-JP" altLang="en-US" sz="12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200">
              <a:latin typeface="ＭＳ Ｐゴシック" panose="020B0600070205080204" pitchFamily="50" charset="-128"/>
              <a:ea typeface="ＭＳ Ｐゴシック" panose="020B0600070205080204" pitchFamily="50" charset="-128"/>
            </a:rPr>
            <a:t>117,167</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にある。アウトソーシングを推進していることと、充実した施設の維持管理によるものが大きく、今後も業務の外部委託化が進めば物件費は増加していくと見込まれるが、事務事業の見直しに努める。</a:t>
          </a:r>
        </a:p>
        <a:p>
          <a:r>
            <a:rPr kumimoji="1" lang="ja-JP" altLang="en-US" sz="1200">
              <a:latin typeface="ＭＳ Ｐゴシック" panose="020B0600070205080204" pitchFamily="50" charset="-128"/>
              <a:ea typeface="ＭＳ Ｐゴシック" panose="020B0600070205080204" pitchFamily="50" charset="-128"/>
            </a:rPr>
            <a:t>・補助費等は、経済対策のための臨時的事業であったくらし地域応援券事業補助金が前年度で終了したことや新型コロナウイルス対策関連事業補助金に係る国庫負担等超過受入額返還金の減等に伴い、前年度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・公債費は類似団体と比べて低い水準となっているが、今後は小中学校をはじめとする公共施設の更新等に伴い、公債費の増加が予想される。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147,809
144,090
10.98
79,354,784
76,134,656
3,135,383
46,967,027
9,978,993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99466</xdr:rowOff>
    </xdr:from>
    <xdr:to>
      <xdr:col>24</xdr:col>
      <xdr:colOff>63500</xdr:colOff>
      <xdr:row>30</xdr:row>
      <xdr:rowOff>102210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4296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99466</xdr:rowOff>
    </xdr:from>
    <xdr:to>
      <xdr:col>19</xdr:col>
      <xdr:colOff>177800</xdr:colOff>
      <xdr:row>30</xdr:row>
      <xdr:rowOff>150673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42966"/>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51918</xdr:rowOff>
    </xdr:from>
    <xdr:to>
      <xdr:col>15</xdr:col>
      <xdr:colOff>50800</xdr:colOff>
      <xdr:row>30</xdr:row>
      <xdr:rowOff>150673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195418"/>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26314</xdr:rowOff>
    </xdr:from>
    <xdr:to>
      <xdr:col>10</xdr:col>
      <xdr:colOff>114300</xdr:colOff>
      <xdr:row>30</xdr:row>
      <xdr:rowOff>51918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169814"/>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98044</xdr:rowOff>
    </xdr:from>
    <xdr:to>
      <xdr:col>6</xdr:col>
      <xdr:colOff>38100</xdr:colOff>
      <xdr:row>33</xdr:row>
      <xdr:rowOff>28194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58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19321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51410</xdr:rowOff>
    </xdr:from>
    <xdr:to>
      <xdr:col>24</xdr:col>
      <xdr:colOff>114300</xdr:colOff>
      <xdr:row>30</xdr:row>
      <xdr:rowOff>153010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4437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4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48666</xdr:rowOff>
    </xdr:from>
    <xdr:to>
      <xdr:col>20</xdr:col>
      <xdr:colOff>38100</xdr:colOff>
      <xdr:row>30</xdr:row>
      <xdr:rowOff>150266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166793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49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99873</xdr:rowOff>
    </xdr:from>
    <xdr:to>
      <xdr:col>15</xdr:col>
      <xdr:colOff>101600</xdr:colOff>
      <xdr:row>31</xdr:row>
      <xdr:rowOff>30023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46550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0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1118</xdr:rowOff>
    </xdr:from>
    <xdr:to>
      <xdr:col>10</xdr:col>
      <xdr:colOff>165100</xdr:colOff>
      <xdr:row>30</xdr:row>
      <xdr:rowOff>102718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119245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146964</xdr:rowOff>
    </xdr:from>
    <xdr:to>
      <xdr:col>6</xdr:col>
      <xdr:colOff>38100</xdr:colOff>
      <xdr:row>30</xdr:row>
      <xdr:rowOff>77114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93641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8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76797</xdr:rowOff>
    </xdr:from>
    <xdr:to>
      <xdr:col>24</xdr:col>
      <xdr:colOff>62865</xdr:colOff>
      <xdr:row>58</xdr:row>
      <xdr:rowOff>98009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6547"/>
          <a:ext cx="1270" cy="53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101836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98009</xdr:rowOff>
    </xdr:from>
    <xdr:to>
      <xdr:col>24</xdr:col>
      <xdr:colOff>152400</xdr:colOff>
      <xdr:row>58</xdr:row>
      <xdr:rowOff>98009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2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23474</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76797</xdr:rowOff>
    </xdr:from>
    <xdr:to>
      <xdr:col>24</xdr:col>
      <xdr:colOff>152400</xdr:colOff>
      <xdr:row>55</xdr:row>
      <xdr:rowOff>76797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6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76797</xdr:rowOff>
    </xdr:from>
    <xdr:to>
      <xdr:col>24</xdr:col>
      <xdr:colOff>63500</xdr:colOff>
      <xdr:row>56</xdr:row>
      <xdr:rowOff>2807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06547"/>
          <a:ext cx="8382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166902</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68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17025</xdr:rowOff>
    </xdr:from>
    <xdr:to>
      <xdr:col>24</xdr:col>
      <xdr:colOff>114300</xdr:colOff>
      <xdr:row>57</xdr:row>
      <xdr:rowOff>118625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123269</xdr:rowOff>
    </xdr:from>
    <xdr:to>
      <xdr:col>19</xdr:col>
      <xdr:colOff>177800</xdr:colOff>
      <xdr:row>56</xdr:row>
      <xdr:rowOff>2807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53019"/>
          <a:ext cx="889000" cy="5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167548</xdr:rowOff>
    </xdr:from>
    <xdr:to>
      <xdr:col>20</xdr:col>
      <xdr:colOff>38100</xdr:colOff>
      <xdr:row>57</xdr:row>
      <xdr:rowOff>97698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88825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51346</xdr:rowOff>
    </xdr:from>
    <xdr:to>
      <xdr:col>15</xdr:col>
      <xdr:colOff>50800</xdr:colOff>
      <xdr:row>55</xdr:row>
      <xdr:rowOff>123269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623846"/>
          <a:ext cx="889000" cy="9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152060</xdr:rowOff>
    </xdr:from>
    <xdr:to>
      <xdr:col>15</xdr:col>
      <xdr:colOff>101600</xdr:colOff>
      <xdr:row>57</xdr:row>
      <xdr:rowOff>82210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51346</xdr:rowOff>
    </xdr:from>
    <xdr:to>
      <xdr:col>10</xdr:col>
      <xdr:colOff>114300</xdr:colOff>
      <xdr:row>56</xdr:row>
      <xdr:rowOff>58309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623846"/>
          <a:ext cx="889000" cy="10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119847</xdr:rowOff>
    </xdr:from>
    <xdr:to>
      <xdr:col>10</xdr:col>
      <xdr:colOff>165100</xdr:colOff>
      <xdr:row>52</xdr:row>
      <xdr:rowOff>49997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6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41124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95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108083</xdr:rowOff>
    </xdr:from>
    <xdr:to>
      <xdr:col>6</xdr:col>
      <xdr:colOff>38100</xdr:colOff>
      <xdr:row>57</xdr:row>
      <xdr:rowOff>38233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29360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25997</xdr:rowOff>
    </xdr:from>
    <xdr:to>
      <xdr:col>24</xdr:col>
      <xdr:colOff>114300</xdr:colOff>
      <xdr:row>55</xdr:row>
      <xdr:rowOff>127597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150474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123457</xdr:rowOff>
    </xdr:from>
    <xdr:to>
      <xdr:col>20</xdr:col>
      <xdr:colOff>38100</xdr:colOff>
      <xdr:row>56</xdr:row>
      <xdr:rowOff>53607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70134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72469</xdr:rowOff>
    </xdr:from>
    <xdr:to>
      <xdr:col>15</xdr:col>
      <xdr:colOff>101600</xdr:colOff>
      <xdr:row>56</xdr:row>
      <xdr:rowOff>2619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19146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2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546</xdr:rowOff>
    </xdr:from>
    <xdr:to>
      <xdr:col>10</xdr:col>
      <xdr:colOff>165100</xdr:colOff>
      <xdr:row>50</xdr:row>
      <xdr:rowOff>102146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5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118673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3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7509</xdr:rowOff>
    </xdr:from>
    <xdr:to>
      <xdr:col>6</xdr:col>
      <xdr:colOff>38100</xdr:colOff>
      <xdr:row>56</xdr:row>
      <xdr:rowOff>109109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125636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3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32321</xdr:rowOff>
    </xdr:from>
    <xdr:to>
      <xdr:col>24</xdr:col>
      <xdr:colOff>63500</xdr:colOff>
      <xdr:row>74</xdr:row>
      <xdr:rowOff>29616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48171"/>
          <a:ext cx="838200" cy="1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128371</xdr:rowOff>
    </xdr:from>
    <xdr:to>
      <xdr:col>19</xdr:col>
      <xdr:colOff>177800</xdr:colOff>
      <xdr:row>74</xdr:row>
      <xdr:rowOff>29616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44221"/>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128371</xdr:rowOff>
    </xdr:from>
    <xdr:to>
      <xdr:col>15</xdr:col>
      <xdr:colOff>50800</xdr:colOff>
      <xdr:row>75</xdr:row>
      <xdr:rowOff>18338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44221"/>
          <a:ext cx="889000" cy="2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18338</xdr:rowOff>
    </xdr:from>
    <xdr:to>
      <xdr:col>10</xdr:col>
      <xdr:colOff>114300</xdr:colOff>
      <xdr:row>75</xdr:row>
      <xdr:rowOff>40170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7708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131611</xdr:rowOff>
    </xdr:from>
    <xdr:to>
      <xdr:col>6</xdr:col>
      <xdr:colOff>38100</xdr:colOff>
      <xdr:row>78</xdr:row>
      <xdr:rowOff>61761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52888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152971</xdr:rowOff>
    </xdr:from>
    <xdr:to>
      <xdr:col>24</xdr:col>
      <xdr:colOff>114300</xdr:colOff>
      <xdr:row>73</xdr:row>
      <xdr:rowOff>83121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4398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4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150266</xdr:rowOff>
    </xdr:from>
    <xdr:to>
      <xdr:col>20</xdr:col>
      <xdr:colOff>38100</xdr:colOff>
      <xdr:row>74</xdr:row>
      <xdr:rowOff>80416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96943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77571</xdr:rowOff>
    </xdr:from>
    <xdr:to>
      <xdr:col>15</xdr:col>
      <xdr:colOff>101600</xdr:colOff>
      <xdr:row>74</xdr:row>
      <xdr:rowOff>7721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24248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6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138988</xdr:rowOff>
    </xdr:from>
    <xdr:to>
      <xdr:col>10</xdr:col>
      <xdr:colOff>165100</xdr:colOff>
      <xdr:row>75</xdr:row>
      <xdr:rowOff>69138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85665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0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160820</xdr:rowOff>
    </xdr:from>
    <xdr:to>
      <xdr:col>6</xdr:col>
      <xdr:colOff>38100</xdr:colOff>
      <xdr:row>75</xdr:row>
      <xdr:rowOff>90970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107497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170202</xdr:rowOff>
    </xdr:from>
    <xdr:to>
      <xdr:col>24</xdr:col>
      <xdr:colOff>63500</xdr:colOff>
      <xdr:row>95</xdr:row>
      <xdr:rowOff>28992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943602"/>
          <a:ext cx="838200" cy="3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170202</xdr:rowOff>
    </xdr:from>
    <xdr:to>
      <xdr:col>19</xdr:col>
      <xdr:colOff>177800</xdr:colOff>
      <xdr:row>94</xdr:row>
      <xdr:rowOff>24093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943602"/>
          <a:ext cx="889000" cy="19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24093</xdr:rowOff>
    </xdr:from>
    <xdr:to>
      <xdr:col>15</xdr:col>
      <xdr:colOff>50800</xdr:colOff>
      <xdr:row>95</xdr:row>
      <xdr:rowOff>151163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140393"/>
          <a:ext cx="889000" cy="29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42447</xdr:rowOff>
    </xdr:from>
    <xdr:to>
      <xdr:col>10</xdr:col>
      <xdr:colOff>114300</xdr:colOff>
      <xdr:row>95</xdr:row>
      <xdr:rowOff>151163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158747"/>
          <a:ext cx="889000" cy="28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149642</xdr:rowOff>
    </xdr:from>
    <xdr:to>
      <xdr:col>24</xdr:col>
      <xdr:colOff>114300</xdr:colOff>
      <xdr:row>95</xdr:row>
      <xdr:rowOff>79792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119402</xdr:rowOff>
    </xdr:from>
    <xdr:to>
      <xdr:col>20</xdr:col>
      <xdr:colOff>38100</xdr:colOff>
      <xdr:row>93</xdr:row>
      <xdr:rowOff>49552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8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66079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66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144743</xdr:rowOff>
    </xdr:from>
    <xdr:to>
      <xdr:col>15</xdr:col>
      <xdr:colOff>101600</xdr:colOff>
      <xdr:row>94</xdr:row>
      <xdr:rowOff>74893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0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91420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86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100363</xdr:rowOff>
    </xdr:from>
    <xdr:to>
      <xdr:col>10</xdr:col>
      <xdr:colOff>165100</xdr:colOff>
      <xdr:row>96</xdr:row>
      <xdr:rowOff>30513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47040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163097</xdr:rowOff>
    </xdr:from>
    <xdr:to>
      <xdr:col>6</xdr:col>
      <xdr:colOff>38100</xdr:colOff>
      <xdr:row>94</xdr:row>
      <xdr:rowOff>93247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1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109774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8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134747</xdr:rowOff>
    </xdr:from>
    <xdr:to>
      <xdr:col>55</xdr:col>
      <xdr:colOff>0</xdr:colOff>
      <xdr:row>34</xdr:row>
      <xdr:rowOff>167132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964047"/>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134747</xdr:rowOff>
    </xdr:from>
    <xdr:to>
      <xdr:col>50</xdr:col>
      <xdr:colOff>114300</xdr:colOff>
      <xdr:row>34</xdr:row>
      <xdr:rowOff>142367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9640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142367</xdr:rowOff>
    </xdr:from>
    <xdr:to>
      <xdr:col>45</xdr:col>
      <xdr:colOff>177800</xdr:colOff>
      <xdr:row>35</xdr:row>
      <xdr:rowOff>73406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971667"/>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71501</xdr:rowOff>
    </xdr:from>
    <xdr:to>
      <xdr:col>41</xdr:col>
      <xdr:colOff>50800</xdr:colOff>
      <xdr:row>35</xdr:row>
      <xdr:rowOff>73406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07225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116332</xdr:rowOff>
    </xdr:from>
    <xdr:to>
      <xdr:col>55</xdr:col>
      <xdr:colOff>50800</xdr:colOff>
      <xdr:row>35</xdr:row>
      <xdr:rowOff>46482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139209</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83947</xdr:rowOff>
    </xdr:from>
    <xdr:to>
      <xdr:col>50</xdr:col>
      <xdr:colOff>165100</xdr:colOff>
      <xdr:row>35</xdr:row>
      <xdr:rowOff>14097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30624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6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91567</xdr:rowOff>
    </xdr:from>
    <xdr:to>
      <xdr:col>46</xdr:col>
      <xdr:colOff>38100</xdr:colOff>
      <xdr:row>35</xdr:row>
      <xdr:rowOff>21717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38244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22606</xdr:rowOff>
    </xdr:from>
    <xdr:to>
      <xdr:col>41</xdr:col>
      <xdr:colOff>101600</xdr:colOff>
      <xdr:row>35</xdr:row>
      <xdr:rowOff>124206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140733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20701</xdr:rowOff>
    </xdr:from>
    <xdr:to>
      <xdr:col>36</xdr:col>
      <xdr:colOff>165100</xdr:colOff>
      <xdr:row>35</xdr:row>
      <xdr:rowOff>122301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138828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7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2692</xdr:rowOff>
    </xdr:from>
    <xdr:to>
      <xdr:col>55</xdr:col>
      <xdr:colOff>0</xdr:colOff>
      <xdr:row>59</xdr:row>
      <xdr:rowOff>10237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8242"/>
          <a:ext cx="8382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10237</xdr:rowOff>
    </xdr:from>
    <xdr:to>
      <xdr:col>50</xdr:col>
      <xdr:colOff>114300</xdr:colOff>
      <xdr:row>59</xdr:row>
      <xdr:rowOff>14122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2578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8484</xdr:rowOff>
    </xdr:from>
    <xdr:to>
      <xdr:col>45</xdr:col>
      <xdr:colOff>177800</xdr:colOff>
      <xdr:row>59</xdr:row>
      <xdr:rowOff>14122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4034"/>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6274</xdr:rowOff>
    </xdr:from>
    <xdr:to>
      <xdr:col>41</xdr:col>
      <xdr:colOff>50800</xdr:colOff>
      <xdr:row>59</xdr:row>
      <xdr:rowOff>8484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21824"/>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36550</xdr:rowOff>
    </xdr:from>
    <xdr:to>
      <xdr:col>36</xdr:col>
      <xdr:colOff>165100</xdr:colOff>
      <xdr:row>57</xdr:row>
      <xdr:rowOff>138150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154677</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5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123342</xdr:rowOff>
    </xdr:from>
    <xdr:to>
      <xdr:col>55</xdr:col>
      <xdr:colOff>50800</xdr:colOff>
      <xdr:row>59</xdr:row>
      <xdr:rowOff>53492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38269</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130887</xdr:rowOff>
    </xdr:from>
    <xdr:to>
      <xdr:col>50</xdr:col>
      <xdr:colOff>165100</xdr:colOff>
      <xdr:row>59</xdr:row>
      <xdr:rowOff>61037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52164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134772</xdr:rowOff>
    </xdr:from>
    <xdr:to>
      <xdr:col>46</xdr:col>
      <xdr:colOff>38100</xdr:colOff>
      <xdr:row>59</xdr:row>
      <xdr:rowOff>64922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56049</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129134</xdr:rowOff>
    </xdr:from>
    <xdr:to>
      <xdr:col>41</xdr:col>
      <xdr:colOff>101600</xdr:colOff>
      <xdr:row>59</xdr:row>
      <xdr:rowOff>59284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50411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16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126924</xdr:rowOff>
    </xdr:from>
    <xdr:to>
      <xdr:col>36</xdr:col>
      <xdr:colOff>165100</xdr:colOff>
      <xdr:row>59</xdr:row>
      <xdr:rowOff>57074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48201</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6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54386</xdr:rowOff>
    </xdr:from>
    <xdr:to>
      <xdr:col>55</xdr:col>
      <xdr:colOff>0</xdr:colOff>
      <xdr:row>77</xdr:row>
      <xdr:rowOff>131288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84586"/>
          <a:ext cx="838200" cy="24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2539</xdr:rowOff>
    </xdr:from>
    <xdr:to>
      <xdr:col>50</xdr:col>
      <xdr:colOff>114300</xdr:colOff>
      <xdr:row>76</xdr:row>
      <xdr:rowOff>54386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32739"/>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27046</xdr:rowOff>
    </xdr:from>
    <xdr:to>
      <xdr:col>45</xdr:col>
      <xdr:colOff>177800</xdr:colOff>
      <xdr:row>76</xdr:row>
      <xdr:rowOff>2539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85796"/>
          <a:ext cx="889000" cy="1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27046</xdr:rowOff>
    </xdr:from>
    <xdr:to>
      <xdr:col>41</xdr:col>
      <xdr:colOff>50800</xdr:colOff>
      <xdr:row>77</xdr:row>
      <xdr:rowOff>150307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885796"/>
          <a:ext cx="889000" cy="46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110708</xdr:rowOff>
    </xdr:from>
    <xdr:to>
      <xdr:col>36</xdr:col>
      <xdr:colOff>165100</xdr:colOff>
      <xdr:row>77</xdr:row>
      <xdr:rowOff>40858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57386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91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80488</xdr:rowOff>
    </xdr:from>
    <xdr:to>
      <xdr:col>55</xdr:col>
      <xdr:colOff>50800</xdr:colOff>
      <xdr:row>78</xdr:row>
      <xdr:rowOff>10638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166865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9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3586</xdr:rowOff>
    </xdr:from>
    <xdr:to>
      <xdr:col>50</xdr:col>
      <xdr:colOff>165100</xdr:colOff>
      <xdr:row>76</xdr:row>
      <xdr:rowOff>105186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121714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280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123190</xdr:rowOff>
    </xdr:from>
    <xdr:to>
      <xdr:col>46</xdr:col>
      <xdr:colOff>38100</xdr:colOff>
      <xdr:row>76</xdr:row>
      <xdr:rowOff>53339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81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69867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147696</xdr:rowOff>
    </xdr:from>
    <xdr:to>
      <xdr:col>41</xdr:col>
      <xdr:colOff>101600</xdr:colOff>
      <xdr:row>75</xdr:row>
      <xdr:rowOff>77846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3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94373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99507</xdr:rowOff>
    </xdr:from>
    <xdr:to>
      <xdr:col>36</xdr:col>
      <xdr:colOff>165100</xdr:colOff>
      <xdr:row>78</xdr:row>
      <xdr:rowOff>29657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20784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112692</xdr:rowOff>
    </xdr:from>
    <xdr:to>
      <xdr:col>55</xdr:col>
      <xdr:colOff>0</xdr:colOff>
      <xdr:row>95</xdr:row>
      <xdr:rowOff>76966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228992"/>
          <a:ext cx="838200" cy="1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112692</xdr:rowOff>
    </xdr:from>
    <xdr:to>
      <xdr:col>50</xdr:col>
      <xdr:colOff>114300</xdr:colOff>
      <xdr:row>95</xdr:row>
      <xdr:rowOff>114424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228992"/>
          <a:ext cx="889000" cy="17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114424</xdr:rowOff>
    </xdr:from>
    <xdr:to>
      <xdr:col>45</xdr:col>
      <xdr:colOff>177800</xdr:colOff>
      <xdr:row>96</xdr:row>
      <xdr:rowOff>28764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402174"/>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128205</xdr:rowOff>
    </xdr:from>
    <xdr:to>
      <xdr:col>41</xdr:col>
      <xdr:colOff>50800</xdr:colOff>
      <xdr:row>96</xdr:row>
      <xdr:rowOff>28764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073055"/>
          <a:ext cx="889000" cy="4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152157</xdr:rowOff>
    </xdr:from>
    <xdr:to>
      <xdr:col>36</xdr:col>
      <xdr:colOff>165100</xdr:colOff>
      <xdr:row>96</xdr:row>
      <xdr:rowOff>82307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73434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26166</xdr:rowOff>
    </xdr:from>
    <xdr:to>
      <xdr:col>55</xdr:col>
      <xdr:colOff>50800</xdr:colOff>
      <xdr:row>95</xdr:row>
      <xdr:rowOff>127766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3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49043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1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61892</xdr:rowOff>
    </xdr:from>
    <xdr:to>
      <xdr:col>50</xdr:col>
      <xdr:colOff>165100</xdr:colOff>
      <xdr:row>94</xdr:row>
      <xdr:rowOff>163492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1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95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63624</xdr:rowOff>
    </xdr:from>
    <xdr:to>
      <xdr:col>46</xdr:col>
      <xdr:colOff>38100</xdr:colOff>
      <xdr:row>95</xdr:row>
      <xdr:rowOff>165224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5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1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149414</xdr:rowOff>
    </xdr:from>
    <xdr:to>
      <xdr:col>41</xdr:col>
      <xdr:colOff>101600</xdr:colOff>
      <xdr:row>96</xdr:row>
      <xdr:rowOff>79564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96091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2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77405</xdr:rowOff>
    </xdr:from>
    <xdr:to>
      <xdr:col>36</xdr:col>
      <xdr:colOff>165100</xdr:colOff>
      <xdr:row>94</xdr:row>
      <xdr:rowOff>7555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0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24082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7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1077</xdr:rowOff>
    </xdr:from>
    <xdr:to>
      <xdr:col>85</xdr:col>
      <xdr:colOff>127000</xdr:colOff>
      <xdr:row>37</xdr:row>
      <xdr:rowOff>3363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4472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3363</xdr:rowOff>
    </xdr:from>
    <xdr:to>
      <xdr:col>81</xdr:col>
      <xdr:colOff>50800</xdr:colOff>
      <xdr:row>37</xdr:row>
      <xdr:rowOff>18542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47013"/>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20645</xdr:rowOff>
    </xdr:from>
    <xdr:to>
      <xdr:col>76</xdr:col>
      <xdr:colOff>114300</xdr:colOff>
      <xdr:row>37</xdr:row>
      <xdr:rowOff>18542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92845"/>
          <a:ext cx="889000" cy="16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20645</xdr:rowOff>
    </xdr:from>
    <xdr:to>
      <xdr:col>71</xdr:col>
      <xdr:colOff>177800</xdr:colOff>
      <xdr:row>36</xdr:row>
      <xdr:rowOff>62799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9284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45100</xdr:rowOff>
    </xdr:from>
    <xdr:to>
      <xdr:col>67</xdr:col>
      <xdr:colOff>101600</xdr:colOff>
      <xdr:row>36</xdr:row>
      <xdr:rowOff>146700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121727</xdr:rowOff>
    </xdr:from>
    <xdr:to>
      <xdr:col>85</xdr:col>
      <xdr:colOff>177800</xdr:colOff>
      <xdr:row>37</xdr:row>
      <xdr:rowOff>51877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144604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124013</xdr:rowOff>
    </xdr:from>
    <xdr:to>
      <xdr:col>81</xdr:col>
      <xdr:colOff>101600</xdr:colOff>
      <xdr:row>37</xdr:row>
      <xdr:rowOff>54163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70690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139192</xdr:rowOff>
    </xdr:from>
    <xdr:to>
      <xdr:col>76</xdr:col>
      <xdr:colOff>165100</xdr:colOff>
      <xdr:row>37</xdr:row>
      <xdr:rowOff>69342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85869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0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141295</xdr:rowOff>
    </xdr:from>
    <xdr:to>
      <xdr:col>72</xdr:col>
      <xdr:colOff>38100</xdr:colOff>
      <xdr:row>36</xdr:row>
      <xdr:rowOff>71445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87972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1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11999</xdr:rowOff>
    </xdr:from>
    <xdr:to>
      <xdr:col>67</xdr:col>
      <xdr:colOff>101600</xdr:colOff>
      <xdr:row>36</xdr:row>
      <xdr:rowOff>113599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130126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128556</xdr:rowOff>
    </xdr:from>
    <xdr:to>
      <xdr:col>85</xdr:col>
      <xdr:colOff>127000</xdr:colOff>
      <xdr:row>52</xdr:row>
      <xdr:rowOff>64224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872506"/>
          <a:ext cx="838200" cy="10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21513</xdr:rowOff>
    </xdr:from>
    <xdr:to>
      <xdr:col>81</xdr:col>
      <xdr:colOff>50800</xdr:colOff>
      <xdr:row>52</xdr:row>
      <xdr:rowOff>64224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765463"/>
          <a:ext cx="889000" cy="2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21513</xdr:rowOff>
    </xdr:from>
    <xdr:to>
      <xdr:col>76</xdr:col>
      <xdr:colOff>114300</xdr:colOff>
      <xdr:row>53</xdr:row>
      <xdr:rowOff>159226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765463"/>
          <a:ext cx="889000" cy="4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159226</xdr:rowOff>
    </xdr:from>
    <xdr:to>
      <xdr:col>71</xdr:col>
      <xdr:colOff>177800</xdr:colOff>
      <xdr:row>54</xdr:row>
      <xdr:rowOff>28048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46076"/>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77756</xdr:rowOff>
    </xdr:from>
    <xdr:to>
      <xdr:col>85</xdr:col>
      <xdr:colOff>177800</xdr:colOff>
      <xdr:row>52</xdr:row>
      <xdr:rowOff>7906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82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100633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6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13424</xdr:rowOff>
    </xdr:from>
    <xdr:to>
      <xdr:col>81</xdr:col>
      <xdr:colOff>101600</xdr:colOff>
      <xdr:row>52</xdr:row>
      <xdr:rowOff>115024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9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131551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142163</xdr:rowOff>
    </xdr:from>
    <xdr:to>
      <xdr:col>76</xdr:col>
      <xdr:colOff>165100</xdr:colOff>
      <xdr:row>51</xdr:row>
      <xdr:rowOff>72313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7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88840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108426</xdr:rowOff>
    </xdr:from>
    <xdr:to>
      <xdr:col>72</xdr:col>
      <xdr:colOff>38100</xdr:colOff>
      <xdr:row>54</xdr:row>
      <xdr:rowOff>38576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55103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148698</xdr:rowOff>
    </xdr:from>
    <xdr:to>
      <xdr:col>67</xdr:col>
      <xdr:colOff>101600</xdr:colOff>
      <xdr:row>54</xdr:row>
      <xdr:rowOff>78848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95375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01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144907</xdr:rowOff>
    </xdr:from>
    <xdr:to>
      <xdr:col>67</xdr:col>
      <xdr:colOff>101600</xdr:colOff>
      <xdr:row>77</xdr:row>
      <xdr:rowOff>75057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1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91584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5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30544</xdr:rowOff>
    </xdr:from>
    <xdr:to>
      <xdr:col>85</xdr:col>
      <xdr:colOff>127000</xdr:colOff>
      <xdr:row>98</xdr:row>
      <xdr:rowOff>38906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32644"/>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17227</xdr:rowOff>
    </xdr:from>
    <xdr:to>
      <xdr:col>81</xdr:col>
      <xdr:colOff>50800</xdr:colOff>
      <xdr:row>98</xdr:row>
      <xdr:rowOff>30544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19327"/>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167494</xdr:rowOff>
    </xdr:from>
    <xdr:to>
      <xdr:col>76</xdr:col>
      <xdr:colOff>114300</xdr:colOff>
      <xdr:row>98</xdr:row>
      <xdr:rowOff>17227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98144"/>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167494</xdr:rowOff>
    </xdr:from>
    <xdr:to>
      <xdr:col>71</xdr:col>
      <xdr:colOff>177800</xdr:colOff>
      <xdr:row>97</xdr:row>
      <xdr:rowOff>170714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98144"/>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159556</xdr:rowOff>
    </xdr:from>
    <xdr:to>
      <xdr:col>85</xdr:col>
      <xdr:colOff>177800</xdr:colOff>
      <xdr:row>98</xdr:row>
      <xdr:rowOff>89706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74483</xdr:rowOff>
    </xdr:from>
    <xdr:ext cx="469744"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151194</xdr:rowOff>
    </xdr:from>
    <xdr:to>
      <xdr:col>81</xdr:col>
      <xdr:colOff>101600</xdr:colOff>
      <xdr:row>98</xdr:row>
      <xdr:rowOff>81344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72471</xdr:rowOff>
    </xdr:from>
    <xdr:ext cx="469744"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46428" y="1687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137877</xdr:rowOff>
    </xdr:from>
    <xdr:to>
      <xdr:col>76</xdr:col>
      <xdr:colOff>165100</xdr:colOff>
      <xdr:row>98</xdr:row>
      <xdr:rowOff>68027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59154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116694</xdr:rowOff>
    </xdr:from>
    <xdr:to>
      <xdr:col>72</xdr:col>
      <xdr:colOff>38100</xdr:colOff>
      <xdr:row>98</xdr:row>
      <xdr:rowOff>46844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37971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4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119914</xdr:rowOff>
    </xdr:from>
    <xdr:to>
      <xdr:col>67</xdr:col>
      <xdr:colOff>101600</xdr:colOff>
      <xdr:row>98</xdr:row>
      <xdr:rowOff>50064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88917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・主な構成項目である民生費は、住民一人当たり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231,955</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円と、前年度と比較して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13,287</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円増加し、類似団体と比べて高い水準にある。前年度からの増要因としては、都納付金の増、普通交付金の翌年度返還見込額の増などによる国民健康保険事業会計繰出金の増や電力・ガス・食料品等価格高騰重点支援給付金事業の実施などによる増が挙げられ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・総務費は、公共施設整備基金積立金等の増により、住民一人当たり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78,604</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円と、前年度と比較して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10,232</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・商工費は、経済対策のための臨時的事業であったくらし地域応援券事業補助金が前年度で終了したことに伴い、住民一人当たり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3,934</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円と、前年度と比較して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5,432</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円の減となった。</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87,585</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円と、前年度と比較して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5,623</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円増しており、類似団体と比べて高い水準にある。前年度からの増要因としては、第一中学校及び第五中学校の改築工事の竣工に伴う中学校改築事業費の増が挙げられる。今後市立小中学校の改築が段階的に進んでいくにあたって、中長期的にも教育費の増加傾向が続くと見込まれ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・公債費は類似団体と比べて低い水準を保っているが、今後は小中学校をはじめとする公共施設の更新等に伴い、公債費の増加が予想される。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歳入総額</a:t>
          </a:r>
          <a:r>
            <a:rPr kumimoji="1" lang="en-US" altLang="ja-JP" sz="1200">
              <a:latin typeface="ＭＳ ゴシック" pitchFamily="49" charset="-128"/>
              <a:ea typeface="ＭＳ ゴシック" pitchFamily="49" charset="-128"/>
            </a:rPr>
            <a:t>793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5500</a:t>
          </a:r>
          <a:r>
            <a:rPr kumimoji="1" lang="ja-JP" altLang="en-US" sz="1200">
              <a:latin typeface="ＭＳ ゴシック" pitchFamily="49" charset="-128"/>
              <a:ea typeface="ＭＳ ゴシック" pitchFamily="49" charset="-128"/>
            </a:rPr>
            <a:t>万円（前年比１億</a:t>
          </a:r>
          <a:r>
            <a:rPr kumimoji="1" lang="en-US" altLang="ja-JP" sz="1200">
              <a:latin typeface="ＭＳ ゴシック" pitchFamily="49" charset="-128"/>
              <a:ea typeface="ＭＳ ゴシック" pitchFamily="49" charset="-128"/>
            </a:rPr>
            <a:t>2600</a:t>
          </a:r>
          <a:r>
            <a:rPr kumimoji="1" lang="ja-JP" altLang="en-US" sz="1200">
              <a:latin typeface="ＭＳ ゴシック" pitchFamily="49" charset="-128"/>
              <a:ea typeface="ＭＳ ゴシック" pitchFamily="49" charset="-128"/>
            </a:rPr>
            <a:t>万円の増）、歳出総額</a:t>
          </a:r>
          <a:r>
            <a:rPr kumimoji="1" lang="en-US" altLang="ja-JP" sz="1200">
              <a:latin typeface="ＭＳ ゴシック" pitchFamily="49" charset="-128"/>
              <a:ea typeface="ＭＳ ゴシック" pitchFamily="49" charset="-128"/>
            </a:rPr>
            <a:t>761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3500</a:t>
          </a:r>
          <a:r>
            <a:rPr kumimoji="1" lang="ja-JP" altLang="en-US" sz="1200">
              <a:latin typeface="ＭＳ ゴシック" pitchFamily="49" charset="-128"/>
              <a:ea typeface="ＭＳ ゴシック" pitchFamily="49" charset="-128"/>
            </a:rPr>
            <a:t>万円（同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6400</a:t>
          </a:r>
          <a:r>
            <a:rPr kumimoji="1" lang="ja-JP" altLang="en-US" sz="1200">
              <a:latin typeface="ＭＳ ゴシック" pitchFamily="49" charset="-128"/>
              <a:ea typeface="ＭＳ ゴシック" pitchFamily="49" charset="-128"/>
            </a:rPr>
            <a:t>万円の増）、歳入歳出差引額は</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万円（同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3800</a:t>
          </a:r>
          <a:r>
            <a:rPr kumimoji="1" lang="ja-JP" altLang="en-US" sz="1200">
              <a:latin typeface="ＭＳ ゴシック" pitchFamily="49" charset="-128"/>
              <a:ea typeface="ＭＳ ゴシック" pitchFamily="49" charset="-128"/>
            </a:rPr>
            <a:t>万円の増）となった。実質収支額は前年度の</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7600</a:t>
          </a:r>
          <a:r>
            <a:rPr kumimoji="1" lang="ja-JP" altLang="en-US" sz="1200">
              <a:latin typeface="ＭＳ ゴシック" pitchFamily="49" charset="-128"/>
              <a:ea typeface="ＭＳ ゴシック" pitchFamily="49" charset="-128"/>
            </a:rPr>
            <a:t>万円から</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3500</a:t>
          </a:r>
          <a:r>
            <a:rPr kumimoji="1" lang="ja-JP" altLang="en-US" sz="1200">
              <a:latin typeface="ＭＳ ゴシック" pitchFamily="49" charset="-128"/>
              <a:ea typeface="ＭＳ ゴシック" pitchFamily="49" charset="-128"/>
            </a:rPr>
            <a:t>万円となり</a:t>
          </a:r>
          <a:r>
            <a:rPr kumimoji="1" lang="en-US" altLang="ja-JP" sz="1200">
              <a:latin typeface="ＭＳ ゴシック" pitchFamily="49" charset="-128"/>
              <a:ea typeface="ＭＳ ゴシック" pitchFamily="49" charset="-128"/>
            </a:rPr>
            <a:t>21.1</a:t>
          </a:r>
          <a:r>
            <a:rPr kumimoji="1" lang="ja-JP" altLang="en-US" sz="1200">
              <a:latin typeface="ＭＳ ゴシック" pitchFamily="49" charset="-128"/>
              <a:ea typeface="ＭＳ ゴシック" pitchFamily="49" charset="-128"/>
            </a:rPr>
            <a:t>％減少した。標準財政規模は個人所得割、法人税割、固定資産税等の増により前年度の</a:t>
          </a:r>
          <a:r>
            <a:rPr kumimoji="1" lang="en-US" altLang="ja-JP" sz="1200">
              <a:latin typeface="ＭＳ ゴシック" pitchFamily="49" charset="-128"/>
              <a:ea typeface="ＭＳ ゴシック" pitchFamily="49" charset="-128"/>
            </a:rPr>
            <a:t>446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6400</a:t>
          </a:r>
          <a:r>
            <a:rPr kumimoji="1" lang="ja-JP" altLang="en-US" sz="1200">
              <a:latin typeface="ＭＳ ゴシック" pitchFamily="49" charset="-128"/>
              <a:ea typeface="ＭＳ ゴシック" pitchFamily="49" charset="-128"/>
            </a:rPr>
            <a:t>万円から</a:t>
          </a:r>
          <a:r>
            <a:rPr kumimoji="1" lang="en-US" altLang="ja-JP" sz="1200">
              <a:latin typeface="ＭＳ ゴシック" pitchFamily="49" charset="-128"/>
              <a:ea typeface="ＭＳ ゴシック" pitchFamily="49" charset="-128"/>
            </a:rPr>
            <a:t>469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6700</a:t>
          </a:r>
          <a:r>
            <a:rPr kumimoji="1" lang="ja-JP" altLang="en-US" sz="1200">
              <a:latin typeface="ＭＳ ゴシック" pitchFamily="49" charset="-128"/>
              <a:ea typeface="ＭＳ ゴシック" pitchFamily="49" charset="-128"/>
            </a:rPr>
            <a:t>万円となり</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％増加した。分子が減、分母が増となったことで、実質収支比率は</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ポイント下落し、</a:t>
          </a:r>
          <a:r>
            <a:rPr kumimoji="1" lang="en-US" altLang="ja-JP" sz="1200">
              <a:latin typeface="ＭＳ ゴシック" pitchFamily="49" charset="-128"/>
              <a:ea typeface="ＭＳ ゴシック" pitchFamily="49" charset="-128"/>
            </a:rPr>
            <a:t>6.7</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分母にあたる標準財政規模は増（</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+2,303,100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％）、分子は一般会計実質収支額の減はあったものの、公営事業会計の資金不足額の減</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剰余額の増</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等により黒字幅が増大し減（△</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323,428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結果として、連結実質赤字比率は△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14.80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0.03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令和５年度までの直近５年間の平均は△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14.28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％であり、これまで同様に健全な財政を維持している。</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コロナ</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ウイルス感染症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影響が沈静化したにもかかわらず連結実質赤字比率が昨年度とほぼ変わらない数値であった要因としては、下水道事業会計における基金取崩しによって流動資産が増となったことが挙げられる。引き続き各会計の動きを把握しながら、適切な財政運営に努めていく。</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は前年比</a:t>
          </a:r>
          <a:r>
            <a:rPr kumimoji="1" lang="en-US" altLang="ja-JP" sz="1200">
              <a:latin typeface="ＭＳ ゴシック" pitchFamily="49" charset="-128"/>
              <a:ea typeface="ＭＳ ゴシック" pitchFamily="49" charset="-128"/>
            </a:rPr>
            <a:t>267</a:t>
          </a:r>
          <a:r>
            <a:rPr kumimoji="1" lang="ja-JP" altLang="en-US" sz="1200">
              <a:latin typeface="ＭＳ ゴシック" pitchFamily="49" charset="-128"/>
              <a:ea typeface="ＭＳ ゴシック" pitchFamily="49" charset="-128"/>
            </a:rPr>
            <a:t>百万円減となった。主な要因として土地開発公社からの土地の買戻し等の債務負担行為に基づく支出額の減が挙げられる。算入公債費等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は前年比</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百万円の減となった。</a:t>
          </a:r>
          <a:r>
            <a:rPr kumimoji="1" lang="en-US" altLang="ja-JP" sz="1200">
              <a:latin typeface="ＭＳ ゴシック" pitchFamily="49" charset="-128"/>
              <a:ea typeface="ＭＳ ゴシック" pitchFamily="49" charset="-128"/>
            </a:rPr>
            <a:t>(A)-(B)</a:t>
          </a:r>
          <a:r>
            <a:rPr kumimoji="1" lang="ja-JP" altLang="en-US" sz="1200">
              <a:latin typeface="ＭＳ ゴシック" pitchFamily="49" charset="-128"/>
              <a:ea typeface="ＭＳ ゴシック" pitchFamily="49" charset="-128"/>
            </a:rPr>
            <a:t>である実質公債費比率の分子は直近ではマイナスとなることが多いが、土地開発公社からの買戻しの規模が大きい場合はプラスに転じることも想定され、今後も事業の進捗によっては大きく増減すると思われる。また、今後は小中学校をはじめとした公共施設等の大規模改修・更新による起債が見込まれ、元利償還金も増加するとみられることから、引き続き特定財源の確保や適正な起債等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一般会計等に係る地方債の現在高は償還が進んだこと及び新規借入れの減により減となり、債務負担行為に基づく支出予定額は土地開発公社の所有する土地の取得価額合計が増加したため増となった。組合等負担等見込額は東京たま広域資源循環組合の地方債現在高が減少したため減となり、退職手当負担見込額は算定対象となる職員の増による退職手当支給予定額の増により増となった。結果として、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は減となった。</a:t>
          </a:r>
        </a:p>
        <a:p>
          <a:r>
            <a:rPr kumimoji="1" lang="ja-JP" altLang="en-US" sz="1200">
              <a:latin typeface="ＭＳ ゴシック" pitchFamily="49" charset="-128"/>
              <a:ea typeface="ＭＳ ゴシック" pitchFamily="49" charset="-128"/>
            </a:rPr>
            <a:t>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は、充当可能特定歳入が減となったものの、充当可能基金が着実な積立てにより増となったため、前年度比では増となった。</a:t>
          </a:r>
        </a:p>
        <a:p>
          <a:r>
            <a:rPr kumimoji="1" lang="ja-JP" altLang="en-US" sz="1200">
              <a:latin typeface="ＭＳ ゴシック" pitchFamily="49" charset="-128"/>
              <a:ea typeface="ＭＳ ゴシック" pitchFamily="49" charset="-128"/>
            </a:rPr>
            <a:t>以上のことから、</a:t>
          </a:r>
          <a:r>
            <a:rPr kumimoji="1" lang="en-US" altLang="ja-JP" sz="1200">
              <a:latin typeface="ＭＳ ゴシック" pitchFamily="49" charset="-128"/>
              <a:ea typeface="ＭＳ ゴシック" pitchFamily="49" charset="-128"/>
            </a:rPr>
            <a:t>(A)-(B)</a:t>
          </a:r>
          <a:r>
            <a:rPr kumimoji="1" lang="ja-JP" altLang="en-US" sz="1200">
              <a:latin typeface="ＭＳ ゴシック" pitchFamily="49" charset="-128"/>
              <a:ea typeface="ＭＳ ゴシック" pitchFamily="49" charset="-128"/>
            </a:rPr>
            <a:t>である将来負担比率の分子は、前年度に比べてマイナスとなった（△</a:t>
          </a:r>
          <a:r>
            <a:rPr kumimoji="1" lang="en-US" altLang="ja-JP" sz="1200">
              <a:latin typeface="ＭＳ ゴシック" pitchFamily="49" charset="-128"/>
              <a:ea typeface="ＭＳ ゴシック" pitchFamily="49" charset="-128"/>
            </a:rPr>
            <a:t>5,146</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13.6</a:t>
          </a:r>
          <a:r>
            <a:rPr kumimoji="1" lang="ja-JP" altLang="en-US" sz="12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電力・ガス・食料品等価格高騰緊急支援給付金事業等の一般財源不足分として財政調整基金を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万円、庁舎の維持管理、コミュニティセンター施設改修・修繕工事、体育施設の改修工事に伴い「公共施設整備基金」を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万円、小学校改築事業設計に伴い「学校施設整備基金」を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万円、公園リニューアルや公園用地購入費等に伴い「公園緑化基金」を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万円取り崩した一方、歳計剰余金等を各基金に積み立てたこと等により、基金全体としては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短期的には「公共施設整備基金」や「学校施設整備基金」への積立てにより増加していく予定だが、公共施設等の更新も控えており、中長期的には減少傾向が見込まれる。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施設の更新を確実に行い、年度間の財政負担のバランスを保つために、引き続き財政規律を保ち健全財政を維持していく。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公共施設整備基金：都市計画施設、福祉施設、その他長期計画に定める公共施設の整備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学校施設整備基金：市立小学校、中学校、その他学校施設の整備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公園緑化基金：公園用地の確保並びにみどりの保護、育成及び緑化推進事業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吉祥寺まちづくり基金：長期計画に定める吉祥寺圏の整備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高齢者住宅運営基金：高齢者用に配慮された民間アパートを借り上げ、住宅に困窮する高齢者に供給する高齢者向け民間アパート借上事業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公共施設整備基金：庁舎の維持管理、コミュニティセンター施設改修・修繕工事、体育施設の改修工事に伴い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学校施設整備基金：小学校改築事業設計に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公園緑化基金：公園リニューアルや公園用地購入費等に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吉祥寺まちづくり基金：事業への充当はなく、積立ても基金運用による利子のみ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公共施設整備基金・学校施設整備基金：公共施設や学校施設の更新に備え、当面は歳計剰余金を積立て予定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公園緑化基金：公園用地の確保並びにみどりの保護、育成及び緑化推進事業のため、おおむね現在の残高を維持していく。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吉祥寺まちづくり基金：吉祥寺駅南口駅前広場事業費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電力・ガス・食料品等価格高騰緊急支援給付金事業等の一般財源不足分として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万円を取り崩した。年度末に歳計剰余金が見込まれたため、２億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万円を積み戻すとともに、予算規模の肥大化を踏まえて、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年度間の財源の調整、災害等不測の事態への対応等のため、残高はおおむね予算規模の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減債基金の積立ては行っていない。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70" zoomScaleNormal="100" zoomScaleSheetLayoutView="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79354784</v>
      </c>
      <c r="BO4" s="358"/>
      <c r="BP4" s="358"/>
      <c r="BQ4" s="358"/>
      <c r="BR4" s="358"/>
      <c r="BS4" s="358"/>
      <c r="BT4" s="358"/>
      <c r="BU4" s="359"/>
      <c r="BV4" s="357">
        <v>79229283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6.7</v>
      </c>
      <c r="CU4" s="364"/>
      <c r="CV4" s="364"/>
      <c r="CW4" s="364"/>
      <c r="CX4" s="364"/>
      <c r="CY4" s="364"/>
      <c r="CZ4" s="364"/>
      <c r="DA4" s="365"/>
      <c r="DB4" s="363">
        <v>8.9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76134656</v>
      </c>
      <c r="BO5" s="395"/>
      <c r="BP5" s="395"/>
      <c r="BQ5" s="395"/>
      <c r="BR5" s="395"/>
      <c r="BS5" s="395"/>
      <c r="BT5" s="395"/>
      <c r="BU5" s="396"/>
      <c r="BV5" s="394">
        <v>75071425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79.5</v>
      </c>
      <c r="CU5" s="392"/>
      <c r="CV5" s="392"/>
      <c r="CW5" s="392"/>
      <c r="CX5" s="392"/>
      <c r="CY5" s="392"/>
      <c r="CZ5" s="392"/>
      <c r="DA5" s="393"/>
      <c r="DB5" s="391">
        <v>81.2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3220128</v>
      </c>
      <c r="BO6" s="395"/>
      <c r="BP6" s="395"/>
      <c r="BQ6" s="395"/>
      <c r="BR6" s="395"/>
      <c r="BS6" s="395"/>
      <c r="BT6" s="395"/>
      <c r="BU6" s="396"/>
      <c r="BV6" s="394">
        <v>4157858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79.5</v>
      </c>
      <c r="CU6" s="432"/>
      <c r="CV6" s="432"/>
      <c r="CW6" s="432"/>
      <c r="CX6" s="432"/>
      <c r="CY6" s="432"/>
      <c r="CZ6" s="432"/>
      <c r="DA6" s="433"/>
      <c r="DB6" s="431">
        <v>81.2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84745</v>
      </c>
      <c r="BO7" s="395"/>
      <c r="BP7" s="395"/>
      <c r="BQ7" s="395"/>
      <c r="BR7" s="395"/>
      <c r="BS7" s="395"/>
      <c r="BT7" s="395"/>
      <c r="BU7" s="396"/>
      <c r="BV7" s="394">
        <v>182140</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46967027</v>
      </c>
      <c r="CU7" s="395"/>
      <c r="CV7" s="395"/>
      <c r="CW7" s="395"/>
      <c r="CX7" s="395"/>
      <c r="CY7" s="395"/>
      <c r="CZ7" s="395"/>
      <c r="DA7" s="396"/>
      <c r="DB7" s="394">
        <v>44663927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3135383</v>
      </c>
      <c r="BO8" s="395"/>
      <c r="BP8" s="395"/>
      <c r="BQ8" s="395"/>
      <c r="BR8" s="395"/>
      <c r="BS8" s="395"/>
      <c r="BT8" s="395"/>
      <c r="BU8" s="396"/>
      <c r="BV8" s="394">
        <v>3975718</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1.51</v>
      </c>
      <c r="CU8" s="435"/>
      <c r="CV8" s="435"/>
      <c r="CW8" s="435"/>
      <c r="CX8" s="435"/>
      <c r="CY8" s="435"/>
      <c r="CZ8" s="435"/>
      <c r="DA8" s="436"/>
      <c r="DB8" s="434">
        <v>1.48</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150149</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-840335</v>
      </c>
      <c r="BO9" s="395"/>
      <c r="BP9" s="395"/>
      <c r="BQ9" s="395"/>
      <c r="BR9" s="395"/>
      <c r="BS9" s="395"/>
      <c r="BT9" s="395"/>
      <c r="BU9" s="396"/>
      <c r="BV9" s="394">
        <v>159636</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2.4</v>
      </c>
      <c r="CU9" s="392"/>
      <c r="CV9" s="392"/>
      <c r="CW9" s="392"/>
      <c r="CX9" s="392"/>
      <c r="CY9" s="392"/>
      <c r="CZ9" s="392"/>
      <c r="DA9" s="393"/>
      <c r="DB9" s="391">
        <v>2.6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144730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1250880</v>
      </c>
      <c r="BO10" s="395"/>
      <c r="BP10" s="395"/>
      <c r="BQ10" s="395"/>
      <c r="BR10" s="395"/>
      <c r="BS10" s="395"/>
      <c r="BT10" s="395"/>
      <c r="BU10" s="396"/>
      <c r="BV10" s="394">
        <v>770098</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147809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250774</v>
      </c>
      <c r="BO12" s="395"/>
      <c r="BP12" s="395"/>
      <c r="BQ12" s="395"/>
      <c r="BR12" s="395"/>
      <c r="BS12" s="395"/>
      <c r="BT12" s="395"/>
      <c r="BU12" s="396"/>
      <c r="BV12" s="394">
        <v>769418</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144090</v>
      </c>
      <c r="S13" s="479"/>
      <c r="T13" s="479"/>
      <c r="U13" s="479"/>
      <c r="V13" s="480"/>
      <c r="W13" s="410" t="s">
        <v>131</v>
      </c>
      <c r="X13" s="411"/>
      <c r="Y13" s="411"/>
      <c r="Z13" s="411"/>
      <c r="AA13" s="411"/>
      <c r="AB13" s="401"/>
      <c r="AC13" s="445">
        <v>236</v>
      </c>
      <c r="AD13" s="446"/>
      <c r="AE13" s="446"/>
      <c r="AF13" s="446"/>
      <c r="AG13" s="488"/>
      <c r="AH13" s="445">
        <v>231</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159771</v>
      </c>
      <c r="BO13" s="395"/>
      <c r="BP13" s="395"/>
      <c r="BQ13" s="395"/>
      <c r="BR13" s="395"/>
      <c r="BS13" s="395"/>
      <c r="BT13" s="395"/>
      <c r="BU13" s="396"/>
      <c r="BV13" s="394">
        <v>160316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-0.8</v>
      </c>
      <c r="CU13" s="392"/>
      <c r="CV13" s="392"/>
      <c r="CW13" s="392"/>
      <c r="CX13" s="392"/>
      <c r="CY13" s="392"/>
      <c r="CZ13" s="392"/>
      <c r="DA13" s="393"/>
      <c r="DB13" s="391">
        <v>-1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147964</v>
      </c>
      <c r="S14" s="479"/>
      <c r="T14" s="479"/>
      <c r="U14" s="479"/>
      <c r="V14" s="480"/>
      <c r="W14" s="384"/>
      <c r="X14" s="385"/>
      <c r="Y14" s="385"/>
      <c r="Z14" s="385"/>
      <c r="AA14" s="385"/>
      <c r="AB14" s="374"/>
      <c r="AC14" s="481">
        <v>0.4</v>
      </c>
      <c r="AD14" s="482"/>
      <c r="AE14" s="482"/>
      <c r="AF14" s="482"/>
      <c r="AG14" s="483"/>
      <c r="AH14" s="481">
        <v>0.4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144660</v>
      </c>
      <c r="S15" s="479"/>
      <c r="T15" s="479"/>
      <c r="U15" s="479"/>
      <c r="V15" s="480"/>
      <c r="W15" s="410" t="s">
        <v>137</v>
      </c>
      <c r="X15" s="411"/>
      <c r="Y15" s="411"/>
      <c r="Z15" s="411"/>
      <c r="AA15" s="411"/>
      <c r="AB15" s="401"/>
      <c r="AC15" s="445">
        <v>7385</v>
      </c>
      <c r="AD15" s="446"/>
      <c r="AE15" s="446"/>
      <c r="AF15" s="446"/>
      <c r="AG15" s="488"/>
      <c r="AH15" s="445">
        <v>8087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35428566</v>
      </c>
      <c r="BO15" s="358"/>
      <c r="BP15" s="358"/>
      <c r="BQ15" s="358"/>
      <c r="BR15" s="358"/>
      <c r="BS15" s="358"/>
      <c r="BT15" s="358"/>
      <c r="BU15" s="359"/>
      <c r="BV15" s="357">
        <v>33682473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11.8</v>
      </c>
      <c r="AD16" s="482"/>
      <c r="AE16" s="482"/>
      <c r="AF16" s="482"/>
      <c r="AG16" s="483"/>
      <c r="AH16" s="481">
        <v>13.4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22297846</v>
      </c>
      <c r="BO16" s="395"/>
      <c r="BP16" s="395"/>
      <c r="BQ16" s="395"/>
      <c r="BR16" s="395"/>
      <c r="BS16" s="395"/>
      <c r="BT16" s="395"/>
      <c r="BU16" s="396"/>
      <c r="BV16" s="394">
        <v>22200747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54862</v>
      </c>
      <c r="AD17" s="446"/>
      <c r="AE17" s="446"/>
      <c r="AF17" s="446"/>
      <c r="AG17" s="488"/>
      <c r="AH17" s="445">
        <v>51979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46967027</v>
      </c>
      <c r="BO17" s="395"/>
      <c r="BP17" s="395"/>
      <c r="BQ17" s="395"/>
      <c r="BR17" s="395"/>
      <c r="BS17" s="395"/>
      <c r="BT17" s="395"/>
      <c r="BU17" s="396"/>
      <c r="BV17" s="394">
        <v>44663927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10.98</v>
      </c>
      <c r="M18" s="518"/>
      <c r="N18" s="518"/>
      <c r="O18" s="518"/>
      <c r="P18" s="518"/>
      <c r="Q18" s="518"/>
      <c r="R18" s="519"/>
      <c r="S18" s="519"/>
      <c r="T18" s="519"/>
      <c r="U18" s="519"/>
      <c r="V18" s="520"/>
      <c r="W18" s="412"/>
      <c r="X18" s="413"/>
      <c r="Y18" s="413"/>
      <c r="Z18" s="413"/>
      <c r="AA18" s="413"/>
      <c r="AB18" s="404"/>
      <c r="AC18" s="521">
        <v>87.8</v>
      </c>
      <c r="AD18" s="522"/>
      <c r="AE18" s="522"/>
      <c r="AF18" s="522"/>
      <c r="AG18" s="523"/>
      <c r="AH18" s="521">
        <v>86.2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38282429</v>
      </c>
      <c r="BO18" s="395"/>
      <c r="BP18" s="395"/>
      <c r="BQ18" s="395"/>
      <c r="BR18" s="395"/>
      <c r="BS18" s="395"/>
      <c r="BT18" s="395"/>
      <c r="BU18" s="396"/>
      <c r="BV18" s="394">
        <v>37619174</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13675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57823193</v>
      </c>
      <c r="BO19" s="395"/>
      <c r="BP19" s="395"/>
      <c r="BQ19" s="395"/>
      <c r="BR19" s="395"/>
      <c r="BS19" s="395"/>
      <c r="BT19" s="395"/>
      <c r="BU19" s="396"/>
      <c r="BV19" s="394">
        <v>54897683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78054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9978993</v>
      </c>
      <c r="BO22" s="358"/>
      <c r="BP22" s="358"/>
      <c r="BQ22" s="358"/>
      <c r="BR22" s="358"/>
      <c r="BS22" s="358"/>
      <c r="BT22" s="358"/>
      <c r="BU22" s="359"/>
      <c r="BV22" s="357">
        <v>11166291</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4369075</v>
      </c>
      <c r="BO23" s="395"/>
      <c r="BP23" s="395"/>
      <c r="BQ23" s="395"/>
      <c r="BR23" s="395"/>
      <c r="BS23" s="395"/>
      <c r="BT23" s="395"/>
      <c r="BU23" s="396"/>
      <c r="BV23" s="394">
        <v>5018561</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10300</v>
      </c>
      <c r="R24" s="446"/>
      <c r="S24" s="446"/>
      <c r="T24" s="446"/>
      <c r="U24" s="446"/>
      <c r="V24" s="488"/>
      <c r="W24" s="540"/>
      <c r="X24" s="541"/>
      <c r="Y24" s="542"/>
      <c r="Z24" s="444" t="s">
        <v>162</v>
      </c>
      <c r="AA24" s="424"/>
      <c r="AB24" s="424"/>
      <c r="AC24" s="424"/>
      <c r="AD24" s="424"/>
      <c r="AE24" s="424"/>
      <c r="AF24" s="424"/>
      <c r="AG24" s="425"/>
      <c r="AH24" s="445">
        <v>866</v>
      </c>
      <c r="AI24" s="446"/>
      <c r="AJ24" s="446"/>
      <c r="AK24" s="446"/>
      <c r="AL24" s="488"/>
      <c r="AM24" s="445">
        <v>2723570</v>
      </c>
      <c r="AN24" s="446"/>
      <c r="AO24" s="446"/>
      <c r="AP24" s="446"/>
      <c r="AQ24" s="446"/>
      <c r="AR24" s="488"/>
      <c r="AS24" s="445">
        <v>3145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9978993</v>
      </c>
      <c r="BO24" s="395"/>
      <c r="BP24" s="395"/>
      <c r="BQ24" s="395"/>
      <c r="BR24" s="395"/>
      <c r="BS24" s="395"/>
      <c r="BT24" s="395"/>
      <c r="BU24" s="396"/>
      <c r="BV24" s="394">
        <v>11166291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8650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39919352</v>
      </c>
      <c r="BO25" s="358"/>
      <c r="BP25" s="358"/>
      <c r="BQ25" s="358"/>
      <c r="BR25" s="358"/>
      <c r="BS25" s="358"/>
      <c r="BT25" s="358"/>
      <c r="BU25" s="359"/>
      <c r="BV25" s="357">
        <v>41732139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8100</v>
      </c>
      <c r="R26" s="446"/>
      <c r="S26" s="446"/>
      <c r="T26" s="446"/>
      <c r="U26" s="446"/>
      <c r="V26" s="488"/>
      <c r="W26" s="540"/>
      <c r="X26" s="541"/>
      <c r="Y26" s="542"/>
      <c r="Z26" s="444" t="s">
        <v>168</v>
      </c>
      <c r="AA26" s="546"/>
      <c r="AB26" s="546"/>
      <c r="AC26" s="546"/>
      <c r="AD26" s="546"/>
      <c r="AE26" s="546"/>
      <c r="AF26" s="546"/>
      <c r="AG26" s="547"/>
      <c r="AH26" s="445">
        <v>11</v>
      </c>
      <c r="AI26" s="446"/>
      <c r="AJ26" s="446"/>
      <c r="AK26" s="446"/>
      <c r="AL26" s="488"/>
      <c r="AM26" s="445">
        <v>34529</v>
      </c>
      <c r="AN26" s="446"/>
      <c r="AO26" s="446"/>
      <c r="AP26" s="446"/>
      <c r="AQ26" s="446"/>
      <c r="AR26" s="488"/>
      <c r="AS26" s="445">
        <v>3139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60000</v>
      </c>
      <c r="BO26" s="395"/>
      <c r="BP26" s="395"/>
      <c r="BQ26" s="395"/>
      <c r="BR26" s="395"/>
      <c r="BS26" s="395"/>
      <c r="BT26" s="395"/>
      <c r="BU26" s="396"/>
      <c r="BV26" s="394">
        <v>50000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6700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17252</v>
      </c>
      <c r="AN27" s="446"/>
      <c r="AO27" s="446"/>
      <c r="AP27" s="446"/>
      <c r="AQ27" s="446"/>
      <c r="AR27" s="488"/>
      <c r="AS27" s="445">
        <v>4313</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6000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7009477</v>
      </c>
      <c r="BO28" s="358"/>
      <c r="BP28" s="358"/>
      <c r="BQ28" s="358"/>
      <c r="BR28" s="358"/>
      <c r="BS28" s="358"/>
      <c r="BT28" s="358"/>
      <c r="BU28" s="359"/>
      <c r="BV28" s="357">
        <v>6009371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24</v>
      </c>
      <c r="M29" s="446"/>
      <c r="N29" s="446"/>
      <c r="O29" s="446"/>
      <c r="P29" s="488"/>
      <c r="Q29" s="445">
        <v>5500</v>
      </c>
      <c r="R29" s="446"/>
      <c r="S29" s="446"/>
      <c r="T29" s="446"/>
      <c r="U29" s="446"/>
      <c r="V29" s="488"/>
      <c r="W29" s="543"/>
      <c r="X29" s="544"/>
      <c r="Y29" s="545"/>
      <c r="Z29" s="444" t="s">
        <v>177</v>
      </c>
      <c r="AA29" s="424"/>
      <c r="AB29" s="424"/>
      <c r="AC29" s="424"/>
      <c r="AD29" s="424"/>
      <c r="AE29" s="424"/>
      <c r="AF29" s="424"/>
      <c r="AG29" s="425"/>
      <c r="AH29" s="445">
        <v>870</v>
      </c>
      <c r="AI29" s="446"/>
      <c r="AJ29" s="446"/>
      <c r="AK29" s="446"/>
      <c r="AL29" s="488"/>
      <c r="AM29" s="445">
        <v>2740822</v>
      </c>
      <c r="AN29" s="446"/>
      <c r="AO29" s="446"/>
      <c r="AP29" s="446"/>
      <c r="AQ29" s="446"/>
      <c r="AR29" s="488"/>
      <c r="AS29" s="445">
        <v>3150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52277763</v>
      </c>
      <c r="BO30" s="514"/>
      <c r="BP30" s="514"/>
      <c r="BQ30" s="514"/>
      <c r="BR30" s="514"/>
      <c r="BS30" s="514"/>
      <c r="BT30" s="514"/>
      <c r="BU30" s="515"/>
      <c r="BV30" s="513">
        <v>47292056</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東京たま広域資源循環組合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武蔵野市開発公社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湖南衛生組合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武蔵野市福祉公社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介護保険事業会計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東京市町村総合事務組合
（一般会計）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武蔵野健康づくり事業団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東京市町村総合事務組合
（交通災害共済事業特別会計）</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武蔵野文化生涯学習事業団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東京都十一市競輪事業組合</v>
      </c>
      <c r="BZ38" s="585"/>
      <c r="CA38" s="585"/>
      <c r="CB38" s="585"/>
      <c r="CC38" s="585"/>
      <c r="CD38" s="585"/>
      <c r="CE38" s="585"/>
      <c r="CF38" s="585"/>
      <c r="CG38" s="585"/>
      <c r="CH38" s="585"/>
      <c r="CI38" s="585"/>
      <c r="CJ38" s="585"/>
      <c r="CK38" s="585"/>
      <c r="CL38" s="585"/>
      <c r="CM38" s="585"/>
      <c r="CN38" s="175"/>
      <c r="CO38" s="584">
        <f t="shared" si="3"/>
        <v>19</v>
      </c>
      <c r="CP38" s="584"/>
      <c r="CQ38" s="585" t="str">
        <f>IF('各会計、関係団体の財政状況及び健全化判断比率'!BS11="","",'各会計、関係団体の財政状況及び健全化判断比率'!BS11)</f>
        <v>武蔵野交流センター</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東京都六市競艇事業組合</v>
      </c>
      <c r="BZ39" s="585"/>
      <c r="CA39" s="585"/>
      <c r="CB39" s="585"/>
      <c r="CC39" s="585"/>
      <c r="CD39" s="585"/>
      <c r="CE39" s="585"/>
      <c r="CF39" s="585"/>
      <c r="CG39" s="585"/>
      <c r="CH39" s="585"/>
      <c r="CI39" s="585"/>
      <c r="CJ39" s="585"/>
      <c r="CK39" s="585"/>
      <c r="CL39" s="585"/>
      <c r="CM39" s="585"/>
      <c r="CN39" s="175"/>
      <c r="CO39" s="584">
        <f t="shared" si="3"/>
        <v>20</v>
      </c>
      <c r="CP39" s="584"/>
      <c r="CQ39" s="585" t="str">
        <f>IF('各会計、関係団体の財政状況及び健全化判断比率'!BS12="","",'各会計、関係団体の財政状況及び健全化判断比率'!BS12)</f>
        <v>武蔵野市土地開発公社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〇</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東京都後期高齢者医療広域連合
（一般会計）</v>
      </c>
      <c r="BZ40" s="585"/>
      <c r="CA40" s="585"/>
      <c r="CB40" s="585"/>
      <c r="CC40" s="585"/>
      <c r="CD40" s="585"/>
      <c r="CE40" s="585"/>
      <c r="CF40" s="585"/>
      <c r="CG40" s="585"/>
      <c r="CH40" s="585"/>
      <c r="CI40" s="585"/>
      <c r="CJ40" s="585"/>
      <c r="CK40" s="585"/>
      <c r="CL40" s="585"/>
      <c r="CM40" s="585"/>
      <c r="CN40" s="175"/>
      <c r="CO40" s="584">
        <f t="shared" si="3"/>
        <v>21</v>
      </c>
      <c r="CP40" s="584"/>
      <c r="CQ40" s="585" t="str">
        <f>IF('各会計、関係団体の財政状況及び健全化判断比率'!BS13="","",'各会計、関係団体の財政状況及び健全化判断比率'!BS13)</f>
        <v>武蔵野市国際交流協会</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東京都後期高齢者医療広域連合
（後期高齢者医療特別会計）</v>
      </c>
      <c r="BZ41" s="585"/>
      <c r="CA41" s="585"/>
      <c r="CB41" s="585"/>
      <c r="CC41" s="585"/>
      <c r="CD41" s="585"/>
      <c r="CE41" s="585"/>
      <c r="CF41" s="585"/>
      <c r="CG41" s="585"/>
      <c r="CH41" s="585"/>
      <c r="CI41" s="585"/>
      <c r="CJ41" s="585"/>
      <c r="CK41" s="585"/>
      <c r="CL41" s="585"/>
      <c r="CM41" s="585"/>
      <c r="CN41" s="175"/>
      <c r="CO41" s="584">
        <f t="shared" si="3"/>
        <v>22</v>
      </c>
      <c r="CP41" s="584"/>
      <c r="CQ41" s="585" t="str">
        <f>IF('各会計、関係団体の財政状況及び健全化判断比率'!BS14="","",'各会計、関係団体の財政状況及び健全化判断比率'!BS14)</f>
        <v>武蔵野市給食・食育振興財団</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9SN2Kwbm9ZdNTaxayCEOOtRhi5vBTwuDcspsUlQu+hEhSIVUOsRPpFWf6mCicYO4wNqG8ubk5EvJB7rxPGSMA==" saltValue="4fUAqIAOkRL5E87NrXCV3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44780590</v>
      </c>
      <c r="S5" s="600"/>
      <c r="T5" s="600"/>
      <c r="U5" s="600"/>
      <c r="V5" s="600"/>
      <c r="W5" s="600"/>
      <c r="X5" s="600"/>
      <c r="Y5" s="601"/>
      <c r="Z5" s="602">
        <v>56.4</v>
      </c>
      <c r="AA5" s="602"/>
      <c r="AB5" s="602"/>
      <c r="AC5" s="602"/>
      <c r="AD5" s="603">
        <v>41827889</v>
      </c>
      <c r="AE5" s="603"/>
      <c r="AF5" s="603"/>
      <c r="AG5" s="603"/>
      <c r="AH5" s="603"/>
      <c r="AI5" s="603"/>
      <c r="AJ5" s="603"/>
      <c r="AK5" s="603"/>
      <c r="AL5" s="604">
        <v>86.8</v>
      </c>
      <c r="AM5" s="605"/>
      <c r="AN5" s="605"/>
      <c r="AO5" s="606"/>
      <c r="AP5" s="596" t="s">
        <v>216</v>
      </c>
      <c r="AQ5" s="597"/>
      <c r="AR5" s="597"/>
      <c r="AS5" s="597"/>
      <c r="AT5" s="597"/>
      <c r="AU5" s="597"/>
      <c r="AV5" s="597"/>
      <c r="AW5" s="597"/>
      <c r="AX5" s="597"/>
      <c r="AY5" s="597"/>
      <c r="AZ5" s="597"/>
      <c r="BA5" s="597"/>
      <c r="BB5" s="597"/>
      <c r="BC5" s="597"/>
      <c r="BD5" s="597"/>
      <c r="BE5" s="597"/>
      <c r="BF5" s="598"/>
      <c r="BG5" s="610">
        <v>41181553</v>
      </c>
      <c r="BH5" s="611"/>
      <c r="BI5" s="611"/>
      <c r="BJ5" s="611"/>
      <c r="BK5" s="611"/>
      <c r="BL5" s="611"/>
      <c r="BM5" s="611"/>
      <c r="BN5" s="612"/>
      <c r="BO5" s="613">
        <v>92</v>
      </c>
      <c r="BP5" s="613"/>
      <c r="BQ5" s="613"/>
      <c r="BR5" s="613"/>
      <c r="BS5" s="614">
        <v>274407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205232</v>
      </c>
      <c r="S6" s="611"/>
      <c r="T6" s="611"/>
      <c r="U6" s="611"/>
      <c r="V6" s="611"/>
      <c r="W6" s="611"/>
      <c r="X6" s="611"/>
      <c r="Y6" s="612"/>
      <c r="Z6" s="613">
        <v>0.3</v>
      </c>
      <c r="AA6" s="613"/>
      <c r="AB6" s="613"/>
      <c r="AC6" s="613"/>
      <c r="AD6" s="614">
        <v>205232</v>
      </c>
      <c r="AE6" s="614"/>
      <c r="AF6" s="614"/>
      <c r="AG6" s="614"/>
      <c r="AH6" s="614"/>
      <c r="AI6" s="614"/>
      <c r="AJ6" s="614"/>
      <c r="AK6" s="614"/>
      <c r="AL6" s="615">
        <v>0.4</v>
      </c>
      <c r="AM6" s="616"/>
      <c r="AN6" s="616"/>
      <c r="AO6" s="617"/>
      <c r="AP6" s="607" t="s">
        <v>221</v>
      </c>
      <c r="AQ6" s="608"/>
      <c r="AR6" s="608"/>
      <c r="AS6" s="608"/>
      <c r="AT6" s="608"/>
      <c r="AU6" s="608"/>
      <c r="AV6" s="608"/>
      <c r="AW6" s="608"/>
      <c r="AX6" s="608"/>
      <c r="AY6" s="608"/>
      <c r="AZ6" s="608"/>
      <c r="BA6" s="608"/>
      <c r="BB6" s="608"/>
      <c r="BC6" s="608"/>
      <c r="BD6" s="608"/>
      <c r="BE6" s="608"/>
      <c r="BF6" s="609"/>
      <c r="BG6" s="610">
        <v>41181553</v>
      </c>
      <c r="BH6" s="611"/>
      <c r="BI6" s="611"/>
      <c r="BJ6" s="611"/>
      <c r="BK6" s="611"/>
      <c r="BL6" s="611"/>
      <c r="BM6" s="611"/>
      <c r="BN6" s="612"/>
      <c r="BO6" s="613">
        <v>92</v>
      </c>
      <c r="BP6" s="613"/>
      <c r="BQ6" s="613"/>
      <c r="BR6" s="613"/>
      <c r="BS6" s="614">
        <v>274407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449493</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449493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78363</v>
      </c>
      <c r="S7" s="611"/>
      <c r="T7" s="611"/>
      <c r="U7" s="611"/>
      <c r="V7" s="611"/>
      <c r="W7" s="611"/>
      <c r="X7" s="611"/>
      <c r="Y7" s="612"/>
      <c r="Z7" s="613">
        <v>0.1</v>
      </c>
      <c r="AA7" s="613"/>
      <c r="AB7" s="613"/>
      <c r="AC7" s="613"/>
      <c r="AD7" s="614">
        <v>78363</v>
      </c>
      <c r="AE7" s="614"/>
      <c r="AF7" s="614"/>
      <c r="AG7" s="614"/>
      <c r="AH7" s="614"/>
      <c r="AI7" s="614"/>
      <c r="AJ7" s="614"/>
      <c r="AK7" s="614"/>
      <c r="AL7" s="615">
        <v>0.2</v>
      </c>
      <c r="AM7" s="616"/>
      <c r="AN7" s="616"/>
      <c r="AO7" s="617"/>
      <c r="AP7" s="607" t="s">
        <v>224</v>
      </c>
      <c r="AQ7" s="608"/>
      <c r="AR7" s="608"/>
      <c r="AS7" s="608"/>
      <c r="AT7" s="608"/>
      <c r="AU7" s="608"/>
      <c r="AV7" s="608"/>
      <c r="AW7" s="608"/>
      <c r="AX7" s="608"/>
      <c r="AY7" s="608"/>
      <c r="AZ7" s="608"/>
      <c r="BA7" s="608"/>
      <c r="BB7" s="608"/>
      <c r="BC7" s="608"/>
      <c r="BD7" s="608"/>
      <c r="BE7" s="608"/>
      <c r="BF7" s="609"/>
      <c r="BG7" s="610">
        <v>21730690</v>
      </c>
      <c r="BH7" s="611"/>
      <c r="BI7" s="611"/>
      <c r="BJ7" s="611"/>
      <c r="BK7" s="611"/>
      <c r="BL7" s="611"/>
      <c r="BM7" s="611"/>
      <c r="BN7" s="612"/>
      <c r="BO7" s="613">
        <v>48.5</v>
      </c>
      <c r="BP7" s="613"/>
      <c r="BQ7" s="613"/>
      <c r="BR7" s="613"/>
      <c r="BS7" s="614">
        <v>274407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11618442</v>
      </c>
      <c r="CS7" s="611"/>
      <c r="CT7" s="611"/>
      <c r="CU7" s="611"/>
      <c r="CV7" s="611"/>
      <c r="CW7" s="611"/>
      <c r="CX7" s="611"/>
      <c r="CY7" s="612"/>
      <c r="CZ7" s="613">
        <v>15.3</v>
      </c>
      <c r="DA7" s="613"/>
      <c r="DB7" s="613"/>
      <c r="DC7" s="613"/>
      <c r="DD7" s="619">
        <v>390097</v>
      </c>
      <c r="DE7" s="611"/>
      <c r="DF7" s="611"/>
      <c r="DG7" s="611"/>
      <c r="DH7" s="611"/>
      <c r="DI7" s="611"/>
      <c r="DJ7" s="611"/>
      <c r="DK7" s="611"/>
      <c r="DL7" s="611"/>
      <c r="DM7" s="611"/>
      <c r="DN7" s="611"/>
      <c r="DO7" s="611"/>
      <c r="DP7" s="612"/>
      <c r="DQ7" s="619">
        <v>10667768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416863</v>
      </c>
      <c r="S8" s="611"/>
      <c r="T8" s="611"/>
      <c r="U8" s="611"/>
      <c r="V8" s="611"/>
      <c r="W8" s="611"/>
      <c r="X8" s="611"/>
      <c r="Y8" s="612"/>
      <c r="Z8" s="613">
        <v>0.5</v>
      </c>
      <c r="AA8" s="613"/>
      <c r="AB8" s="613"/>
      <c r="AC8" s="613"/>
      <c r="AD8" s="614">
        <v>416863</v>
      </c>
      <c r="AE8" s="614"/>
      <c r="AF8" s="614"/>
      <c r="AG8" s="614"/>
      <c r="AH8" s="614"/>
      <c r="AI8" s="614"/>
      <c r="AJ8" s="614"/>
      <c r="AK8" s="614"/>
      <c r="AL8" s="615">
        <v>0.9</v>
      </c>
      <c r="AM8" s="616"/>
      <c r="AN8" s="616"/>
      <c r="AO8" s="617"/>
      <c r="AP8" s="607" t="s">
        <v>227</v>
      </c>
      <c r="AQ8" s="608"/>
      <c r="AR8" s="608"/>
      <c r="AS8" s="608"/>
      <c r="AT8" s="608"/>
      <c r="AU8" s="608"/>
      <c r="AV8" s="608"/>
      <c r="AW8" s="608"/>
      <c r="AX8" s="608"/>
      <c r="AY8" s="608"/>
      <c r="AZ8" s="608"/>
      <c r="BA8" s="608"/>
      <c r="BB8" s="608"/>
      <c r="BC8" s="608"/>
      <c r="BD8" s="608"/>
      <c r="BE8" s="608"/>
      <c r="BF8" s="609"/>
      <c r="BG8" s="610">
        <v>297169</v>
      </c>
      <c r="BH8" s="611"/>
      <c r="BI8" s="611"/>
      <c r="BJ8" s="611"/>
      <c r="BK8" s="611"/>
      <c r="BL8" s="611"/>
      <c r="BM8" s="611"/>
      <c r="BN8" s="612"/>
      <c r="BO8" s="613">
        <v>0.7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34284988</v>
      </c>
      <c r="CS8" s="611"/>
      <c r="CT8" s="611"/>
      <c r="CU8" s="611"/>
      <c r="CV8" s="611"/>
      <c r="CW8" s="611"/>
      <c r="CX8" s="611"/>
      <c r="CY8" s="612"/>
      <c r="CZ8" s="613">
        <v>45</v>
      </c>
      <c r="DA8" s="613"/>
      <c r="DB8" s="613"/>
      <c r="DC8" s="613"/>
      <c r="DD8" s="619">
        <v>402208</v>
      </c>
      <c r="DE8" s="611"/>
      <c r="DF8" s="611"/>
      <c r="DG8" s="611"/>
      <c r="DH8" s="611"/>
      <c r="DI8" s="611"/>
      <c r="DJ8" s="611"/>
      <c r="DK8" s="611"/>
      <c r="DL8" s="611"/>
      <c r="DM8" s="611"/>
      <c r="DN8" s="611"/>
      <c r="DO8" s="611"/>
      <c r="DP8" s="612"/>
      <c r="DQ8" s="619">
        <v>18679633</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447669</v>
      </c>
      <c r="S9" s="611"/>
      <c r="T9" s="611"/>
      <c r="U9" s="611"/>
      <c r="V9" s="611"/>
      <c r="W9" s="611"/>
      <c r="X9" s="611"/>
      <c r="Y9" s="612"/>
      <c r="Z9" s="613">
        <v>0.6</v>
      </c>
      <c r="AA9" s="613"/>
      <c r="AB9" s="613"/>
      <c r="AC9" s="613"/>
      <c r="AD9" s="614">
        <v>447669</v>
      </c>
      <c r="AE9" s="614"/>
      <c r="AF9" s="614"/>
      <c r="AG9" s="614"/>
      <c r="AH9" s="614"/>
      <c r="AI9" s="614"/>
      <c r="AJ9" s="614"/>
      <c r="AK9" s="614"/>
      <c r="AL9" s="615">
        <v>0.9</v>
      </c>
      <c r="AM9" s="616"/>
      <c r="AN9" s="616"/>
      <c r="AO9" s="617"/>
      <c r="AP9" s="607" t="s">
        <v>230</v>
      </c>
      <c r="AQ9" s="608"/>
      <c r="AR9" s="608"/>
      <c r="AS9" s="608"/>
      <c r="AT9" s="608"/>
      <c r="AU9" s="608"/>
      <c r="AV9" s="608"/>
      <c r="AW9" s="608"/>
      <c r="AX9" s="608"/>
      <c r="AY9" s="608"/>
      <c r="AZ9" s="608"/>
      <c r="BA9" s="608"/>
      <c r="BB9" s="608"/>
      <c r="BC9" s="608"/>
      <c r="BD9" s="608"/>
      <c r="BE9" s="608"/>
      <c r="BF9" s="609"/>
      <c r="BG9" s="610">
        <v>19015329</v>
      </c>
      <c r="BH9" s="611"/>
      <c r="BI9" s="611"/>
      <c r="BJ9" s="611"/>
      <c r="BK9" s="611"/>
      <c r="BL9" s="611"/>
      <c r="BM9" s="611"/>
      <c r="BN9" s="612"/>
      <c r="BO9" s="613">
        <v>42.5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6376550</v>
      </c>
      <c r="CS9" s="611"/>
      <c r="CT9" s="611"/>
      <c r="CU9" s="611"/>
      <c r="CV9" s="611"/>
      <c r="CW9" s="611"/>
      <c r="CX9" s="611"/>
      <c r="CY9" s="612"/>
      <c r="CZ9" s="613">
        <v>8.4</v>
      </c>
      <c r="DA9" s="613"/>
      <c r="DB9" s="613"/>
      <c r="DC9" s="613"/>
      <c r="DD9" s="619">
        <v>120551</v>
      </c>
      <c r="DE9" s="611"/>
      <c r="DF9" s="611"/>
      <c r="DG9" s="611"/>
      <c r="DH9" s="611"/>
      <c r="DI9" s="611"/>
      <c r="DJ9" s="611"/>
      <c r="DK9" s="611"/>
      <c r="DL9" s="611"/>
      <c r="DM9" s="611"/>
      <c r="DN9" s="611"/>
      <c r="DO9" s="611"/>
      <c r="DP9" s="612"/>
      <c r="DQ9" s="619">
        <v>4474484</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779328</v>
      </c>
      <c r="BH10" s="611"/>
      <c r="BI10" s="611"/>
      <c r="BJ10" s="611"/>
      <c r="BK10" s="611"/>
      <c r="BL10" s="611"/>
      <c r="BM10" s="611"/>
      <c r="BN10" s="612"/>
      <c r="BO10" s="613">
        <v>1.7</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284915</v>
      </c>
      <c r="CS10" s="611"/>
      <c r="CT10" s="611"/>
      <c r="CU10" s="611"/>
      <c r="CV10" s="611"/>
      <c r="CW10" s="611"/>
      <c r="CX10" s="611"/>
      <c r="CY10" s="612"/>
      <c r="CZ10" s="613">
        <v>0.4</v>
      </c>
      <c r="DA10" s="613"/>
      <c r="DB10" s="613"/>
      <c r="DC10" s="613"/>
      <c r="DD10" s="619" t="s">
        <v>122</v>
      </c>
      <c r="DE10" s="611"/>
      <c r="DF10" s="611"/>
      <c r="DG10" s="611"/>
      <c r="DH10" s="611"/>
      <c r="DI10" s="611"/>
      <c r="DJ10" s="611"/>
      <c r="DK10" s="611"/>
      <c r="DL10" s="611"/>
      <c r="DM10" s="611"/>
      <c r="DN10" s="611"/>
      <c r="DO10" s="611"/>
      <c r="DP10" s="612"/>
      <c r="DQ10" s="619">
        <v>274378</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3811436</v>
      </c>
      <c r="S11" s="611"/>
      <c r="T11" s="611"/>
      <c r="U11" s="611"/>
      <c r="V11" s="611"/>
      <c r="W11" s="611"/>
      <c r="X11" s="611"/>
      <c r="Y11" s="612"/>
      <c r="Z11" s="615">
        <v>4.8</v>
      </c>
      <c r="AA11" s="616"/>
      <c r="AB11" s="616"/>
      <c r="AC11" s="622"/>
      <c r="AD11" s="619">
        <v>3811436</v>
      </c>
      <c r="AE11" s="611"/>
      <c r="AF11" s="611"/>
      <c r="AG11" s="611"/>
      <c r="AH11" s="611"/>
      <c r="AI11" s="611"/>
      <c r="AJ11" s="611"/>
      <c r="AK11" s="612"/>
      <c r="AL11" s="615">
        <v>7.9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1638864</v>
      </c>
      <c r="BH11" s="611"/>
      <c r="BI11" s="611"/>
      <c r="BJ11" s="611"/>
      <c r="BK11" s="611"/>
      <c r="BL11" s="611"/>
      <c r="BM11" s="611"/>
      <c r="BN11" s="612"/>
      <c r="BO11" s="613">
        <v>3.7</v>
      </c>
      <c r="BP11" s="613"/>
      <c r="BQ11" s="613"/>
      <c r="BR11" s="613"/>
      <c r="BS11" s="614">
        <v>274407</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80953</v>
      </c>
      <c r="CS11" s="611"/>
      <c r="CT11" s="611"/>
      <c r="CU11" s="611"/>
      <c r="CV11" s="611"/>
      <c r="CW11" s="611"/>
      <c r="CX11" s="611"/>
      <c r="CY11" s="612"/>
      <c r="CZ11" s="613">
        <v>0.1</v>
      </c>
      <c r="DA11" s="613"/>
      <c r="DB11" s="613"/>
      <c r="DC11" s="613"/>
      <c r="DD11" s="619">
        <v>695</v>
      </c>
      <c r="DE11" s="611"/>
      <c r="DF11" s="611"/>
      <c r="DG11" s="611"/>
      <c r="DH11" s="611"/>
      <c r="DI11" s="611"/>
      <c r="DJ11" s="611"/>
      <c r="DK11" s="611"/>
      <c r="DL11" s="611"/>
      <c r="DM11" s="611"/>
      <c r="DN11" s="611"/>
      <c r="DO11" s="611"/>
      <c r="DP11" s="612"/>
      <c r="DQ11" s="619">
        <v>71972</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18503323</v>
      </c>
      <c r="BH12" s="611"/>
      <c r="BI12" s="611"/>
      <c r="BJ12" s="611"/>
      <c r="BK12" s="611"/>
      <c r="BL12" s="611"/>
      <c r="BM12" s="611"/>
      <c r="BN12" s="612"/>
      <c r="BO12" s="613">
        <v>41.3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581488</v>
      </c>
      <c r="CS12" s="611"/>
      <c r="CT12" s="611"/>
      <c r="CU12" s="611"/>
      <c r="CV12" s="611"/>
      <c r="CW12" s="611"/>
      <c r="CX12" s="611"/>
      <c r="CY12" s="612"/>
      <c r="CZ12" s="613">
        <v>0.8</v>
      </c>
      <c r="DA12" s="613"/>
      <c r="DB12" s="613"/>
      <c r="DC12" s="613"/>
      <c r="DD12" s="619">
        <v>17104</v>
      </c>
      <c r="DE12" s="611"/>
      <c r="DF12" s="611"/>
      <c r="DG12" s="611"/>
      <c r="DH12" s="611"/>
      <c r="DI12" s="611"/>
      <c r="DJ12" s="611"/>
      <c r="DK12" s="611"/>
      <c r="DL12" s="611"/>
      <c r="DM12" s="611"/>
      <c r="DN12" s="611"/>
      <c r="DO12" s="611"/>
      <c r="DP12" s="612"/>
      <c r="DQ12" s="619">
        <v>502824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18054125</v>
      </c>
      <c r="BH13" s="611"/>
      <c r="BI13" s="611"/>
      <c r="BJ13" s="611"/>
      <c r="BK13" s="611"/>
      <c r="BL13" s="611"/>
      <c r="BM13" s="611"/>
      <c r="BN13" s="612"/>
      <c r="BO13" s="613">
        <v>40.299999999999997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6159370</v>
      </c>
      <c r="CS13" s="611"/>
      <c r="CT13" s="611"/>
      <c r="CU13" s="611"/>
      <c r="CV13" s="611"/>
      <c r="CW13" s="611"/>
      <c r="CX13" s="611"/>
      <c r="CY13" s="612"/>
      <c r="CZ13" s="613">
        <v>8.1</v>
      </c>
      <c r="DA13" s="613"/>
      <c r="DB13" s="613"/>
      <c r="DC13" s="613"/>
      <c r="DD13" s="619">
        <v>2026247</v>
      </c>
      <c r="DE13" s="611"/>
      <c r="DF13" s="611"/>
      <c r="DG13" s="611"/>
      <c r="DH13" s="611"/>
      <c r="DI13" s="611"/>
      <c r="DJ13" s="611"/>
      <c r="DK13" s="611"/>
      <c r="DL13" s="611"/>
      <c r="DM13" s="611"/>
      <c r="DN13" s="611"/>
      <c r="DO13" s="611"/>
      <c r="DP13" s="612"/>
      <c r="DQ13" s="619">
        <v>4942096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1507</v>
      </c>
      <c r="S14" s="611"/>
      <c r="T14" s="611"/>
      <c r="U14" s="611"/>
      <c r="V14" s="611"/>
      <c r="W14" s="611"/>
      <c r="X14" s="611"/>
      <c r="Y14" s="612"/>
      <c r="Z14" s="613">
        <v>0</v>
      </c>
      <c r="AA14" s="613"/>
      <c r="AB14" s="613"/>
      <c r="AC14" s="613"/>
      <c r="AD14" s="614">
        <v>1507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61166</v>
      </c>
      <c r="BH14" s="611"/>
      <c r="BI14" s="611"/>
      <c r="BJ14" s="611"/>
      <c r="BK14" s="611"/>
      <c r="BL14" s="611"/>
      <c r="BM14" s="611"/>
      <c r="BN14" s="612"/>
      <c r="BO14" s="613">
        <v>0.1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1979347</v>
      </c>
      <c r="CS14" s="611"/>
      <c r="CT14" s="611"/>
      <c r="CU14" s="611"/>
      <c r="CV14" s="611"/>
      <c r="CW14" s="611"/>
      <c r="CX14" s="611"/>
      <c r="CY14" s="612"/>
      <c r="CZ14" s="613">
        <v>2.6</v>
      </c>
      <c r="DA14" s="613"/>
      <c r="DB14" s="613"/>
      <c r="DC14" s="613"/>
      <c r="DD14" s="619">
        <v>50876</v>
      </c>
      <c r="DE14" s="611"/>
      <c r="DF14" s="611"/>
      <c r="DG14" s="611"/>
      <c r="DH14" s="611"/>
      <c r="DI14" s="611"/>
      <c r="DJ14" s="611"/>
      <c r="DK14" s="611"/>
      <c r="DL14" s="611"/>
      <c r="DM14" s="611"/>
      <c r="DN14" s="611"/>
      <c r="DO14" s="611"/>
      <c r="DP14" s="612"/>
      <c r="DQ14" s="619">
        <v>1644493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886374</v>
      </c>
      <c r="BH15" s="611"/>
      <c r="BI15" s="611"/>
      <c r="BJ15" s="611"/>
      <c r="BK15" s="611"/>
      <c r="BL15" s="611"/>
      <c r="BM15" s="611"/>
      <c r="BN15" s="612"/>
      <c r="BO15" s="613">
        <v>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12945882</v>
      </c>
      <c r="CS15" s="611"/>
      <c r="CT15" s="611"/>
      <c r="CU15" s="611"/>
      <c r="CV15" s="611"/>
      <c r="CW15" s="611"/>
      <c r="CX15" s="611"/>
      <c r="CY15" s="612"/>
      <c r="CZ15" s="613">
        <v>17</v>
      </c>
      <c r="DA15" s="613"/>
      <c r="DB15" s="613"/>
      <c r="DC15" s="613"/>
      <c r="DD15" s="619">
        <v>2733577</v>
      </c>
      <c r="DE15" s="611"/>
      <c r="DF15" s="611"/>
      <c r="DG15" s="611"/>
      <c r="DH15" s="611"/>
      <c r="DI15" s="611"/>
      <c r="DJ15" s="611"/>
      <c r="DK15" s="611"/>
      <c r="DL15" s="611"/>
      <c r="DM15" s="611"/>
      <c r="DN15" s="611"/>
      <c r="DO15" s="611"/>
      <c r="DP15" s="612"/>
      <c r="DQ15" s="619">
        <v>11535430</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56395</v>
      </c>
      <c r="S16" s="611"/>
      <c r="T16" s="611"/>
      <c r="U16" s="611"/>
      <c r="V16" s="611"/>
      <c r="W16" s="611"/>
      <c r="X16" s="611"/>
      <c r="Y16" s="612"/>
      <c r="Z16" s="613">
        <v>0.1</v>
      </c>
      <c r="AA16" s="613"/>
      <c r="AB16" s="613"/>
      <c r="AC16" s="613"/>
      <c r="AD16" s="614">
        <v>56395</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925189</v>
      </c>
      <c r="S17" s="611"/>
      <c r="T17" s="611"/>
      <c r="U17" s="611"/>
      <c r="V17" s="611"/>
      <c r="W17" s="611"/>
      <c r="X17" s="611"/>
      <c r="Y17" s="612"/>
      <c r="Z17" s="613">
        <v>1.2</v>
      </c>
      <c r="AA17" s="613"/>
      <c r="AB17" s="613"/>
      <c r="AC17" s="613"/>
      <c r="AD17" s="614">
        <v>925189</v>
      </c>
      <c r="AE17" s="614"/>
      <c r="AF17" s="614"/>
      <c r="AG17" s="614"/>
      <c r="AH17" s="614"/>
      <c r="AI17" s="614"/>
      <c r="AJ17" s="614"/>
      <c r="AK17" s="614"/>
      <c r="AL17" s="615">
        <v>1.9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1373228</v>
      </c>
      <c r="CS17" s="611"/>
      <c r="CT17" s="611"/>
      <c r="CU17" s="611"/>
      <c r="CV17" s="611"/>
      <c r="CW17" s="611"/>
      <c r="CX17" s="611"/>
      <c r="CY17" s="612"/>
      <c r="CZ17" s="613">
        <v>1.8</v>
      </c>
      <c r="DA17" s="613"/>
      <c r="DB17" s="613"/>
      <c r="DC17" s="613"/>
      <c r="DD17" s="619" t="s">
        <v>122</v>
      </c>
      <c r="DE17" s="611"/>
      <c r="DF17" s="611"/>
      <c r="DG17" s="611"/>
      <c r="DH17" s="611"/>
      <c r="DI17" s="611"/>
      <c r="DJ17" s="611"/>
      <c r="DK17" s="611"/>
      <c r="DL17" s="611"/>
      <c r="DM17" s="611"/>
      <c r="DN17" s="611"/>
      <c r="DO17" s="611"/>
      <c r="DP17" s="612"/>
      <c r="DQ17" s="619">
        <v>1360494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64905</v>
      </c>
      <c r="S18" s="611"/>
      <c r="T18" s="611"/>
      <c r="U18" s="611"/>
      <c r="V18" s="611"/>
      <c r="W18" s="611"/>
      <c r="X18" s="611"/>
      <c r="Y18" s="612"/>
      <c r="Z18" s="613">
        <v>0.1</v>
      </c>
      <c r="AA18" s="613"/>
      <c r="AB18" s="613"/>
      <c r="AC18" s="613"/>
      <c r="AD18" s="614">
        <v>64905</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64594</v>
      </c>
      <c r="S19" s="611"/>
      <c r="T19" s="611"/>
      <c r="U19" s="611"/>
      <c r="V19" s="611"/>
      <c r="W19" s="611"/>
      <c r="X19" s="611"/>
      <c r="Y19" s="612"/>
      <c r="Z19" s="613">
        <v>0.1</v>
      </c>
      <c r="AA19" s="613"/>
      <c r="AB19" s="613"/>
      <c r="AC19" s="613"/>
      <c r="AD19" s="614">
        <v>64594</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3599037</v>
      </c>
      <c r="BH19" s="611"/>
      <c r="BI19" s="611"/>
      <c r="BJ19" s="611"/>
      <c r="BK19" s="611"/>
      <c r="BL19" s="611"/>
      <c r="BM19" s="611"/>
      <c r="BN19" s="612"/>
      <c r="BO19" s="613">
        <v>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311</v>
      </c>
      <c r="S20" s="611"/>
      <c r="T20" s="611"/>
      <c r="U20" s="611"/>
      <c r="V20" s="611"/>
      <c r="W20" s="611"/>
      <c r="X20" s="611"/>
      <c r="Y20" s="612"/>
      <c r="Z20" s="613">
        <v>0</v>
      </c>
      <c r="AA20" s="613"/>
      <c r="AB20" s="613"/>
      <c r="AC20" s="613"/>
      <c r="AD20" s="614">
        <v>311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3599037</v>
      </c>
      <c r="BH20" s="611"/>
      <c r="BI20" s="611"/>
      <c r="BJ20" s="611"/>
      <c r="BK20" s="611"/>
      <c r="BL20" s="611"/>
      <c r="BM20" s="611"/>
      <c r="BN20" s="612"/>
      <c r="BO20" s="613">
        <v>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76134656</v>
      </c>
      <c r="CS20" s="611"/>
      <c r="CT20" s="611"/>
      <c r="CU20" s="611"/>
      <c r="CV20" s="611"/>
      <c r="CW20" s="611"/>
      <c r="CX20" s="611"/>
      <c r="CY20" s="612"/>
      <c r="CZ20" s="613">
        <v>100</v>
      </c>
      <c r="DA20" s="613"/>
      <c r="DB20" s="613"/>
      <c r="DC20" s="613"/>
      <c r="DD20" s="619">
        <v>5741355</v>
      </c>
      <c r="DE20" s="611"/>
      <c r="DF20" s="611"/>
      <c r="DG20" s="611"/>
      <c r="DH20" s="611"/>
      <c r="DI20" s="611"/>
      <c r="DJ20" s="611"/>
      <c r="DK20" s="611"/>
      <c r="DL20" s="611"/>
      <c r="DM20" s="611"/>
      <c r="DN20" s="611"/>
      <c r="DO20" s="611"/>
      <c r="DP20" s="612"/>
      <c r="DQ20" s="619">
        <v>54603065</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15045</v>
      </c>
      <c r="S21" s="611"/>
      <c r="T21" s="611"/>
      <c r="U21" s="611"/>
      <c r="V21" s="611"/>
      <c r="W21" s="611"/>
      <c r="X21" s="611"/>
      <c r="Y21" s="612"/>
      <c r="Z21" s="613">
        <v>0</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646336</v>
      </c>
      <c r="BH22" s="611"/>
      <c r="BI22" s="611"/>
      <c r="BJ22" s="611"/>
      <c r="BK22" s="611"/>
      <c r="BL22" s="611"/>
      <c r="BM22" s="611"/>
      <c r="BN22" s="612"/>
      <c r="BO22" s="613">
        <v>1.4</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15045</v>
      </c>
      <c r="S23" s="611"/>
      <c r="T23" s="611"/>
      <c r="U23" s="611"/>
      <c r="V23" s="611"/>
      <c r="W23" s="611"/>
      <c r="X23" s="611"/>
      <c r="Y23" s="612"/>
      <c r="Z23" s="613">
        <v>0</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2952701</v>
      </c>
      <c r="BH23" s="611"/>
      <c r="BI23" s="611"/>
      <c r="BJ23" s="611"/>
      <c r="BK23" s="611"/>
      <c r="BL23" s="611"/>
      <c r="BM23" s="611"/>
      <c r="BN23" s="612"/>
      <c r="BO23" s="613">
        <v>6.6</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31141152</v>
      </c>
      <c r="CS24" s="600"/>
      <c r="CT24" s="600"/>
      <c r="CU24" s="600"/>
      <c r="CV24" s="600"/>
      <c r="CW24" s="600"/>
      <c r="CX24" s="600"/>
      <c r="CY24" s="601"/>
      <c r="CZ24" s="604">
        <v>40.9</v>
      </c>
      <c r="DA24" s="605"/>
      <c r="DB24" s="605"/>
      <c r="DC24" s="621"/>
      <c r="DD24" s="642">
        <v>17678230</v>
      </c>
      <c r="DE24" s="600"/>
      <c r="DF24" s="600"/>
      <c r="DG24" s="600"/>
      <c r="DH24" s="600"/>
      <c r="DI24" s="600"/>
      <c r="DJ24" s="600"/>
      <c r="DK24" s="601"/>
      <c r="DL24" s="642">
        <v>16157669</v>
      </c>
      <c r="DM24" s="600"/>
      <c r="DN24" s="600"/>
      <c r="DO24" s="600"/>
      <c r="DP24" s="600"/>
      <c r="DQ24" s="600"/>
      <c r="DR24" s="600"/>
      <c r="DS24" s="600"/>
      <c r="DT24" s="600"/>
      <c r="DU24" s="600"/>
      <c r="DV24" s="601"/>
      <c r="DW24" s="604">
        <v>33.5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50803194</v>
      </c>
      <c r="S25" s="611"/>
      <c r="T25" s="611"/>
      <c r="U25" s="611"/>
      <c r="V25" s="611"/>
      <c r="W25" s="611"/>
      <c r="X25" s="611"/>
      <c r="Y25" s="612"/>
      <c r="Z25" s="613">
        <v>64</v>
      </c>
      <c r="AA25" s="613"/>
      <c r="AB25" s="613"/>
      <c r="AC25" s="613"/>
      <c r="AD25" s="614">
        <v>47835448</v>
      </c>
      <c r="AE25" s="614"/>
      <c r="AF25" s="614"/>
      <c r="AG25" s="614"/>
      <c r="AH25" s="614"/>
      <c r="AI25" s="614"/>
      <c r="AJ25" s="614"/>
      <c r="AK25" s="614"/>
      <c r="AL25" s="615">
        <v>99.3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9840262</v>
      </c>
      <c r="CS25" s="631"/>
      <c r="CT25" s="631"/>
      <c r="CU25" s="631"/>
      <c r="CV25" s="631"/>
      <c r="CW25" s="631"/>
      <c r="CX25" s="631"/>
      <c r="CY25" s="632"/>
      <c r="CZ25" s="615">
        <v>12.9</v>
      </c>
      <c r="DA25" s="643"/>
      <c r="DB25" s="643"/>
      <c r="DC25" s="645"/>
      <c r="DD25" s="619">
        <v>8928225</v>
      </c>
      <c r="DE25" s="631"/>
      <c r="DF25" s="631"/>
      <c r="DG25" s="631"/>
      <c r="DH25" s="631"/>
      <c r="DI25" s="631"/>
      <c r="DJ25" s="631"/>
      <c r="DK25" s="632"/>
      <c r="DL25" s="619">
        <v>8684726</v>
      </c>
      <c r="DM25" s="631"/>
      <c r="DN25" s="631"/>
      <c r="DO25" s="631"/>
      <c r="DP25" s="631"/>
      <c r="DQ25" s="631"/>
      <c r="DR25" s="631"/>
      <c r="DS25" s="631"/>
      <c r="DT25" s="631"/>
      <c r="DU25" s="631"/>
      <c r="DV25" s="632"/>
      <c r="DW25" s="615">
        <v>18</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13648</v>
      </c>
      <c r="S26" s="611"/>
      <c r="T26" s="611"/>
      <c r="U26" s="611"/>
      <c r="V26" s="611"/>
      <c r="W26" s="611"/>
      <c r="X26" s="611"/>
      <c r="Y26" s="612"/>
      <c r="Z26" s="613">
        <v>0</v>
      </c>
      <c r="AA26" s="613"/>
      <c r="AB26" s="613"/>
      <c r="AC26" s="613"/>
      <c r="AD26" s="614">
        <v>13648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5893812</v>
      </c>
      <c r="CS26" s="611"/>
      <c r="CT26" s="611"/>
      <c r="CU26" s="611"/>
      <c r="CV26" s="611"/>
      <c r="CW26" s="611"/>
      <c r="CX26" s="611"/>
      <c r="CY26" s="612"/>
      <c r="CZ26" s="615">
        <v>7.7</v>
      </c>
      <c r="DA26" s="643"/>
      <c r="DB26" s="643"/>
      <c r="DC26" s="645"/>
      <c r="DD26" s="619">
        <v>5215508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288307</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44780590</v>
      </c>
      <c r="BH27" s="611"/>
      <c r="BI27" s="611"/>
      <c r="BJ27" s="611"/>
      <c r="BK27" s="611"/>
      <c r="BL27" s="611"/>
      <c r="BM27" s="611"/>
      <c r="BN27" s="612"/>
      <c r="BO27" s="613">
        <v>100</v>
      </c>
      <c r="BP27" s="613"/>
      <c r="BQ27" s="613"/>
      <c r="BR27" s="613"/>
      <c r="BS27" s="614">
        <v>274407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19927662</v>
      </c>
      <c r="CS27" s="631"/>
      <c r="CT27" s="631"/>
      <c r="CU27" s="631"/>
      <c r="CV27" s="631"/>
      <c r="CW27" s="631"/>
      <c r="CX27" s="631"/>
      <c r="CY27" s="632"/>
      <c r="CZ27" s="615">
        <v>26.2</v>
      </c>
      <c r="DA27" s="643"/>
      <c r="DB27" s="643"/>
      <c r="DC27" s="645"/>
      <c r="DD27" s="619">
        <v>7389511</v>
      </c>
      <c r="DE27" s="631"/>
      <c r="DF27" s="631"/>
      <c r="DG27" s="631"/>
      <c r="DH27" s="631"/>
      <c r="DI27" s="631"/>
      <c r="DJ27" s="631"/>
      <c r="DK27" s="632"/>
      <c r="DL27" s="619">
        <v>6112449</v>
      </c>
      <c r="DM27" s="631"/>
      <c r="DN27" s="631"/>
      <c r="DO27" s="631"/>
      <c r="DP27" s="631"/>
      <c r="DQ27" s="631"/>
      <c r="DR27" s="631"/>
      <c r="DS27" s="631"/>
      <c r="DT27" s="631"/>
      <c r="DU27" s="631"/>
      <c r="DV27" s="632"/>
      <c r="DW27" s="615">
        <v>12.7</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856666</v>
      </c>
      <c r="S28" s="611"/>
      <c r="T28" s="611"/>
      <c r="U28" s="611"/>
      <c r="V28" s="611"/>
      <c r="W28" s="611"/>
      <c r="X28" s="611"/>
      <c r="Y28" s="612"/>
      <c r="Z28" s="613">
        <v>1.1000000000000001</v>
      </c>
      <c r="AA28" s="613"/>
      <c r="AB28" s="613"/>
      <c r="AC28" s="613"/>
      <c r="AD28" s="614">
        <v>263969</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1373228</v>
      </c>
      <c r="CS28" s="611"/>
      <c r="CT28" s="611"/>
      <c r="CU28" s="611"/>
      <c r="CV28" s="611"/>
      <c r="CW28" s="611"/>
      <c r="CX28" s="611"/>
      <c r="CY28" s="612"/>
      <c r="CZ28" s="615">
        <v>1.8</v>
      </c>
      <c r="DA28" s="643"/>
      <c r="DB28" s="643"/>
      <c r="DC28" s="645"/>
      <c r="DD28" s="619">
        <v>1360494</v>
      </c>
      <c r="DE28" s="611"/>
      <c r="DF28" s="611"/>
      <c r="DG28" s="611"/>
      <c r="DH28" s="611"/>
      <c r="DI28" s="611"/>
      <c r="DJ28" s="611"/>
      <c r="DK28" s="612"/>
      <c r="DL28" s="619">
        <v>1360494</v>
      </c>
      <c r="DM28" s="611"/>
      <c r="DN28" s="611"/>
      <c r="DO28" s="611"/>
      <c r="DP28" s="611"/>
      <c r="DQ28" s="611"/>
      <c r="DR28" s="611"/>
      <c r="DS28" s="611"/>
      <c r="DT28" s="611"/>
      <c r="DU28" s="611"/>
      <c r="DV28" s="612"/>
      <c r="DW28" s="615">
        <v>2.8</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747306</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1373215</v>
      </c>
      <c r="CS29" s="631"/>
      <c r="CT29" s="631"/>
      <c r="CU29" s="631"/>
      <c r="CV29" s="631"/>
      <c r="CW29" s="631"/>
      <c r="CX29" s="631"/>
      <c r="CY29" s="632"/>
      <c r="CZ29" s="615">
        <v>1.8</v>
      </c>
      <c r="DA29" s="643"/>
      <c r="DB29" s="643"/>
      <c r="DC29" s="645"/>
      <c r="DD29" s="619">
        <v>1360481</v>
      </c>
      <c r="DE29" s="631"/>
      <c r="DF29" s="631"/>
      <c r="DG29" s="631"/>
      <c r="DH29" s="631"/>
      <c r="DI29" s="631"/>
      <c r="DJ29" s="631"/>
      <c r="DK29" s="632"/>
      <c r="DL29" s="619">
        <v>1360481</v>
      </c>
      <c r="DM29" s="631"/>
      <c r="DN29" s="631"/>
      <c r="DO29" s="631"/>
      <c r="DP29" s="631"/>
      <c r="DQ29" s="631"/>
      <c r="DR29" s="631"/>
      <c r="DS29" s="631"/>
      <c r="DT29" s="631"/>
      <c r="DU29" s="631"/>
      <c r="DV29" s="632"/>
      <c r="DW29" s="615">
        <v>2.8</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11571068</v>
      </c>
      <c r="S30" s="611"/>
      <c r="T30" s="611"/>
      <c r="U30" s="611"/>
      <c r="V30" s="611"/>
      <c r="W30" s="611"/>
      <c r="X30" s="611"/>
      <c r="Y30" s="612"/>
      <c r="Z30" s="613">
        <v>14.6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1287298</v>
      </c>
      <c r="CS30" s="611"/>
      <c r="CT30" s="611"/>
      <c r="CU30" s="611"/>
      <c r="CV30" s="611"/>
      <c r="CW30" s="611"/>
      <c r="CX30" s="611"/>
      <c r="CY30" s="612"/>
      <c r="CZ30" s="615">
        <v>1.7</v>
      </c>
      <c r="DA30" s="643"/>
      <c r="DB30" s="643"/>
      <c r="DC30" s="645"/>
      <c r="DD30" s="619">
        <v>1276556</v>
      </c>
      <c r="DE30" s="611"/>
      <c r="DF30" s="611"/>
      <c r="DG30" s="611"/>
      <c r="DH30" s="611"/>
      <c r="DI30" s="611"/>
      <c r="DJ30" s="611"/>
      <c r="DK30" s="612"/>
      <c r="DL30" s="619">
        <v>1276556</v>
      </c>
      <c r="DM30" s="611"/>
      <c r="DN30" s="611"/>
      <c r="DO30" s="611"/>
      <c r="DP30" s="611"/>
      <c r="DQ30" s="611"/>
      <c r="DR30" s="611"/>
      <c r="DS30" s="611"/>
      <c r="DT30" s="611"/>
      <c r="DU30" s="611"/>
      <c r="DV30" s="612"/>
      <c r="DW30" s="615">
        <v>2.6</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99.6</v>
      </c>
      <c r="BH31" s="654"/>
      <c r="BI31" s="654"/>
      <c r="BJ31" s="654"/>
      <c r="BK31" s="654"/>
      <c r="BL31" s="654"/>
      <c r="BM31" s="605">
        <v>99.1</v>
      </c>
      <c r="BN31" s="654"/>
      <c r="BO31" s="654"/>
      <c r="BP31" s="654"/>
      <c r="BQ31" s="655"/>
      <c r="BR31" s="657">
        <v>99.6</v>
      </c>
      <c r="BS31" s="654"/>
      <c r="BT31" s="654"/>
      <c r="BU31" s="654"/>
      <c r="BV31" s="654"/>
      <c r="BW31" s="654"/>
      <c r="BX31" s="605">
        <v>99.1</v>
      </c>
      <c r="BY31" s="654"/>
      <c r="BZ31" s="654"/>
      <c r="CA31" s="654"/>
      <c r="CB31" s="655"/>
      <c r="CD31" s="650"/>
      <c r="CE31" s="651"/>
      <c r="CF31" s="607" t="s">
        <v>300</v>
      </c>
      <c r="CG31" s="608"/>
      <c r="CH31" s="608"/>
      <c r="CI31" s="608"/>
      <c r="CJ31" s="608"/>
      <c r="CK31" s="608"/>
      <c r="CL31" s="608"/>
      <c r="CM31" s="608"/>
      <c r="CN31" s="608"/>
      <c r="CO31" s="608"/>
      <c r="CP31" s="608"/>
      <c r="CQ31" s="609"/>
      <c r="CR31" s="610">
        <v>85917</v>
      </c>
      <c r="CS31" s="631"/>
      <c r="CT31" s="631"/>
      <c r="CU31" s="631"/>
      <c r="CV31" s="631"/>
      <c r="CW31" s="631"/>
      <c r="CX31" s="631"/>
      <c r="CY31" s="632"/>
      <c r="CZ31" s="615">
        <v>0.1</v>
      </c>
      <c r="DA31" s="643"/>
      <c r="DB31" s="643"/>
      <c r="DC31" s="645"/>
      <c r="DD31" s="619">
        <v>83925</v>
      </c>
      <c r="DE31" s="631"/>
      <c r="DF31" s="631"/>
      <c r="DG31" s="631"/>
      <c r="DH31" s="631"/>
      <c r="DI31" s="631"/>
      <c r="DJ31" s="631"/>
      <c r="DK31" s="632"/>
      <c r="DL31" s="619">
        <v>83925</v>
      </c>
      <c r="DM31" s="631"/>
      <c r="DN31" s="631"/>
      <c r="DO31" s="631"/>
      <c r="DP31" s="631"/>
      <c r="DQ31" s="631"/>
      <c r="DR31" s="631"/>
      <c r="DS31" s="631"/>
      <c r="DT31" s="631"/>
      <c r="DU31" s="631"/>
      <c r="DV31" s="632"/>
      <c r="DW31" s="615">
        <v>0.2</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9210230</v>
      </c>
      <c r="S32" s="611"/>
      <c r="T32" s="611"/>
      <c r="U32" s="611"/>
      <c r="V32" s="611"/>
      <c r="W32" s="611"/>
      <c r="X32" s="611"/>
      <c r="Y32" s="612"/>
      <c r="Z32" s="613">
        <v>11.6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99.4</v>
      </c>
      <c r="BH32" s="631"/>
      <c r="BI32" s="631"/>
      <c r="BJ32" s="631"/>
      <c r="BK32" s="631"/>
      <c r="BL32" s="631"/>
      <c r="BM32" s="616">
        <v>98.7</v>
      </c>
      <c r="BN32" s="631"/>
      <c r="BO32" s="631"/>
      <c r="BP32" s="631"/>
      <c r="BQ32" s="656"/>
      <c r="BR32" s="667">
        <v>99.4</v>
      </c>
      <c r="BS32" s="631"/>
      <c r="BT32" s="631"/>
      <c r="BU32" s="631"/>
      <c r="BV32" s="631"/>
      <c r="BW32" s="631"/>
      <c r="BX32" s="616">
        <v>98.9</v>
      </c>
      <c r="BY32" s="631"/>
      <c r="BZ32" s="631"/>
      <c r="CA32" s="631"/>
      <c r="CB32" s="656"/>
      <c r="CD32" s="652"/>
      <c r="CE32" s="653"/>
      <c r="CF32" s="607" t="s">
        <v>304</v>
      </c>
      <c r="CG32" s="608"/>
      <c r="CH32" s="608"/>
      <c r="CI32" s="608"/>
      <c r="CJ32" s="608"/>
      <c r="CK32" s="608"/>
      <c r="CL32" s="608"/>
      <c r="CM32" s="608"/>
      <c r="CN32" s="608"/>
      <c r="CO32" s="608"/>
      <c r="CP32" s="608"/>
      <c r="CQ32" s="609"/>
      <c r="CR32" s="610">
        <v>13</v>
      </c>
      <c r="CS32" s="611"/>
      <c r="CT32" s="611"/>
      <c r="CU32" s="611"/>
      <c r="CV32" s="611"/>
      <c r="CW32" s="611"/>
      <c r="CX32" s="611"/>
      <c r="CY32" s="612"/>
      <c r="CZ32" s="615">
        <v>0</v>
      </c>
      <c r="DA32" s="643"/>
      <c r="DB32" s="643"/>
      <c r="DC32" s="645"/>
      <c r="DD32" s="619">
        <v>13</v>
      </c>
      <c r="DE32" s="611"/>
      <c r="DF32" s="611"/>
      <c r="DG32" s="611"/>
      <c r="DH32" s="611"/>
      <c r="DI32" s="611"/>
      <c r="DJ32" s="611"/>
      <c r="DK32" s="612"/>
      <c r="DL32" s="619">
        <v>13</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115524</v>
      </c>
      <c r="S33" s="611"/>
      <c r="T33" s="611"/>
      <c r="U33" s="611"/>
      <c r="V33" s="611"/>
      <c r="W33" s="611"/>
      <c r="X33" s="611"/>
      <c r="Y33" s="612"/>
      <c r="Z33" s="613">
        <v>0.1</v>
      </c>
      <c r="AA33" s="613"/>
      <c r="AB33" s="613"/>
      <c r="AC33" s="613"/>
      <c r="AD33" s="614">
        <v>67477</v>
      </c>
      <c r="AE33" s="614"/>
      <c r="AF33" s="614"/>
      <c r="AG33" s="614"/>
      <c r="AH33" s="614"/>
      <c r="AI33" s="614"/>
      <c r="AJ33" s="614"/>
      <c r="AK33" s="614"/>
      <c r="AL33" s="615">
        <v>0.1</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99.7</v>
      </c>
      <c r="BH33" s="669"/>
      <c r="BI33" s="669"/>
      <c r="BJ33" s="669"/>
      <c r="BK33" s="669"/>
      <c r="BL33" s="669"/>
      <c r="BM33" s="670">
        <v>99.4</v>
      </c>
      <c r="BN33" s="669"/>
      <c r="BO33" s="669"/>
      <c r="BP33" s="669"/>
      <c r="BQ33" s="671"/>
      <c r="BR33" s="668">
        <v>99.8</v>
      </c>
      <c r="BS33" s="669"/>
      <c r="BT33" s="669"/>
      <c r="BU33" s="669"/>
      <c r="BV33" s="669"/>
      <c r="BW33" s="669"/>
      <c r="BX33" s="670">
        <v>99.4</v>
      </c>
      <c r="BY33" s="669"/>
      <c r="BZ33" s="669"/>
      <c r="CA33" s="669"/>
      <c r="CB33" s="671"/>
      <c r="CD33" s="607" t="s">
        <v>307</v>
      </c>
      <c r="CE33" s="608"/>
      <c r="CF33" s="608"/>
      <c r="CG33" s="608"/>
      <c r="CH33" s="608"/>
      <c r="CI33" s="608"/>
      <c r="CJ33" s="608"/>
      <c r="CK33" s="608"/>
      <c r="CL33" s="608"/>
      <c r="CM33" s="608"/>
      <c r="CN33" s="608"/>
      <c r="CO33" s="608"/>
      <c r="CP33" s="608"/>
      <c r="CQ33" s="609"/>
      <c r="CR33" s="610">
        <v>39252149</v>
      </c>
      <c r="CS33" s="631"/>
      <c r="CT33" s="631"/>
      <c r="CU33" s="631"/>
      <c r="CV33" s="631"/>
      <c r="CW33" s="631"/>
      <c r="CX33" s="631"/>
      <c r="CY33" s="632"/>
      <c r="CZ33" s="615">
        <v>51.6</v>
      </c>
      <c r="DA33" s="643"/>
      <c r="DB33" s="643"/>
      <c r="DC33" s="645"/>
      <c r="DD33" s="619">
        <v>32982947</v>
      </c>
      <c r="DE33" s="631"/>
      <c r="DF33" s="631"/>
      <c r="DG33" s="631"/>
      <c r="DH33" s="631"/>
      <c r="DI33" s="631"/>
      <c r="DJ33" s="631"/>
      <c r="DK33" s="632"/>
      <c r="DL33" s="619">
        <v>22124760</v>
      </c>
      <c r="DM33" s="631"/>
      <c r="DN33" s="631"/>
      <c r="DO33" s="631"/>
      <c r="DP33" s="631"/>
      <c r="DQ33" s="631"/>
      <c r="DR33" s="631"/>
      <c r="DS33" s="631"/>
      <c r="DT33" s="631"/>
      <c r="DU33" s="631"/>
      <c r="DV33" s="632"/>
      <c r="DW33" s="615">
        <v>45.9</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47548</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17318359</v>
      </c>
      <c r="CS34" s="611"/>
      <c r="CT34" s="611"/>
      <c r="CU34" s="611"/>
      <c r="CV34" s="611"/>
      <c r="CW34" s="611"/>
      <c r="CX34" s="611"/>
      <c r="CY34" s="612"/>
      <c r="CZ34" s="615">
        <v>22.7</v>
      </c>
      <c r="DA34" s="643"/>
      <c r="DB34" s="643"/>
      <c r="DC34" s="645"/>
      <c r="DD34" s="619">
        <v>13876217</v>
      </c>
      <c r="DE34" s="611"/>
      <c r="DF34" s="611"/>
      <c r="DG34" s="611"/>
      <c r="DH34" s="611"/>
      <c r="DI34" s="611"/>
      <c r="DJ34" s="611"/>
      <c r="DK34" s="612"/>
      <c r="DL34" s="619">
        <v>12642377</v>
      </c>
      <c r="DM34" s="611"/>
      <c r="DN34" s="611"/>
      <c r="DO34" s="611"/>
      <c r="DP34" s="611"/>
      <c r="DQ34" s="611"/>
      <c r="DR34" s="611"/>
      <c r="DS34" s="611"/>
      <c r="DT34" s="611"/>
      <c r="DU34" s="611"/>
      <c r="DV34" s="612"/>
      <c r="DW34" s="615">
        <v>26.2</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793975</v>
      </c>
      <c r="S35" s="611"/>
      <c r="T35" s="611"/>
      <c r="U35" s="611"/>
      <c r="V35" s="611"/>
      <c r="W35" s="611"/>
      <c r="X35" s="611"/>
      <c r="Y35" s="612"/>
      <c r="Z35" s="613">
        <v>1</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657648</v>
      </c>
      <c r="CS35" s="631"/>
      <c r="CT35" s="631"/>
      <c r="CU35" s="631"/>
      <c r="CV35" s="631"/>
      <c r="CW35" s="631"/>
      <c r="CX35" s="631"/>
      <c r="CY35" s="632"/>
      <c r="CZ35" s="615">
        <v>0.9</v>
      </c>
      <c r="DA35" s="643"/>
      <c r="DB35" s="643"/>
      <c r="DC35" s="645"/>
      <c r="DD35" s="619">
        <v>647198</v>
      </c>
      <c r="DE35" s="631"/>
      <c r="DF35" s="631"/>
      <c r="DG35" s="631"/>
      <c r="DH35" s="631"/>
      <c r="DI35" s="631"/>
      <c r="DJ35" s="631"/>
      <c r="DK35" s="632"/>
      <c r="DL35" s="619">
        <v>647198</v>
      </c>
      <c r="DM35" s="631"/>
      <c r="DN35" s="631"/>
      <c r="DO35" s="631"/>
      <c r="DP35" s="631"/>
      <c r="DQ35" s="631"/>
      <c r="DR35" s="631"/>
      <c r="DS35" s="631"/>
      <c r="DT35" s="631"/>
      <c r="DU35" s="631"/>
      <c r="DV35" s="632"/>
      <c r="DW35" s="615">
        <v>1.3</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4157858</v>
      </c>
      <c r="S36" s="611"/>
      <c r="T36" s="611"/>
      <c r="U36" s="611"/>
      <c r="V36" s="611"/>
      <c r="W36" s="611"/>
      <c r="X36" s="611"/>
      <c r="Y36" s="612"/>
      <c r="Z36" s="613">
        <v>5.2</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6712631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215665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9036019</v>
      </c>
      <c r="CS36" s="611"/>
      <c r="CT36" s="611"/>
      <c r="CU36" s="611"/>
      <c r="CV36" s="611"/>
      <c r="CW36" s="611"/>
      <c r="CX36" s="611"/>
      <c r="CY36" s="612"/>
      <c r="CZ36" s="615">
        <v>11.9</v>
      </c>
      <c r="DA36" s="643"/>
      <c r="DB36" s="643"/>
      <c r="DC36" s="645"/>
      <c r="DD36" s="619">
        <v>6887152</v>
      </c>
      <c r="DE36" s="611"/>
      <c r="DF36" s="611"/>
      <c r="DG36" s="611"/>
      <c r="DH36" s="611"/>
      <c r="DI36" s="611"/>
      <c r="DJ36" s="611"/>
      <c r="DK36" s="612"/>
      <c r="DL36" s="619">
        <v>5382027</v>
      </c>
      <c r="DM36" s="611"/>
      <c r="DN36" s="611"/>
      <c r="DO36" s="611"/>
      <c r="DP36" s="611"/>
      <c r="DQ36" s="611"/>
      <c r="DR36" s="611"/>
      <c r="DS36" s="611"/>
      <c r="DT36" s="611"/>
      <c r="DU36" s="611"/>
      <c r="DV36" s="612"/>
      <c r="DW36" s="615">
        <v>11.2</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649460</v>
      </c>
      <c r="S37" s="611"/>
      <c r="T37" s="611"/>
      <c r="U37" s="611"/>
      <c r="V37" s="611"/>
      <c r="W37" s="611"/>
      <c r="X37" s="611"/>
      <c r="Y37" s="612"/>
      <c r="Z37" s="613">
        <v>0.8</v>
      </c>
      <c r="AA37" s="613"/>
      <c r="AB37" s="613"/>
      <c r="AC37" s="613"/>
      <c r="AD37" s="614">
        <v>335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998921</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-1216972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343147</v>
      </c>
      <c r="CS37" s="631"/>
      <c r="CT37" s="631"/>
      <c r="CU37" s="631"/>
      <c r="CV37" s="631"/>
      <c r="CW37" s="631"/>
      <c r="CX37" s="631"/>
      <c r="CY37" s="632"/>
      <c r="CZ37" s="615">
        <v>0.5</v>
      </c>
      <c r="DA37" s="643"/>
      <c r="DB37" s="643"/>
      <c r="DC37" s="645"/>
      <c r="DD37" s="619">
        <v>343147</v>
      </c>
      <c r="DE37" s="631"/>
      <c r="DF37" s="631"/>
      <c r="DG37" s="631"/>
      <c r="DH37" s="631"/>
      <c r="DI37" s="631"/>
      <c r="DJ37" s="631"/>
      <c r="DK37" s="632"/>
      <c r="DL37" s="619">
        <v>339325</v>
      </c>
      <c r="DM37" s="631"/>
      <c r="DN37" s="631"/>
      <c r="DO37" s="631"/>
      <c r="DP37" s="631"/>
      <c r="DQ37" s="631"/>
      <c r="DR37" s="631"/>
      <c r="DS37" s="631"/>
      <c r="DT37" s="631"/>
      <c r="DU37" s="631"/>
      <c r="DV37" s="632"/>
      <c r="DW37" s="615">
        <v>0.7</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100000</v>
      </c>
      <c r="S38" s="611"/>
      <c r="T38" s="611"/>
      <c r="U38" s="611"/>
      <c r="V38" s="611"/>
      <c r="W38" s="611"/>
      <c r="X38" s="611"/>
      <c r="Y38" s="612"/>
      <c r="Z38" s="613">
        <v>0.1</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74759</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19510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5638951</v>
      </c>
      <c r="CS38" s="611"/>
      <c r="CT38" s="611"/>
      <c r="CU38" s="611"/>
      <c r="CV38" s="611"/>
      <c r="CW38" s="611"/>
      <c r="CX38" s="611"/>
      <c r="CY38" s="612"/>
      <c r="CZ38" s="615">
        <v>7.4</v>
      </c>
      <c r="DA38" s="643"/>
      <c r="DB38" s="643"/>
      <c r="DC38" s="645"/>
      <c r="DD38" s="619">
        <v>5015156</v>
      </c>
      <c r="DE38" s="611"/>
      <c r="DF38" s="611"/>
      <c r="DG38" s="611"/>
      <c r="DH38" s="611"/>
      <c r="DI38" s="611"/>
      <c r="DJ38" s="611"/>
      <c r="DK38" s="612"/>
      <c r="DL38" s="619">
        <v>3429254</v>
      </c>
      <c r="DM38" s="611"/>
      <c r="DN38" s="611"/>
      <c r="DO38" s="611"/>
      <c r="DP38" s="611"/>
      <c r="DQ38" s="611"/>
      <c r="DR38" s="611"/>
      <c r="DS38" s="611"/>
      <c r="DT38" s="611"/>
      <c r="DU38" s="611"/>
      <c r="DV38" s="612"/>
      <c r="DW38" s="615">
        <v>7.1</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34756</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26201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6574541</v>
      </c>
      <c r="CS39" s="631"/>
      <c r="CT39" s="631"/>
      <c r="CU39" s="631"/>
      <c r="CV39" s="631"/>
      <c r="CW39" s="631"/>
      <c r="CX39" s="631"/>
      <c r="CY39" s="632"/>
      <c r="CZ39" s="615">
        <v>8.6</v>
      </c>
      <c r="DA39" s="643"/>
      <c r="DB39" s="643"/>
      <c r="DC39" s="645"/>
      <c r="DD39" s="619">
        <v>6530593</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115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26631</v>
      </c>
      <c r="CS40" s="611"/>
      <c r="CT40" s="611"/>
      <c r="CU40" s="611"/>
      <c r="CV40" s="611"/>
      <c r="CW40" s="611"/>
      <c r="CX40" s="611"/>
      <c r="CY40" s="612"/>
      <c r="CZ40" s="615">
        <v>0</v>
      </c>
      <c r="DA40" s="643"/>
      <c r="DB40" s="643"/>
      <c r="DC40" s="645"/>
      <c r="DD40" s="619">
        <v>26631</v>
      </c>
      <c r="DE40" s="611"/>
      <c r="DF40" s="611"/>
      <c r="DG40" s="611"/>
      <c r="DH40" s="611"/>
      <c r="DI40" s="611"/>
      <c r="DJ40" s="611"/>
      <c r="DK40" s="612"/>
      <c r="DL40" s="619">
        <v>23904</v>
      </c>
      <c r="DM40" s="611"/>
      <c r="DN40" s="611"/>
      <c r="DO40" s="611"/>
      <c r="DP40" s="611"/>
      <c r="DQ40" s="611"/>
      <c r="DR40" s="611"/>
      <c r="DS40" s="611"/>
      <c r="DT40" s="611"/>
      <c r="DU40" s="611"/>
      <c r="DV40" s="612"/>
      <c r="DW40" s="615">
        <v>0</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79354784</v>
      </c>
      <c r="S41" s="683"/>
      <c r="T41" s="683"/>
      <c r="U41" s="683"/>
      <c r="V41" s="683"/>
      <c r="W41" s="683"/>
      <c r="X41" s="683"/>
      <c r="Y41" s="687"/>
      <c r="Z41" s="688">
        <v>100</v>
      </c>
      <c r="AA41" s="688"/>
      <c r="AB41" s="688"/>
      <c r="AC41" s="688"/>
      <c r="AD41" s="689">
        <v>48180877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2223353</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3380842</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320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5741355</v>
      </c>
      <c r="CS42" s="631"/>
      <c r="CT42" s="631"/>
      <c r="CU42" s="631"/>
      <c r="CV42" s="631"/>
      <c r="CW42" s="631"/>
      <c r="CX42" s="631"/>
      <c r="CY42" s="632"/>
      <c r="CZ42" s="615">
        <v>7.5</v>
      </c>
      <c r="DA42" s="643"/>
      <c r="DB42" s="643"/>
      <c r="DC42" s="645"/>
      <c r="DD42" s="619">
        <v>3941888</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90585</v>
      </c>
      <c r="CS43" s="631"/>
      <c r="CT43" s="631"/>
      <c r="CU43" s="631"/>
      <c r="CV43" s="631"/>
      <c r="CW43" s="631"/>
      <c r="CX43" s="631"/>
      <c r="CY43" s="632"/>
      <c r="CZ43" s="615">
        <v>0.1</v>
      </c>
      <c r="DA43" s="643"/>
      <c r="DB43" s="643"/>
      <c r="DC43" s="645"/>
      <c r="DD43" s="619">
        <v>90585</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5741355</v>
      </c>
      <c r="CS44" s="611"/>
      <c r="CT44" s="611"/>
      <c r="CU44" s="611"/>
      <c r="CV44" s="611"/>
      <c r="CW44" s="611"/>
      <c r="CX44" s="611"/>
      <c r="CY44" s="612"/>
      <c r="CZ44" s="615">
        <v>7.5</v>
      </c>
      <c r="DA44" s="616"/>
      <c r="DB44" s="616"/>
      <c r="DC44" s="622"/>
      <c r="DD44" s="619">
        <v>3941888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858532</v>
      </c>
      <c r="CS45" s="631"/>
      <c r="CT45" s="631"/>
      <c r="CU45" s="631"/>
      <c r="CV45" s="631"/>
      <c r="CW45" s="631"/>
      <c r="CX45" s="631"/>
      <c r="CY45" s="632"/>
      <c r="CZ45" s="615">
        <v>1.1000000000000001</v>
      </c>
      <c r="DA45" s="643"/>
      <c r="DB45" s="643"/>
      <c r="DC45" s="645"/>
      <c r="DD45" s="619">
        <v>469023</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4882823</v>
      </c>
      <c r="CS46" s="611"/>
      <c r="CT46" s="611"/>
      <c r="CU46" s="611"/>
      <c r="CV46" s="611"/>
      <c r="CW46" s="611"/>
      <c r="CX46" s="611"/>
      <c r="CY46" s="612"/>
      <c r="CZ46" s="615">
        <v>6.4</v>
      </c>
      <c r="DA46" s="616"/>
      <c r="DB46" s="616"/>
      <c r="DC46" s="622"/>
      <c r="DD46" s="619">
        <v>3472865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122</v>
      </c>
      <c r="CS47" s="631"/>
      <c r="CT47" s="631"/>
      <c r="CU47" s="631"/>
      <c r="CV47" s="631"/>
      <c r="CW47" s="631"/>
      <c r="CX47" s="631"/>
      <c r="CY47" s="632"/>
      <c r="CZ47" s="615" t="s">
        <v>122</v>
      </c>
      <c r="DA47" s="643"/>
      <c r="DB47" s="643"/>
      <c r="DC47" s="645"/>
      <c r="DD47" s="619" t="s">
        <v>122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76134656</v>
      </c>
      <c r="CS49" s="669"/>
      <c r="CT49" s="669"/>
      <c r="CU49" s="669"/>
      <c r="CV49" s="669"/>
      <c r="CW49" s="669"/>
      <c r="CX49" s="669"/>
      <c r="CY49" s="698"/>
      <c r="CZ49" s="690">
        <v>100</v>
      </c>
      <c r="DA49" s="699"/>
      <c r="DB49" s="699"/>
      <c r="DC49" s="700"/>
      <c r="DD49" s="701">
        <v>54603065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DXEocnCW6WvaRYlui1AnV9ApLKvmS9JUOSe9imXJLRrNgZgFdlDWVSyAJEI6aCy0ldE9HUgRQrHjNVdk1cT8Q==" saltValue="eGLlQ4knjJkWEbNsFARi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79399</v>
      </c>
      <c r="R7" s="740"/>
      <c r="S7" s="740"/>
      <c r="T7" s="740"/>
      <c r="U7" s="740"/>
      <c r="V7" s="740">
        <v>76178</v>
      </c>
      <c r="W7" s="740"/>
      <c r="X7" s="740"/>
      <c r="Y7" s="740"/>
      <c r="Z7" s="740"/>
      <c r="AA7" s="740">
        <v>3220</v>
      </c>
      <c r="AB7" s="740"/>
      <c r="AC7" s="740"/>
      <c r="AD7" s="740"/>
      <c r="AE7" s="741"/>
      <c r="AF7" s="742">
        <v>3135</v>
      </c>
      <c r="AG7" s="743"/>
      <c r="AH7" s="743"/>
      <c r="AI7" s="743"/>
      <c r="AJ7" s="744"/>
      <c r="AK7" s="745">
        <v>829</v>
      </c>
      <c r="AL7" s="746"/>
      <c r="AM7" s="746"/>
      <c r="AN7" s="746"/>
      <c r="AO7" s="746"/>
      <c r="AP7" s="746">
        <v>9979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551</v>
      </c>
      <c r="BT7" s="734"/>
      <c r="BU7" s="734"/>
      <c r="BV7" s="734"/>
      <c r="BW7" s="734"/>
      <c r="BX7" s="734"/>
      <c r="BY7" s="734"/>
      <c r="BZ7" s="734"/>
      <c r="CA7" s="734"/>
      <c r="CB7" s="734"/>
      <c r="CC7" s="734"/>
      <c r="CD7" s="734"/>
      <c r="CE7" s="734"/>
      <c r="CF7" s="734"/>
      <c r="CG7" s="749"/>
      <c r="CH7" s="730">
        <v>1</v>
      </c>
      <c r="CI7" s="731"/>
      <c r="CJ7" s="731"/>
      <c r="CK7" s="731"/>
      <c r="CL7" s="732"/>
      <c r="CM7" s="730">
        <v>7904</v>
      </c>
      <c r="CN7" s="731"/>
      <c r="CO7" s="731"/>
      <c r="CP7" s="731"/>
      <c r="CQ7" s="732"/>
      <c r="CR7" s="730">
        <v>10</v>
      </c>
      <c r="CS7" s="731"/>
      <c r="CT7" s="731"/>
      <c r="CU7" s="731"/>
      <c r="CV7" s="732"/>
      <c r="CW7" s="730" t="s">
        <v>486</v>
      </c>
      <c r="CX7" s="731"/>
      <c r="CY7" s="731"/>
      <c r="CZ7" s="731"/>
      <c r="DA7" s="732"/>
      <c r="DB7" s="730">
        <v>1980</v>
      </c>
      <c r="DC7" s="731"/>
      <c r="DD7" s="731"/>
      <c r="DE7" s="731"/>
      <c r="DF7" s="732"/>
      <c r="DG7" s="730" t="s">
        <v>486</v>
      </c>
      <c r="DH7" s="731"/>
      <c r="DI7" s="731"/>
      <c r="DJ7" s="731"/>
      <c r="DK7" s="732"/>
      <c r="DL7" s="730" t="s">
        <v>486</v>
      </c>
      <c r="DM7" s="731"/>
      <c r="DN7" s="731"/>
      <c r="DO7" s="731"/>
      <c r="DP7" s="732"/>
      <c r="DQ7" s="730" t="s">
        <v>486</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552</v>
      </c>
      <c r="BT8" s="761"/>
      <c r="BU8" s="761"/>
      <c r="BV8" s="761"/>
      <c r="BW8" s="761"/>
      <c r="BX8" s="761"/>
      <c r="BY8" s="761"/>
      <c r="BZ8" s="761"/>
      <c r="CA8" s="761"/>
      <c r="CB8" s="761"/>
      <c r="CC8" s="761"/>
      <c r="CD8" s="761"/>
      <c r="CE8" s="761"/>
      <c r="CF8" s="761"/>
      <c r="CG8" s="762"/>
      <c r="CH8" s="763">
        <v>-90</v>
      </c>
      <c r="CI8" s="764"/>
      <c r="CJ8" s="764"/>
      <c r="CK8" s="764"/>
      <c r="CL8" s="765"/>
      <c r="CM8" s="763">
        <v>1261</v>
      </c>
      <c r="CN8" s="764"/>
      <c r="CO8" s="764"/>
      <c r="CP8" s="764"/>
      <c r="CQ8" s="765"/>
      <c r="CR8" s="763">
        <v>416</v>
      </c>
      <c r="CS8" s="764"/>
      <c r="CT8" s="764"/>
      <c r="CU8" s="764"/>
      <c r="CV8" s="765"/>
      <c r="CW8" s="763">
        <v>47</v>
      </c>
      <c r="CX8" s="764"/>
      <c r="CY8" s="764"/>
      <c r="CZ8" s="764"/>
      <c r="DA8" s="765"/>
      <c r="DB8" s="763" t="s">
        <v>486</v>
      </c>
      <c r="DC8" s="764"/>
      <c r="DD8" s="764"/>
      <c r="DE8" s="764"/>
      <c r="DF8" s="765"/>
      <c r="DG8" s="763" t="s">
        <v>486</v>
      </c>
      <c r="DH8" s="764"/>
      <c r="DI8" s="764"/>
      <c r="DJ8" s="764"/>
      <c r="DK8" s="765"/>
      <c r="DL8" s="763" t="s">
        <v>486</v>
      </c>
      <c r="DM8" s="764"/>
      <c r="DN8" s="764"/>
      <c r="DO8" s="764"/>
      <c r="DP8" s="765"/>
      <c r="DQ8" s="763" t="s">
        <v>486</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553</v>
      </c>
      <c r="BT9" s="761"/>
      <c r="BU9" s="761"/>
      <c r="BV9" s="761"/>
      <c r="BW9" s="761"/>
      <c r="BX9" s="761"/>
      <c r="BY9" s="761"/>
      <c r="BZ9" s="761"/>
      <c r="CA9" s="761"/>
      <c r="CB9" s="761"/>
      <c r="CC9" s="761"/>
      <c r="CD9" s="761"/>
      <c r="CE9" s="761"/>
      <c r="CF9" s="761"/>
      <c r="CG9" s="762"/>
      <c r="CH9" s="763">
        <v>-5</v>
      </c>
      <c r="CI9" s="764"/>
      <c r="CJ9" s="764"/>
      <c r="CK9" s="764"/>
      <c r="CL9" s="765"/>
      <c r="CM9" s="763">
        <v>681</v>
      </c>
      <c r="CN9" s="764"/>
      <c r="CO9" s="764"/>
      <c r="CP9" s="764"/>
      <c r="CQ9" s="765"/>
      <c r="CR9" s="763">
        <v>400</v>
      </c>
      <c r="CS9" s="764"/>
      <c r="CT9" s="764"/>
      <c r="CU9" s="764"/>
      <c r="CV9" s="765"/>
      <c r="CW9" s="763">
        <v>142</v>
      </c>
      <c r="CX9" s="764"/>
      <c r="CY9" s="764"/>
      <c r="CZ9" s="764"/>
      <c r="DA9" s="765"/>
      <c r="DB9" s="763" t="s">
        <v>486</v>
      </c>
      <c r="DC9" s="764"/>
      <c r="DD9" s="764"/>
      <c r="DE9" s="764"/>
      <c r="DF9" s="765"/>
      <c r="DG9" s="763" t="s">
        <v>486</v>
      </c>
      <c r="DH9" s="764"/>
      <c r="DI9" s="764"/>
      <c r="DJ9" s="764"/>
      <c r="DK9" s="765"/>
      <c r="DL9" s="763" t="s">
        <v>486</v>
      </c>
      <c r="DM9" s="764"/>
      <c r="DN9" s="764"/>
      <c r="DO9" s="764"/>
      <c r="DP9" s="765"/>
      <c r="DQ9" s="763" t="s">
        <v>486</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554</v>
      </c>
      <c r="BT10" s="761"/>
      <c r="BU10" s="761"/>
      <c r="BV10" s="761"/>
      <c r="BW10" s="761"/>
      <c r="BX10" s="761"/>
      <c r="BY10" s="761"/>
      <c r="BZ10" s="761"/>
      <c r="CA10" s="761"/>
      <c r="CB10" s="761"/>
      <c r="CC10" s="761"/>
      <c r="CD10" s="761"/>
      <c r="CE10" s="761"/>
      <c r="CF10" s="761"/>
      <c r="CG10" s="762"/>
      <c r="CH10" s="763">
        <v>-88</v>
      </c>
      <c r="CI10" s="764"/>
      <c r="CJ10" s="764"/>
      <c r="CK10" s="764"/>
      <c r="CL10" s="765"/>
      <c r="CM10" s="763">
        <v>1314</v>
      </c>
      <c r="CN10" s="764"/>
      <c r="CO10" s="764"/>
      <c r="CP10" s="764"/>
      <c r="CQ10" s="765"/>
      <c r="CR10" s="763">
        <v>500</v>
      </c>
      <c r="CS10" s="764"/>
      <c r="CT10" s="764"/>
      <c r="CU10" s="764"/>
      <c r="CV10" s="765"/>
      <c r="CW10" s="763" t="s">
        <v>486</v>
      </c>
      <c r="CX10" s="764"/>
      <c r="CY10" s="764"/>
      <c r="CZ10" s="764"/>
      <c r="DA10" s="765"/>
      <c r="DB10" s="763" t="s">
        <v>486</v>
      </c>
      <c r="DC10" s="764"/>
      <c r="DD10" s="764"/>
      <c r="DE10" s="764"/>
      <c r="DF10" s="765"/>
      <c r="DG10" s="763" t="s">
        <v>486</v>
      </c>
      <c r="DH10" s="764"/>
      <c r="DI10" s="764"/>
      <c r="DJ10" s="764"/>
      <c r="DK10" s="765"/>
      <c r="DL10" s="763" t="s">
        <v>486</v>
      </c>
      <c r="DM10" s="764"/>
      <c r="DN10" s="764"/>
      <c r="DO10" s="764"/>
      <c r="DP10" s="765"/>
      <c r="DQ10" s="763" t="s">
        <v>486</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555</v>
      </c>
      <c r="BT11" s="761"/>
      <c r="BU11" s="761"/>
      <c r="BV11" s="761"/>
      <c r="BW11" s="761"/>
      <c r="BX11" s="761"/>
      <c r="BY11" s="761"/>
      <c r="BZ11" s="761"/>
      <c r="CA11" s="761"/>
      <c r="CB11" s="761"/>
      <c r="CC11" s="761"/>
      <c r="CD11" s="761"/>
      <c r="CE11" s="761"/>
      <c r="CF11" s="761"/>
      <c r="CG11" s="762"/>
      <c r="CH11" s="763">
        <v>0</v>
      </c>
      <c r="CI11" s="764"/>
      <c r="CJ11" s="764"/>
      <c r="CK11" s="764"/>
      <c r="CL11" s="765"/>
      <c r="CM11" s="763">
        <v>7</v>
      </c>
      <c r="CN11" s="764"/>
      <c r="CO11" s="764"/>
      <c r="CP11" s="764"/>
      <c r="CQ11" s="765"/>
      <c r="CR11" s="763">
        <v>2</v>
      </c>
      <c r="CS11" s="764"/>
      <c r="CT11" s="764"/>
      <c r="CU11" s="764"/>
      <c r="CV11" s="765"/>
      <c r="CW11" s="763">
        <v>0</v>
      </c>
      <c r="CX11" s="764"/>
      <c r="CY11" s="764"/>
      <c r="CZ11" s="764"/>
      <c r="DA11" s="765"/>
      <c r="DB11" s="763" t="s">
        <v>486</v>
      </c>
      <c r="DC11" s="764"/>
      <c r="DD11" s="764"/>
      <c r="DE11" s="764"/>
      <c r="DF11" s="765"/>
      <c r="DG11" s="763" t="s">
        <v>486</v>
      </c>
      <c r="DH11" s="764"/>
      <c r="DI11" s="764"/>
      <c r="DJ11" s="764"/>
      <c r="DK11" s="765"/>
      <c r="DL11" s="763" t="s">
        <v>486</v>
      </c>
      <c r="DM11" s="764"/>
      <c r="DN11" s="764"/>
      <c r="DO11" s="764"/>
      <c r="DP11" s="765"/>
      <c r="DQ11" s="763" t="s">
        <v>486</v>
      </c>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t="s">
        <v>559</v>
      </c>
      <c r="BS12" s="760" t="s">
        <v>556</v>
      </c>
      <c r="BT12" s="761"/>
      <c r="BU12" s="761"/>
      <c r="BV12" s="761"/>
      <c r="BW12" s="761"/>
      <c r="BX12" s="761"/>
      <c r="BY12" s="761"/>
      <c r="BZ12" s="761"/>
      <c r="CA12" s="761"/>
      <c r="CB12" s="761"/>
      <c r="CC12" s="761"/>
      <c r="CD12" s="761"/>
      <c r="CE12" s="761"/>
      <c r="CF12" s="761"/>
      <c r="CG12" s="762"/>
      <c r="CH12" s="763">
        <v>9</v>
      </c>
      <c r="CI12" s="764"/>
      <c r="CJ12" s="764"/>
      <c r="CK12" s="764"/>
      <c r="CL12" s="765"/>
      <c r="CM12" s="763">
        <v>862</v>
      </c>
      <c r="CN12" s="764"/>
      <c r="CO12" s="764"/>
      <c r="CP12" s="764"/>
      <c r="CQ12" s="765"/>
      <c r="CR12" s="763">
        <v>5</v>
      </c>
      <c r="CS12" s="764"/>
      <c r="CT12" s="764"/>
      <c r="CU12" s="764"/>
      <c r="CV12" s="765"/>
      <c r="CW12" s="763">
        <v>17</v>
      </c>
      <c r="CX12" s="764"/>
      <c r="CY12" s="764"/>
      <c r="CZ12" s="764"/>
      <c r="DA12" s="765"/>
      <c r="DB12" s="763" t="s">
        <v>486</v>
      </c>
      <c r="DC12" s="764"/>
      <c r="DD12" s="764"/>
      <c r="DE12" s="764"/>
      <c r="DF12" s="765"/>
      <c r="DG12" s="763">
        <v>7327</v>
      </c>
      <c r="DH12" s="764"/>
      <c r="DI12" s="764"/>
      <c r="DJ12" s="764"/>
      <c r="DK12" s="765"/>
      <c r="DL12" s="763" t="s">
        <v>486</v>
      </c>
      <c r="DM12" s="764"/>
      <c r="DN12" s="764"/>
      <c r="DO12" s="764"/>
      <c r="DP12" s="765"/>
      <c r="DQ12" s="763" t="s">
        <v>486</v>
      </c>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557</v>
      </c>
      <c r="BT13" s="761"/>
      <c r="BU13" s="761"/>
      <c r="BV13" s="761"/>
      <c r="BW13" s="761"/>
      <c r="BX13" s="761"/>
      <c r="BY13" s="761"/>
      <c r="BZ13" s="761"/>
      <c r="CA13" s="761"/>
      <c r="CB13" s="761"/>
      <c r="CC13" s="761"/>
      <c r="CD13" s="761"/>
      <c r="CE13" s="761"/>
      <c r="CF13" s="761"/>
      <c r="CG13" s="762"/>
      <c r="CH13" s="763">
        <v>0</v>
      </c>
      <c r="CI13" s="764"/>
      <c r="CJ13" s="764"/>
      <c r="CK13" s="764"/>
      <c r="CL13" s="765"/>
      <c r="CM13" s="763">
        <v>11</v>
      </c>
      <c r="CN13" s="764"/>
      <c r="CO13" s="764"/>
      <c r="CP13" s="764"/>
      <c r="CQ13" s="765"/>
      <c r="CR13" s="763">
        <v>3</v>
      </c>
      <c r="CS13" s="764"/>
      <c r="CT13" s="764"/>
      <c r="CU13" s="764"/>
      <c r="CV13" s="765"/>
      <c r="CW13" s="763">
        <v>70</v>
      </c>
      <c r="CX13" s="764"/>
      <c r="CY13" s="764"/>
      <c r="CZ13" s="764"/>
      <c r="DA13" s="765"/>
      <c r="DB13" s="763" t="s">
        <v>486</v>
      </c>
      <c r="DC13" s="764"/>
      <c r="DD13" s="764"/>
      <c r="DE13" s="764"/>
      <c r="DF13" s="765"/>
      <c r="DG13" s="763" t="s">
        <v>486</v>
      </c>
      <c r="DH13" s="764"/>
      <c r="DI13" s="764"/>
      <c r="DJ13" s="764"/>
      <c r="DK13" s="765"/>
      <c r="DL13" s="763" t="s">
        <v>486</v>
      </c>
      <c r="DM13" s="764"/>
      <c r="DN13" s="764"/>
      <c r="DO13" s="764"/>
      <c r="DP13" s="765"/>
      <c r="DQ13" s="763" t="s">
        <v>486</v>
      </c>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t="s">
        <v>558</v>
      </c>
      <c r="BT14" s="761"/>
      <c r="BU14" s="761"/>
      <c r="BV14" s="761"/>
      <c r="BW14" s="761"/>
      <c r="BX14" s="761"/>
      <c r="BY14" s="761"/>
      <c r="BZ14" s="761"/>
      <c r="CA14" s="761"/>
      <c r="CB14" s="761"/>
      <c r="CC14" s="761"/>
      <c r="CD14" s="761"/>
      <c r="CE14" s="761"/>
      <c r="CF14" s="761"/>
      <c r="CG14" s="762"/>
      <c r="CH14" s="763">
        <v>0</v>
      </c>
      <c r="CI14" s="764"/>
      <c r="CJ14" s="764"/>
      <c r="CK14" s="764"/>
      <c r="CL14" s="765"/>
      <c r="CM14" s="763">
        <v>5</v>
      </c>
      <c r="CN14" s="764"/>
      <c r="CO14" s="764"/>
      <c r="CP14" s="764"/>
      <c r="CQ14" s="765"/>
      <c r="CR14" s="763">
        <v>3</v>
      </c>
      <c r="CS14" s="764"/>
      <c r="CT14" s="764"/>
      <c r="CU14" s="764"/>
      <c r="CV14" s="765"/>
      <c r="CW14" s="763" t="s">
        <v>486</v>
      </c>
      <c r="CX14" s="764"/>
      <c r="CY14" s="764"/>
      <c r="CZ14" s="764"/>
      <c r="DA14" s="765"/>
      <c r="DB14" s="763" t="s">
        <v>486</v>
      </c>
      <c r="DC14" s="764"/>
      <c r="DD14" s="764"/>
      <c r="DE14" s="764"/>
      <c r="DF14" s="765"/>
      <c r="DG14" s="763" t="s">
        <v>486</v>
      </c>
      <c r="DH14" s="764"/>
      <c r="DI14" s="764"/>
      <c r="DJ14" s="764"/>
      <c r="DK14" s="765"/>
      <c r="DL14" s="763" t="s">
        <v>486</v>
      </c>
      <c r="DM14" s="764"/>
      <c r="DN14" s="764"/>
      <c r="DO14" s="764"/>
      <c r="DP14" s="765"/>
      <c r="DQ14" s="763" t="s">
        <v>486</v>
      </c>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f>Q7</f>
        <v>79399</v>
      </c>
      <c r="R23" s="780"/>
      <c r="S23" s="780"/>
      <c r="T23" s="780"/>
      <c r="U23" s="780"/>
      <c r="V23" s="780">
        <f>V7</f>
        <v>76178</v>
      </c>
      <c r="W23" s="780"/>
      <c r="X23" s="780"/>
      <c r="Y23" s="780"/>
      <c r="Z23" s="780"/>
      <c r="AA23" s="780">
        <f>AA7</f>
        <v>3220</v>
      </c>
      <c r="AB23" s="780"/>
      <c r="AC23" s="780"/>
      <c r="AD23" s="780"/>
      <c r="AE23" s="781"/>
      <c r="AF23" s="782">
        <v>3135</v>
      </c>
      <c r="AG23" s="780"/>
      <c r="AH23" s="780"/>
      <c r="AI23" s="780"/>
      <c r="AJ23" s="783"/>
      <c r="AK23" s="784"/>
      <c r="AL23" s="785"/>
      <c r="AM23" s="785"/>
      <c r="AN23" s="785"/>
      <c r="AO23" s="785"/>
      <c r="AP23" s="780">
        <f>AP7</f>
        <v>9979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13913</v>
      </c>
      <c r="R28" s="810"/>
      <c r="S28" s="810"/>
      <c r="T28" s="810"/>
      <c r="U28" s="810"/>
      <c r="V28" s="810">
        <v>13697</v>
      </c>
      <c r="W28" s="810"/>
      <c r="X28" s="810"/>
      <c r="Y28" s="810"/>
      <c r="Z28" s="810"/>
      <c r="AA28" s="810">
        <v>216</v>
      </c>
      <c r="AB28" s="810"/>
      <c r="AC28" s="810"/>
      <c r="AD28" s="810"/>
      <c r="AE28" s="811"/>
      <c r="AF28" s="812">
        <v>216</v>
      </c>
      <c r="AG28" s="810"/>
      <c r="AH28" s="810"/>
      <c r="AI28" s="810"/>
      <c r="AJ28" s="813"/>
      <c r="AK28" s="814">
        <v>2223</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4226</v>
      </c>
      <c r="R29" s="771"/>
      <c r="S29" s="771"/>
      <c r="T29" s="771"/>
      <c r="U29" s="771"/>
      <c r="V29" s="771">
        <v>4212</v>
      </c>
      <c r="W29" s="771"/>
      <c r="X29" s="771"/>
      <c r="Y29" s="771"/>
      <c r="Z29" s="771"/>
      <c r="AA29" s="771">
        <v>14</v>
      </c>
      <c r="AB29" s="771"/>
      <c r="AC29" s="771"/>
      <c r="AD29" s="771"/>
      <c r="AE29" s="772"/>
      <c r="AF29" s="773">
        <v>14</v>
      </c>
      <c r="AG29" s="774"/>
      <c r="AH29" s="774"/>
      <c r="AI29" s="774"/>
      <c r="AJ29" s="775"/>
      <c r="AK29" s="821">
        <v>1465</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12781</v>
      </c>
      <c r="R30" s="771"/>
      <c r="S30" s="771"/>
      <c r="T30" s="771"/>
      <c r="U30" s="771"/>
      <c r="V30" s="771">
        <v>12214</v>
      </c>
      <c r="W30" s="771"/>
      <c r="X30" s="771"/>
      <c r="Y30" s="771"/>
      <c r="Z30" s="771"/>
      <c r="AA30" s="771">
        <v>567</v>
      </c>
      <c r="AB30" s="771"/>
      <c r="AC30" s="771"/>
      <c r="AD30" s="771"/>
      <c r="AE30" s="772"/>
      <c r="AF30" s="773">
        <v>567</v>
      </c>
      <c r="AG30" s="774"/>
      <c r="AH30" s="774"/>
      <c r="AI30" s="774"/>
      <c r="AJ30" s="775"/>
      <c r="AK30" s="821">
        <v>1916</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3347</v>
      </c>
      <c r="R31" s="771"/>
      <c r="S31" s="771"/>
      <c r="T31" s="771"/>
      <c r="U31" s="771"/>
      <c r="V31" s="771">
        <v>3348</v>
      </c>
      <c r="W31" s="771"/>
      <c r="X31" s="771"/>
      <c r="Y31" s="771"/>
      <c r="Z31" s="771"/>
      <c r="AA31" s="771">
        <v>-938</v>
      </c>
      <c r="AB31" s="771"/>
      <c r="AC31" s="771"/>
      <c r="AD31" s="771"/>
      <c r="AE31" s="772"/>
      <c r="AF31" s="773">
        <v>1541</v>
      </c>
      <c r="AG31" s="774"/>
      <c r="AH31" s="774"/>
      <c r="AI31" s="774"/>
      <c r="AJ31" s="775"/>
      <c r="AK31" s="821">
        <v>75</v>
      </c>
      <c r="AL31" s="817"/>
      <c r="AM31" s="817"/>
      <c r="AN31" s="817"/>
      <c r="AO31" s="817"/>
      <c r="AP31" s="817">
        <v>2343</v>
      </c>
      <c r="AQ31" s="817"/>
      <c r="AR31" s="817"/>
      <c r="AS31" s="817"/>
      <c r="AT31" s="817"/>
      <c r="AU31" s="817">
        <v>23</v>
      </c>
      <c r="AV31" s="817"/>
      <c r="AW31" s="817"/>
      <c r="AX31" s="817"/>
      <c r="AY31" s="817"/>
      <c r="AZ31" s="818"/>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2675</v>
      </c>
      <c r="R32" s="771"/>
      <c r="S32" s="771"/>
      <c r="T32" s="771"/>
      <c r="U32" s="771"/>
      <c r="V32" s="771">
        <v>2588</v>
      </c>
      <c r="W32" s="771"/>
      <c r="X32" s="771"/>
      <c r="Y32" s="771"/>
      <c r="Z32" s="771"/>
      <c r="AA32" s="771">
        <v>87</v>
      </c>
      <c r="AB32" s="771"/>
      <c r="AC32" s="771"/>
      <c r="AD32" s="771"/>
      <c r="AE32" s="772"/>
      <c r="AF32" s="773">
        <v>1479</v>
      </c>
      <c r="AG32" s="774"/>
      <c r="AH32" s="774"/>
      <c r="AI32" s="774"/>
      <c r="AJ32" s="775"/>
      <c r="AK32" s="821">
        <v>1046</v>
      </c>
      <c r="AL32" s="817"/>
      <c r="AM32" s="817"/>
      <c r="AN32" s="817"/>
      <c r="AO32" s="817"/>
      <c r="AP32" s="817">
        <v>7709</v>
      </c>
      <c r="AQ32" s="817"/>
      <c r="AR32" s="817"/>
      <c r="AS32" s="817"/>
      <c r="AT32" s="817"/>
      <c r="AU32" s="817">
        <v>7508</v>
      </c>
      <c r="AV32" s="817"/>
      <c r="AW32" s="817"/>
      <c r="AX32" s="817"/>
      <c r="AY32" s="817"/>
      <c r="AZ32" s="818"/>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3816</v>
      </c>
      <c r="AG63" s="831"/>
      <c r="AH63" s="831"/>
      <c r="AI63" s="831"/>
      <c r="AJ63" s="832"/>
      <c r="AK63" s="833"/>
      <c r="AL63" s="828"/>
      <c r="AM63" s="828"/>
      <c r="AN63" s="828"/>
      <c r="AO63" s="828"/>
      <c r="AP63" s="831">
        <f>AP31+AP32</f>
        <v>10052</v>
      </c>
      <c r="AQ63" s="831"/>
      <c r="AR63" s="831"/>
      <c r="AS63" s="831"/>
      <c r="AT63" s="831"/>
      <c r="AU63" s="831">
        <f>AU31+AU32</f>
        <v>7531</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543</v>
      </c>
      <c r="C68" s="857"/>
      <c r="D68" s="857"/>
      <c r="E68" s="857"/>
      <c r="F68" s="857"/>
      <c r="G68" s="857"/>
      <c r="H68" s="857"/>
      <c r="I68" s="857"/>
      <c r="J68" s="857"/>
      <c r="K68" s="857"/>
      <c r="L68" s="857"/>
      <c r="M68" s="857"/>
      <c r="N68" s="857"/>
      <c r="O68" s="857"/>
      <c r="P68" s="858"/>
      <c r="Q68" s="859">
        <v>9022</v>
      </c>
      <c r="R68" s="853"/>
      <c r="S68" s="853"/>
      <c r="T68" s="853"/>
      <c r="U68" s="853"/>
      <c r="V68" s="853">
        <v>8620</v>
      </c>
      <c r="W68" s="853"/>
      <c r="X68" s="853"/>
      <c r="Y68" s="853"/>
      <c r="Z68" s="853"/>
      <c r="AA68" s="853">
        <v>402</v>
      </c>
      <c r="AB68" s="853"/>
      <c r="AC68" s="853"/>
      <c r="AD68" s="853"/>
      <c r="AE68" s="853"/>
      <c r="AF68" s="853">
        <v>402</v>
      </c>
      <c r="AG68" s="853"/>
      <c r="AH68" s="853"/>
      <c r="AI68" s="853"/>
      <c r="AJ68" s="853"/>
      <c r="AK68" s="853">
        <v>0</v>
      </c>
      <c r="AL68" s="853"/>
      <c r="AM68" s="853"/>
      <c r="AN68" s="853"/>
      <c r="AO68" s="853"/>
      <c r="AP68" s="853">
        <v>158</v>
      </c>
      <c r="AQ68" s="853"/>
      <c r="AR68" s="853"/>
      <c r="AS68" s="853"/>
      <c r="AT68" s="853"/>
      <c r="AU68" s="853">
        <v>6</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544</v>
      </c>
      <c r="C69" s="861"/>
      <c r="D69" s="861"/>
      <c r="E69" s="861"/>
      <c r="F69" s="861"/>
      <c r="G69" s="861"/>
      <c r="H69" s="861"/>
      <c r="I69" s="861"/>
      <c r="J69" s="861"/>
      <c r="K69" s="861"/>
      <c r="L69" s="861"/>
      <c r="M69" s="861"/>
      <c r="N69" s="861"/>
      <c r="O69" s="861"/>
      <c r="P69" s="862"/>
      <c r="Q69" s="863">
        <v>445</v>
      </c>
      <c r="R69" s="817"/>
      <c r="S69" s="817"/>
      <c r="T69" s="817"/>
      <c r="U69" s="817"/>
      <c r="V69" s="817">
        <v>425</v>
      </c>
      <c r="W69" s="817"/>
      <c r="X69" s="817"/>
      <c r="Y69" s="817"/>
      <c r="Z69" s="817"/>
      <c r="AA69" s="817">
        <v>21</v>
      </c>
      <c r="AB69" s="817"/>
      <c r="AC69" s="817"/>
      <c r="AD69" s="817"/>
      <c r="AE69" s="817"/>
      <c r="AF69" s="817">
        <v>21</v>
      </c>
      <c r="AG69" s="817"/>
      <c r="AH69" s="817"/>
      <c r="AI69" s="817"/>
      <c r="AJ69" s="817"/>
      <c r="AK69" s="817">
        <v>24</v>
      </c>
      <c r="AL69" s="817"/>
      <c r="AM69" s="817"/>
      <c r="AN69" s="817"/>
      <c r="AO69" s="817"/>
      <c r="AP69" s="817" t="s">
        <v>486</v>
      </c>
      <c r="AQ69" s="817"/>
      <c r="AR69" s="817"/>
      <c r="AS69" s="817"/>
      <c r="AT69" s="817"/>
      <c r="AU69" s="817" t="s">
        <v>486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545</v>
      </c>
      <c r="C70" s="861"/>
      <c r="D70" s="861"/>
      <c r="E70" s="861"/>
      <c r="F70" s="861"/>
      <c r="G70" s="861"/>
      <c r="H70" s="861"/>
      <c r="I70" s="861"/>
      <c r="J70" s="861"/>
      <c r="K70" s="861"/>
      <c r="L70" s="861"/>
      <c r="M70" s="861"/>
      <c r="N70" s="861"/>
      <c r="O70" s="861"/>
      <c r="P70" s="862"/>
      <c r="Q70" s="863">
        <v>992</v>
      </c>
      <c r="R70" s="817"/>
      <c r="S70" s="817"/>
      <c r="T70" s="817"/>
      <c r="U70" s="817"/>
      <c r="V70" s="817">
        <v>963</v>
      </c>
      <c r="W70" s="817"/>
      <c r="X70" s="817"/>
      <c r="Y70" s="817"/>
      <c r="Z70" s="817"/>
      <c r="AA70" s="817">
        <v>29</v>
      </c>
      <c r="AB70" s="817"/>
      <c r="AC70" s="817"/>
      <c r="AD70" s="817"/>
      <c r="AE70" s="817"/>
      <c r="AF70" s="817">
        <v>29</v>
      </c>
      <c r="AG70" s="817"/>
      <c r="AH70" s="817"/>
      <c r="AI70" s="817"/>
      <c r="AJ70" s="817"/>
      <c r="AK70" s="817">
        <v>50</v>
      </c>
      <c r="AL70" s="817"/>
      <c r="AM70" s="817"/>
      <c r="AN70" s="817"/>
      <c r="AO70" s="817"/>
      <c r="AP70" s="817" t="s">
        <v>486</v>
      </c>
      <c r="AQ70" s="817"/>
      <c r="AR70" s="817"/>
      <c r="AS70" s="817"/>
      <c r="AT70" s="817"/>
      <c r="AU70" s="817" t="s">
        <v>486</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546</v>
      </c>
      <c r="C71" s="861"/>
      <c r="D71" s="861"/>
      <c r="E71" s="861"/>
      <c r="F71" s="861"/>
      <c r="G71" s="861"/>
      <c r="H71" s="861"/>
      <c r="I71" s="861"/>
      <c r="J71" s="861"/>
      <c r="K71" s="861"/>
      <c r="L71" s="861"/>
      <c r="M71" s="861"/>
      <c r="N71" s="861"/>
      <c r="O71" s="861"/>
      <c r="P71" s="862"/>
      <c r="Q71" s="863">
        <v>249</v>
      </c>
      <c r="R71" s="817"/>
      <c r="S71" s="817"/>
      <c r="T71" s="817"/>
      <c r="U71" s="817"/>
      <c r="V71" s="817">
        <v>194</v>
      </c>
      <c r="W71" s="817"/>
      <c r="X71" s="817"/>
      <c r="Y71" s="817"/>
      <c r="Z71" s="817"/>
      <c r="AA71" s="817">
        <v>55</v>
      </c>
      <c r="AB71" s="817"/>
      <c r="AC71" s="817"/>
      <c r="AD71" s="817"/>
      <c r="AE71" s="817"/>
      <c r="AF71" s="817">
        <v>55</v>
      </c>
      <c r="AG71" s="817"/>
      <c r="AH71" s="817"/>
      <c r="AI71" s="817"/>
      <c r="AJ71" s="817"/>
      <c r="AK71" s="817">
        <v>17</v>
      </c>
      <c r="AL71" s="817"/>
      <c r="AM71" s="817"/>
      <c r="AN71" s="817"/>
      <c r="AO71" s="817"/>
      <c r="AP71" s="817" t="s">
        <v>486</v>
      </c>
      <c r="AQ71" s="817"/>
      <c r="AR71" s="817"/>
      <c r="AS71" s="817"/>
      <c r="AT71" s="817"/>
      <c r="AU71" s="817" t="s">
        <v>486</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547</v>
      </c>
      <c r="C72" s="861"/>
      <c r="D72" s="861"/>
      <c r="E72" s="861"/>
      <c r="F72" s="861"/>
      <c r="G72" s="861"/>
      <c r="H72" s="861"/>
      <c r="I72" s="861"/>
      <c r="J72" s="861"/>
      <c r="K72" s="861"/>
      <c r="L72" s="861"/>
      <c r="M72" s="861"/>
      <c r="N72" s="861"/>
      <c r="O72" s="861"/>
      <c r="P72" s="862"/>
      <c r="Q72" s="863">
        <v>32420</v>
      </c>
      <c r="R72" s="817"/>
      <c r="S72" s="817"/>
      <c r="T72" s="817"/>
      <c r="U72" s="817"/>
      <c r="V72" s="817">
        <v>32253</v>
      </c>
      <c r="W72" s="817"/>
      <c r="X72" s="817"/>
      <c r="Y72" s="817"/>
      <c r="Z72" s="817"/>
      <c r="AA72" s="817">
        <v>168</v>
      </c>
      <c r="AB72" s="817"/>
      <c r="AC72" s="817"/>
      <c r="AD72" s="817"/>
      <c r="AE72" s="817"/>
      <c r="AF72" s="817">
        <v>168</v>
      </c>
      <c r="AG72" s="817"/>
      <c r="AH72" s="817"/>
      <c r="AI72" s="817"/>
      <c r="AJ72" s="817"/>
      <c r="AK72" s="817">
        <v>385</v>
      </c>
      <c r="AL72" s="817"/>
      <c r="AM72" s="817"/>
      <c r="AN72" s="817"/>
      <c r="AO72" s="817"/>
      <c r="AP72" s="817" t="s">
        <v>486</v>
      </c>
      <c r="AQ72" s="817"/>
      <c r="AR72" s="817"/>
      <c r="AS72" s="817"/>
      <c r="AT72" s="817"/>
      <c r="AU72" s="817" t="s">
        <v>486</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548</v>
      </c>
      <c r="C73" s="861"/>
      <c r="D73" s="861"/>
      <c r="E73" s="861"/>
      <c r="F73" s="861"/>
      <c r="G73" s="861"/>
      <c r="H73" s="861"/>
      <c r="I73" s="861"/>
      <c r="J73" s="861"/>
      <c r="K73" s="861"/>
      <c r="L73" s="861"/>
      <c r="M73" s="861"/>
      <c r="N73" s="861"/>
      <c r="O73" s="861"/>
      <c r="P73" s="862"/>
      <c r="Q73" s="863">
        <v>53119</v>
      </c>
      <c r="R73" s="817"/>
      <c r="S73" s="817"/>
      <c r="T73" s="817"/>
      <c r="U73" s="817"/>
      <c r="V73" s="817">
        <v>52236</v>
      </c>
      <c r="W73" s="817"/>
      <c r="X73" s="817"/>
      <c r="Y73" s="817"/>
      <c r="Z73" s="817"/>
      <c r="AA73" s="817">
        <v>883</v>
      </c>
      <c r="AB73" s="817"/>
      <c r="AC73" s="817"/>
      <c r="AD73" s="817"/>
      <c r="AE73" s="817"/>
      <c r="AF73" s="817">
        <v>877</v>
      </c>
      <c r="AG73" s="817"/>
      <c r="AH73" s="817"/>
      <c r="AI73" s="817"/>
      <c r="AJ73" s="817"/>
      <c r="AK73" s="817" t="s">
        <v>486</v>
      </c>
      <c r="AL73" s="817"/>
      <c r="AM73" s="817"/>
      <c r="AN73" s="817"/>
      <c r="AO73" s="817"/>
      <c r="AP73" s="817" t="s">
        <v>486</v>
      </c>
      <c r="AQ73" s="817"/>
      <c r="AR73" s="817"/>
      <c r="AS73" s="817"/>
      <c r="AT73" s="817"/>
      <c r="AU73" s="817" t="s">
        <v>486</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549</v>
      </c>
      <c r="C74" s="861"/>
      <c r="D74" s="861"/>
      <c r="E74" s="861"/>
      <c r="F74" s="861"/>
      <c r="G74" s="861"/>
      <c r="H74" s="861"/>
      <c r="I74" s="861"/>
      <c r="J74" s="861"/>
      <c r="K74" s="861"/>
      <c r="L74" s="861"/>
      <c r="M74" s="861"/>
      <c r="N74" s="861"/>
      <c r="O74" s="861"/>
      <c r="P74" s="862"/>
      <c r="Q74" s="863">
        <v>9878</v>
      </c>
      <c r="R74" s="817">
        <v>6933</v>
      </c>
      <c r="S74" s="817">
        <v>6933</v>
      </c>
      <c r="T74" s="817">
        <v>6933</v>
      </c>
      <c r="U74" s="817">
        <v>6933</v>
      </c>
      <c r="V74" s="817">
        <v>9787</v>
      </c>
      <c r="W74" s="817">
        <v>6850</v>
      </c>
      <c r="X74" s="817">
        <v>6850</v>
      </c>
      <c r="Y74" s="817">
        <v>6850</v>
      </c>
      <c r="Z74" s="817">
        <v>6850</v>
      </c>
      <c r="AA74" s="817">
        <v>92</v>
      </c>
      <c r="AB74" s="817">
        <v>82</v>
      </c>
      <c r="AC74" s="817">
        <v>82</v>
      </c>
      <c r="AD74" s="817">
        <v>82</v>
      </c>
      <c r="AE74" s="817">
        <v>82</v>
      </c>
      <c r="AF74" s="817">
        <v>92</v>
      </c>
      <c r="AG74" s="817">
        <v>82</v>
      </c>
      <c r="AH74" s="817">
        <v>82</v>
      </c>
      <c r="AI74" s="817">
        <v>82</v>
      </c>
      <c r="AJ74" s="817">
        <v>82</v>
      </c>
      <c r="AK74" s="817">
        <v>5083</v>
      </c>
      <c r="AL74" s="817">
        <v>2485</v>
      </c>
      <c r="AM74" s="817">
        <v>2485</v>
      </c>
      <c r="AN74" s="817">
        <v>2485</v>
      </c>
      <c r="AO74" s="817">
        <v>2485</v>
      </c>
      <c r="AP74" s="817" t="s">
        <v>486</v>
      </c>
      <c r="AQ74" s="817"/>
      <c r="AR74" s="817"/>
      <c r="AS74" s="817"/>
      <c r="AT74" s="817"/>
      <c r="AU74" s="817" t="s">
        <v>486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550</v>
      </c>
      <c r="C75" s="861"/>
      <c r="D75" s="861"/>
      <c r="E75" s="861"/>
      <c r="F75" s="861"/>
      <c r="G75" s="861"/>
      <c r="H75" s="861"/>
      <c r="I75" s="861"/>
      <c r="J75" s="861"/>
      <c r="K75" s="861"/>
      <c r="L75" s="861"/>
      <c r="M75" s="861"/>
      <c r="N75" s="861"/>
      <c r="O75" s="861"/>
      <c r="P75" s="862"/>
      <c r="Q75" s="864">
        <v>1600855</v>
      </c>
      <c r="R75" s="865">
        <v>1385861</v>
      </c>
      <c r="S75" s="865">
        <v>1385861</v>
      </c>
      <c r="T75" s="865">
        <v>1385861</v>
      </c>
      <c r="U75" s="821">
        <v>1385861</v>
      </c>
      <c r="V75" s="866">
        <v>1567252</v>
      </c>
      <c r="W75" s="865">
        <v>1346246</v>
      </c>
      <c r="X75" s="865">
        <v>1346246</v>
      </c>
      <c r="Y75" s="865">
        <v>1346246</v>
      </c>
      <c r="Z75" s="821">
        <v>1346246</v>
      </c>
      <c r="AA75" s="866">
        <v>33603</v>
      </c>
      <c r="AB75" s="865">
        <v>39615</v>
      </c>
      <c r="AC75" s="865">
        <v>39615</v>
      </c>
      <c r="AD75" s="865">
        <v>39615</v>
      </c>
      <c r="AE75" s="821">
        <v>39615</v>
      </c>
      <c r="AF75" s="866">
        <v>33603</v>
      </c>
      <c r="AG75" s="865">
        <v>39615</v>
      </c>
      <c r="AH75" s="865">
        <v>39615</v>
      </c>
      <c r="AI75" s="865">
        <v>39615</v>
      </c>
      <c r="AJ75" s="821">
        <v>39615</v>
      </c>
      <c r="AK75" s="866">
        <v>22693</v>
      </c>
      <c r="AL75" s="865"/>
      <c r="AM75" s="865"/>
      <c r="AN75" s="865"/>
      <c r="AO75" s="821"/>
      <c r="AP75" s="866" t="s">
        <v>486</v>
      </c>
      <c r="AQ75" s="865"/>
      <c r="AR75" s="865"/>
      <c r="AS75" s="865"/>
      <c r="AT75" s="821"/>
      <c r="AU75" s="866" t="s">
        <v>486</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SUM(AF68:AJ75)</f>
        <v>194035</v>
      </c>
      <c r="AG88" s="831"/>
      <c r="AH88" s="831"/>
      <c r="AI88" s="831"/>
      <c r="AJ88" s="831"/>
      <c r="AK88" s="828"/>
      <c r="AL88" s="828"/>
      <c r="AM88" s="828"/>
      <c r="AN88" s="828"/>
      <c r="AO88" s="828"/>
      <c r="AP88" s="831">
        <f t="shared" ref="AP88" si="0">SUM(AP68:AT75)</f>
        <v>158</v>
      </c>
      <c r="AQ88" s="831"/>
      <c r="AR88" s="831"/>
      <c r="AS88" s="831"/>
      <c r="AT88" s="831"/>
      <c r="AU88" s="831">
        <f t="shared" ref="AU88" si="1">SUM(AU68:AY75)</f>
        <v>6</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SUM(CR7:CV16)</f>
        <v>1339</v>
      </c>
      <c r="CS102" s="839"/>
      <c r="CT102" s="839"/>
      <c r="CU102" s="839"/>
      <c r="CV102" s="878"/>
      <c r="CW102" s="877">
        <f t="shared" ref="CW102" si="2">SUM(CW7:DA16)</f>
        <v>276</v>
      </c>
      <c r="CX102" s="839"/>
      <c r="CY102" s="839"/>
      <c r="CZ102" s="839"/>
      <c r="DA102" s="878"/>
      <c r="DB102" s="877">
        <f t="shared" ref="DB102" si="3">SUM(DB7:DF16)</f>
        <v>1980</v>
      </c>
      <c r="DC102" s="839"/>
      <c r="DD102" s="839"/>
      <c r="DE102" s="839"/>
      <c r="DF102" s="878"/>
      <c r="DG102" s="877">
        <f t="shared" ref="DG102" si="4">SUM(DG7:DK16)</f>
        <v>7327</v>
      </c>
      <c r="DH102" s="839"/>
      <c r="DI102" s="839"/>
      <c r="DJ102" s="839"/>
      <c r="DK102" s="878"/>
      <c r="DL102" s="877">
        <f t="shared" ref="DL102" si="5">SUM(DL7:DP16)</f>
        <v>0</v>
      </c>
      <c r="DM102" s="839"/>
      <c r="DN102" s="839"/>
      <c r="DO102" s="839"/>
      <c r="DP102" s="878"/>
      <c r="DQ102" s="877">
        <f t="shared" ref="DQ102" si="6">SUM(DQ7:DU16)</f>
        <v>0</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1543782</v>
      </c>
      <c r="AB110" s="887"/>
      <c r="AC110" s="887"/>
      <c r="AD110" s="887"/>
      <c r="AE110" s="888"/>
      <c r="AF110" s="889">
        <v>1439678</v>
      </c>
      <c r="AG110" s="887"/>
      <c r="AH110" s="887"/>
      <c r="AI110" s="887"/>
      <c r="AJ110" s="888"/>
      <c r="AK110" s="889">
        <v>1373228</v>
      </c>
      <c r="AL110" s="887"/>
      <c r="AM110" s="887"/>
      <c r="AN110" s="887"/>
      <c r="AO110" s="888"/>
      <c r="AP110" s="890">
        <v>3</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12047901</v>
      </c>
      <c r="BR110" s="918"/>
      <c r="BS110" s="918"/>
      <c r="BT110" s="918"/>
      <c r="BU110" s="918"/>
      <c r="BV110" s="918">
        <v>11166291</v>
      </c>
      <c r="BW110" s="918"/>
      <c r="BX110" s="918"/>
      <c r="BY110" s="918"/>
      <c r="BZ110" s="918"/>
      <c r="CA110" s="918">
        <v>9978993</v>
      </c>
      <c r="CB110" s="918"/>
      <c r="CC110" s="918"/>
      <c r="CD110" s="918"/>
      <c r="CE110" s="918"/>
      <c r="CF110" s="931">
        <v>21.8</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8325674</v>
      </c>
      <c r="BR111" s="913"/>
      <c r="BS111" s="913"/>
      <c r="BT111" s="913"/>
      <c r="BU111" s="913"/>
      <c r="BV111" s="913">
        <v>7712324</v>
      </c>
      <c r="BW111" s="913"/>
      <c r="BX111" s="913"/>
      <c r="BY111" s="913"/>
      <c r="BZ111" s="913"/>
      <c r="CA111" s="913">
        <v>7947826</v>
      </c>
      <c r="CB111" s="913"/>
      <c r="CC111" s="913"/>
      <c r="CD111" s="913"/>
      <c r="CE111" s="913"/>
      <c r="CF111" s="907">
        <v>17.399999999999999</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7264796</v>
      </c>
      <c r="BR112" s="913"/>
      <c r="BS112" s="913"/>
      <c r="BT112" s="913"/>
      <c r="BU112" s="913"/>
      <c r="BV112" s="913">
        <v>7516063</v>
      </c>
      <c r="BW112" s="913"/>
      <c r="BX112" s="913"/>
      <c r="BY112" s="913"/>
      <c r="BZ112" s="913"/>
      <c r="CA112" s="913">
        <v>7531549</v>
      </c>
      <c r="CB112" s="913"/>
      <c r="CC112" s="913"/>
      <c r="CD112" s="913"/>
      <c r="CE112" s="913"/>
      <c r="CF112" s="907">
        <v>16.5</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443083</v>
      </c>
      <c r="AB113" s="925"/>
      <c r="AC113" s="925"/>
      <c r="AD113" s="925"/>
      <c r="AE113" s="926"/>
      <c r="AF113" s="927">
        <v>416014</v>
      </c>
      <c r="AG113" s="925"/>
      <c r="AH113" s="925"/>
      <c r="AI113" s="925"/>
      <c r="AJ113" s="926"/>
      <c r="AK113" s="927">
        <v>456355</v>
      </c>
      <c r="AL113" s="925"/>
      <c r="AM113" s="925"/>
      <c r="AN113" s="925"/>
      <c r="AO113" s="926"/>
      <c r="AP113" s="928">
        <v>1</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8643</v>
      </c>
      <c r="BR113" s="913"/>
      <c r="BS113" s="913"/>
      <c r="BT113" s="913"/>
      <c r="BU113" s="913"/>
      <c r="BV113" s="913">
        <v>7397</v>
      </c>
      <c r="BW113" s="913"/>
      <c r="BX113" s="913"/>
      <c r="BY113" s="913"/>
      <c r="BZ113" s="913"/>
      <c r="CA113" s="913">
        <v>6303</v>
      </c>
      <c r="CB113" s="913"/>
      <c r="CC113" s="913"/>
      <c r="CD113" s="913"/>
      <c r="CE113" s="913"/>
      <c r="CF113" s="907">
        <v>0</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1298</v>
      </c>
      <c r="AB114" s="946"/>
      <c r="AC114" s="946"/>
      <c r="AD114" s="946"/>
      <c r="AE114" s="947"/>
      <c r="AF114" s="948">
        <v>1196</v>
      </c>
      <c r="AG114" s="946"/>
      <c r="AH114" s="946"/>
      <c r="AI114" s="946"/>
      <c r="AJ114" s="947"/>
      <c r="AK114" s="948">
        <v>1352</v>
      </c>
      <c r="AL114" s="946"/>
      <c r="AM114" s="946"/>
      <c r="AN114" s="946"/>
      <c r="AO114" s="947"/>
      <c r="AP114" s="949">
        <v>0</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6193450</v>
      </c>
      <c r="BR114" s="913"/>
      <c r="BS114" s="913"/>
      <c r="BT114" s="913"/>
      <c r="BU114" s="913"/>
      <c r="BV114" s="913">
        <v>6441221</v>
      </c>
      <c r="BW114" s="913"/>
      <c r="BX114" s="913"/>
      <c r="BY114" s="913"/>
      <c r="BZ114" s="913"/>
      <c r="CA114" s="913">
        <v>6738282</v>
      </c>
      <c r="CB114" s="913"/>
      <c r="CC114" s="913"/>
      <c r="CD114" s="913"/>
      <c r="CE114" s="913"/>
      <c r="CF114" s="907">
        <v>14.7</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45010</v>
      </c>
      <c r="AB115" s="925"/>
      <c r="AC115" s="925"/>
      <c r="AD115" s="925"/>
      <c r="AE115" s="926"/>
      <c r="AF115" s="927">
        <v>381183</v>
      </c>
      <c r="AG115" s="925"/>
      <c r="AH115" s="925"/>
      <c r="AI115" s="925"/>
      <c r="AJ115" s="926"/>
      <c r="AK115" s="927">
        <v>140650</v>
      </c>
      <c r="AL115" s="925"/>
      <c r="AM115" s="925"/>
      <c r="AN115" s="925"/>
      <c r="AO115" s="926"/>
      <c r="AP115" s="928">
        <v>0.3</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7955106</v>
      </c>
      <c r="DH115" s="946"/>
      <c r="DI115" s="946"/>
      <c r="DJ115" s="946"/>
      <c r="DK115" s="947"/>
      <c r="DL115" s="948">
        <v>7376112</v>
      </c>
      <c r="DM115" s="946"/>
      <c r="DN115" s="946"/>
      <c r="DO115" s="946"/>
      <c r="DP115" s="947"/>
      <c r="DQ115" s="948">
        <v>7645970</v>
      </c>
      <c r="DR115" s="946"/>
      <c r="DS115" s="946"/>
      <c r="DT115" s="946"/>
      <c r="DU115" s="947"/>
      <c r="DV115" s="949">
        <v>16.7</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2033173</v>
      </c>
      <c r="AB117" s="966"/>
      <c r="AC117" s="966"/>
      <c r="AD117" s="966"/>
      <c r="AE117" s="967"/>
      <c r="AF117" s="968">
        <v>2238071</v>
      </c>
      <c r="AG117" s="966"/>
      <c r="AH117" s="966"/>
      <c r="AI117" s="966"/>
      <c r="AJ117" s="967"/>
      <c r="AK117" s="968">
        <v>1971585</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33840464</v>
      </c>
      <c r="BR119" s="987"/>
      <c r="BS119" s="987"/>
      <c r="BT119" s="987"/>
      <c r="BU119" s="987"/>
      <c r="BV119" s="987">
        <v>32843296</v>
      </c>
      <c r="BW119" s="987"/>
      <c r="BX119" s="987"/>
      <c r="BY119" s="987"/>
      <c r="BZ119" s="987"/>
      <c r="CA119" s="987">
        <v>32202953</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370568</v>
      </c>
      <c r="DH119" s="973"/>
      <c r="DI119" s="973"/>
      <c r="DJ119" s="973"/>
      <c r="DK119" s="974"/>
      <c r="DL119" s="972">
        <v>336212</v>
      </c>
      <c r="DM119" s="973"/>
      <c r="DN119" s="973"/>
      <c r="DO119" s="973"/>
      <c r="DP119" s="974"/>
      <c r="DQ119" s="972">
        <v>301856</v>
      </c>
      <c r="DR119" s="973"/>
      <c r="DS119" s="973"/>
      <c r="DT119" s="973"/>
      <c r="DU119" s="974"/>
      <c r="DV119" s="975">
        <v>0.7</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52247711</v>
      </c>
      <c r="BR120" s="918"/>
      <c r="BS120" s="918"/>
      <c r="BT120" s="918"/>
      <c r="BU120" s="918"/>
      <c r="BV120" s="918">
        <v>54546742</v>
      </c>
      <c r="BW120" s="918"/>
      <c r="BX120" s="918"/>
      <c r="BY120" s="918"/>
      <c r="BZ120" s="918"/>
      <c r="CA120" s="918">
        <v>60610185</v>
      </c>
      <c r="CB120" s="918"/>
      <c r="CC120" s="918"/>
      <c r="CD120" s="918"/>
      <c r="CE120" s="918"/>
      <c r="CF120" s="931">
        <v>132.6</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7247274</v>
      </c>
      <c r="DH120" s="918"/>
      <c r="DI120" s="918"/>
      <c r="DJ120" s="918"/>
      <c r="DK120" s="918"/>
      <c r="DL120" s="918">
        <v>7494431</v>
      </c>
      <c r="DM120" s="918"/>
      <c r="DN120" s="918"/>
      <c r="DO120" s="918"/>
      <c r="DP120" s="918"/>
      <c r="DQ120" s="918">
        <v>7508119</v>
      </c>
      <c r="DR120" s="918"/>
      <c r="DS120" s="918"/>
      <c r="DT120" s="918"/>
      <c r="DU120" s="918"/>
      <c r="DV120" s="919">
        <v>16.399999999999999</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8423003</v>
      </c>
      <c r="BR121" s="913"/>
      <c r="BS121" s="913"/>
      <c r="BT121" s="913"/>
      <c r="BU121" s="913"/>
      <c r="BV121" s="913">
        <v>8098103</v>
      </c>
      <c r="BW121" s="913"/>
      <c r="BX121" s="913"/>
      <c r="BY121" s="913"/>
      <c r="BZ121" s="913"/>
      <c r="CA121" s="913">
        <v>7596301</v>
      </c>
      <c r="CB121" s="913"/>
      <c r="CC121" s="913"/>
      <c r="CD121" s="913"/>
      <c r="CE121" s="913"/>
      <c r="CF121" s="907">
        <v>16.600000000000001</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17522</v>
      </c>
      <c r="DH121" s="913"/>
      <c r="DI121" s="913"/>
      <c r="DJ121" s="913"/>
      <c r="DK121" s="913"/>
      <c r="DL121" s="913">
        <v>21632</v>
      </c>
      <c r="DM121" s="913"/>
      <c r="DN121" s="913"/>
      <c r="DO121" s="913"/>
      <c r="DP121" s="913"/>
      <c r="DQ121" s="913">
        <v>23430</v>
      </c>
      <c r="DR121" s="913"/>
      <c r="DS121" s="913"/>
      <c r="DT121" s="913"/>
      <c r="DU121" s="913"/>
      <c r="DV121" s="914">
        <v>0.1</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9454456</v>
      </c>
      <c r="BR122" s="987"/>
      <c r="BS122" s="987"/>
      <c r="BT122" s="987"/>
      <c r="BU122" s="987"/>
      <c r="BV122" s="987">
        <v>8162749</v>
      </c>
      <c r="BW122" s="987"/>
      <c r="BX122" s="987"/>
      <c r="BY122" s="987"/>
      <c r="BZ122" s="987"/>
      <c r="CA122" s="987">
        <v>7106395</v>
      </c>
      <c r="CB122" s="987"/>
      <c r="CC122" s="987"/>
      <c r="CD122" s="987"/>
      <c r="CE122" s="987"/>
      <c r="CF122" s="1004">
        <v>15.5</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70125170</v>
      </c>
      <c r="BR123" s="1051"/>
      <c r="BS123" s="1051"/>
      <c r="BT123" s="1051"/>
      <c r="BU123" s="1051"/>
      <c r="BV123" s="1051">
        <v>70807594</v>
      </c>
      <c r="BW123" s="1051"/>
      <c r="BX123" s="1051"/>
      <c r="BY123" s="1051"/>
      <c r="BZ123" s="1051"/>
      <c r="CA123" s="1051">
        <v>75312881</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v>8035</v>
      </c>
      <c r="AB124" s="946"/>
      <c r="AC124" s="946"/>
      <c r="AD124" s="946"/>
      <c r="AE124" s="947"/>
      <c r="AF124" s="948">
        <v>344446</v>
      </c>
      <c r="AG124" s="946"/>
      <c r="AH124" s="946"/>
      <c r="AI124" s="946"/>
      <c r="AJ124" s="947"/>
      <c r="AK124" s="948">
        <v>104916</v>
      </c>
      <c r="AL124" s="946"/>
      <c r="AM124" s="946"/>
      <c r="AN124" s="946"/>
      <c r="AO124" s="947"/>
      <c r="AP124" s="949">
        <v>0.2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36975</v>
      </c>
      <c r="AB126" s="946"/>
      <c r="AC126" s="946"/>
      <c r="AD126" s="946"/>
      <c r="AE126" s="947"/>
      <c r="AF126" s="948">
        <v>36737</v>
      </c>
      <c r="AG126" s="946"/>
      <c r="AH126" s="946"/>
      <c r="AI126" s="946"/>
      <c r="AJ126" s="947"/>
      <c r="AK126" s="948">
        <v>35734</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732645</v>
      </c>
      <c r="AB128" s="1033"/>
      <c r="AC128" s="1033"/>
      <c r="AD128" s="1033"/>
      <c r="AE128" s="1034"/>
      <c r="AF128" s="1035">
        <v>1127429</v>
      </c>
      <c r="AG128" s="1033"/>
      <c r="AH128" s="1033"/>
      <c r="AI128" s="1033"/>
      <c r="AJ128" s="1034"/>
      <c r="AK128" s="1035">
        <v>1247469</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11.3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41801596</v>
      </c>
      <c r="AB129" s="946"/>
      <c r="AC129" s="946"/>
      <c r="AD129" s="946"/>
      <c r="AE129" s="947"/>
      <c r="AF129" s="948">
        <v>44663927</v>
      </c>
      <c r="AG129" s="946"/>
      <c r="AH129" s="946"/>
      <c r="AI129" s="946"/>
      <c r="AJ129" s="947"/>
      <c r="AK129" s="948">
        <v>46967027</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16.3</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1545151</v>
      </c>
      <c r="AB130" s="946"/>
      <c r="AC130" s="946"/>
      <c r="AD130" s="946"/>
      <c r="AE130" s="947"/>
      <c r="AF130" s="948">
        <v>1430927</v>
      </c>
      <c r="AG130" s="946"/>
      <c r="AH130" s="946"/>
      <c r="AI130" s="946"/>
      <c r="AJ130" s="947"/>
      <c r="AK130" s="948">
        <v>1260267</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-0.8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40256445</v>
      </c>
      <c r="AB131" s="973"/>
      <c r="AC131" s="973"/>
      <c r="AD131" s="973"/>
      <c r="AE131" s="974"/>
      <c r="AF131" s="972">
        <v>43233000</v>
      </c>
      <c r="AG131" s="973"/>
      <c r="AH131" s="973"/>
      <c r="AI131" s="973"/>
      <c r="AJ131" s="974"/>
      <c r="AK131" s="972">
        <v>45706760</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-0.60766169999999997</v>
      </c>
      <c r="AB132" s="1084"/>
      <c r="AC132" s="1084"/>
      <c r="AD132" s="1084"/>
      <c r="AE132" s="1085"/>
      <c r="AF132" s="1086">
        <v>-0.74083454999999998</v>
      </c>
      <c r="AG132" s="1084"/>
      <c r="AH132" s="1084"/>
      <c r="AI132" s="1084"/>
      <c r="AJ132" s="1085"/>
      <c r="AK132" s="1086">
        <v>-1.17302342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-1.1000000000000001</v>
      </c>
      <c r="AB133" s="1067"/>
      <c r="AC133" s="1067"/>
      <c r="AD133" s="1067"/>
      <c r="AE133" s="1068"/>
      <c r="AF133" s="1066">
        <v>-1</v>
      </c>
      <c r="AG133" s="1067"/>
      <c r="AH133" s="1067"/>
      <c r="AI133" s="1067"/>
      <c r="AJ133" s="1068"/>
      <c r="AK133" s="1066">
        <v>-0.8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X8QT/I0lW5EjrpdKB3pXitUaQlplK3A9N659kEyrrsfNd3saUXw0yJIasUFJZq3M7nyvBInQUD1aaLo5OIt1w==" saltValue="uLPExnIWfj3x/JEam7SL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5m1922KCuS7D113i9o1e1Da95xrZ1HeIs7LOJaPcpj9yQjhmChGPaRXPSFR469U5Hka7RRir6F4DSvmNaD2sw==" saltValue="sFJInc1lMQ23h5SKl5XMZ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ZX98bq8fbU7hBIqvK/H/ihVoevlYY0P+J4UhW0bkFEGSvKyU3jPKN1ikUZXY9l0E+CUtcwaeQPvCUzBf3IUVg==" saltValue="5mSsDg/CCQUaAhCrKfLA0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9840262</v>
      </c>
      <c r="AP9" s="274">
        <v>66574</v>
      </c>
      <c r="AQ9" s="275">
        <v>61513</v>
      </c>
      <c r="AR9" s="276">
        <v>8.1999999999999993</v>
      </c>
    </row>
    <row r="10" spans="1:46" ht="13.5" customHeight="1" x14ac:dyDescent="0.15">
      <c r="A10" s="259"/>
      <c r="AK10" s="1103" t="s">
        <v>483</v>
      </c>
      <c r="AL10" s="1104"/>
      <c r="AM10" s="1104"/>
      <c r="AN10" s="1105"/>
      <c r="AO10" s="277">
        <v>25947</v>
      </c>
      <c r="AP10" s="277">
        <v>176</v>
      </c>
      <c r="AQ10" s="278">
        <v>1262</v>
      </c>
      <c r="AR10" s="279">
        <v>-86.1</v>
      </c>
    </row>
    <row r="11" spans="1:46" ht="13.5" customHeight="1" x14ac:dyDescent="0.15">
      <c r="A11" s="259"/>
      <c r="AK11" s="1103" t="s">
        <v>484</v>
      </c>
      <c r="AL11" s="1104"/>
      <c r="AM11" s="1104"/>
      <c r="AN11" s="1105"/>
      <c r="AO11" s="277">
        <v>86501</v>
      </c>
      <c r="AP11" s="277">
        <v>585</v>
      </c>
      <c r="AQ11" s="278">
        <v>1079</v>
      </c>
      <c r="AR11" s="279">
        <v>-45.8</v>
      </c>
    </row>
    <row r="12" spans="1:46" ht="13.5" customHeight="1" x14ac:dyDescent="0.15">
      <c r="A12" s="259"/>
      <c r="AK12" s="1103" t="s">
        <v>485</v>
      </c>
      <c r="AL12" s="1104"/>
      <c r="AM12" s="1104"/>
      <c r="AN12" s="1105"/>
      <c r="AO12" s="277" t="s">
        <v>486</v>
      </c>
      <c r="AP12" s="277" t="s">
        <v>486</v>
      </c>
      <c r="AQ12" s="278">
        <v>46</v>
      </c>
      <c r="AR12" s="279" t="s">
        <v>486</v>
      </c>
    </row>
    <row r="13" spans="1:46" ht="13.5" customHeight="1" x14ac:dyDescent="0.15">
      <c r="A13" s="259"/>
      <c r="AK13" s="1103" t="s">
        <v>487</v>
      </c>
      <c r="AL13" s="1104"/>
      <c r="AM13" s="1104"/>
      <c r="AN13" s="1105"/>
      <c r="AO13" s="277" t="s">
        <v>486</v>
      </c>
      <c r="AP13" s="277" t="s">
        <v>486</v>
      </c>
      <c r="AQ13" s="278">
        <v>2016</v>
      </c>
      <c r="AR13" s="279" t="s">
        <v>486</v>
      </c>
    </row>
    <row r="14" spans="1:46" ht="13.5" customHeight="1" x14ac:dyDescent="0.15">
      <c r="A14" s="259"/>
      <c r="AK14" s="1103" t="s">
        <v>488</v>
      </c>
      <c r="AL14" s="1104"/>
      <c r="AM14" s="1104"/>
      <c r="AN14" s="1105"/>
      <c r="AO14" s="277">
        <v>90585</v>
      </c>
      <c r="AP14" s="277">
        <v>613</v>
      </c>
      <c r="AQ14" s="278">
        <v>1290</v>
      </c>
      <c r="AR14" s="279">
        <v>-52.5</v>
      </c>
    </row>
    <row r="15" spans="1:46" ht="13.5" customHeight="1" x14ac:dyDescent="0.15">
      <c r="A15" s="259"/>
      <c r="AK15" s="1106" t="s">
        <v>489</v>
      </c>
      <c r="AL15" s="1107"/>
      <c r="AM15" s="1107"/>
      <c r="AN15" s="1108"/>
      <c r="AO15" s="277">
        <v>-189752</v>
      </c>
      <c r="AP15" s="277">
        <v>-1284</v>
      </c>
      <c r="AQ15" s="278">
        <v>-2388</v>
      </c>
      <c r="AR15" s="279">
        <v>-46.2</v>
      </c>
    </row>
    <row r="16" spans="1:46" x14ac:dyDescent="0.15">
      <c r="A16" s="259"/>
      <c r="AK16" s="1106" t="s">
        <v>177</v>
      </c>
      <c r="AL16" s="1107"/>
      <c r="AM16" s="1107"/>
      <c r="AN16" s="1108"/>
      <c r="AO16" s="277">
        <v>9853543</v>
      </c>
      <c r="AP16" s="277">
        <v>66664</v>
      </c>
      <c r="AQ16" s="278">
        <v>64818</v>
      </c>
      <c r="AR16" s="279">
        <v>2.8</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5.89</v>
      </c>
      <c r="AP21" s="290">
        <v>6.09</v>
      </c>
      <c r="AQ21" s="291">
        <v>-0.2</v>
      </c>
      <c r="AS21" s="292"/>
      <c r="AT21" s="288"/>
    </row>
    <row r="22" spans="1:46" s="260" customFormat="1" x14ac:dyDescent="0.15">
      <c r="A22" s="288"/>
      <c r="AK22" s="1109" t="s">
        <v>495</v>
      </c>
      <c r="AL22" s="1110"/>
      <c r="AM22" s="1110"/>
      <c r="AN22" s="1111"/>
      <c r="AO22" s="293">
        <v>100.4</v>
      </c>
      <c r="AP22" s="294">
        <v>99.7</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1373228</v>
      </c>
      <c r="AP32" s="303">
        <v>9291</v>
      </c>
      <c r="AQ32" s="304">
        <v>26619</v>
      </c>
      <c r="AR32" s="305">
        <v>-65.099999999999994</v>
      </c>
    </row>
    <row r="33" spans="1:46" ht="13.5" customHeight="1" x14ac:dyDescent="0.15">
      <c r="A33" s="259"/>
      <c r="AK33" s="1117" t="s">
        <v>500</v>
      </c>
      <c r="AL33" s="1118"/>
      <c r="AM33" s="1118"/>
      <c r="AN33" s="1119"/>
      <c r="AO33" s="303" t="s">
        <v>486</v>
      </c>
      <c r="AP33" s="303" t="s">
        <v>486</v>
      </c>
      <c r="AQ33" s="304">
        <v>3</v>
      </c>
      <c r="AR33" s="305" t="s">
        <v>486</v>
      </c>
    </row>
    <row r="34" spans="1:46" ht="27" customHeight="1" x14ac:dyDescent="0.15">
      <c r="A34" s="259"/>
      <c r="AK34" s="1117" t="s">
        <v>501</v>
      </c>
      <c r="AL34" s="1118"/>
      <c r="AM34" s="1118"/>
      <c r="AN34" s="1119"/>
      <c r="AO34" s="303" t="s">
        <v>486</v>
      </c>
      <c r="AP34" s="303" t="s">
        <v>486</v>
      </c>
      <c r="AQ34" s="304">
        <v>28</v>
      </c>
      <c r="AR34" s="305" t="s">
        <v>486</v>
      </c>
    </row>
    <row r="35" spans="1:46" ht="27" customHeight="1" x14ac:dyDescent="0.15">
      <c r="A35" s="259"/>
      <c r="AK35" s="1117" t="s">
        <v>502</v>
      </c>
      <c r="AL35" s="1118"/>
      <c r="AM35" s="1118"/>
      <c r="AN35" s="1119"/>
      <c r="AO35" s="303">
        <v>456355</v>
      </c>
      <c r="AP35" s="303">
        <v>3087</v>
      </c>
      <c r="AQ35" s="304">
        <v>5266</v>
      </c>
      <c r="AR35" s="305">
        <v>-41.4</v>
      </c>
    </row>
    <row r="36" spans="1:46" ht="27" customHeight="1" x14ac:dyDescent="0.15">
      <c r="A36" s="259"/>
      <c r="AK36" s="1117" t="s">
        <v>503</v>
      </c>
      <c r="AL36" s="1118"/>
      <c r="AM36" s="1118"/>
      <c r="AN36" s="1119"/>
      <c r="AO36" s="303">
        <v>1352</v>
      </c>
      <c r="AP36" s="303">
        <v>9</v>
      </c>
      <c r="AQ36" s="304">
        <v>468</v>
      </c>
      <c r="AR36" s="305">
        <v>-98.1</v>
      </c>
    </row>
    <row r="37" spans="1:46" ht="13.5" customHeight="1" x14ac:dyDescent="0.15">
      <c r="A37" s="259"/>
      <c r="AK37" s="1117" t="s">
        <v>504</v>
      </c>
      <c r="AL37" s="1118"/>
      <c r="AM37" s="1118"/>
      <c r="AN37" s="1119"/>
      <c r="AO37" s="303">
        <v>140650</v>
      </c>
      <c r="AP37" s="303">
        <v>952</v>
      </c>
      <c r="AQ37" s="304">
        <v>985</v>
      </c>
      <c r="AR37" s="305">
        <v>-3.4</v>
      </c>
    </row>
    <row r="38" spans="1:46" ht="27" customHeight="1" x14ac:dyDescent="0.15">
      <c r="A38" s="259"/>
      <c r="AK38" s="1120" t="s">
        <v>505</v>
      </c>
      <c r="AL38" s="1121"/>
      <c r="AM38" s="1121"/>
      <c r="AN38" s="1122"/>
      <c r="AO38" s="306" t="s">
        <v>486</v>
      </c>
      <c r="AP38" s="306" t="s">
        <v>486</v>
      </c>
      <c r="AQ38" s="307">
        <v>1</v>
      </c>
      <c r="AR38" s="295" t="s">
        <v>486</v>
      </c>
      <c r="AS38" s="302"/>
    </row>
    <row r="39" spans="1:46" x14ac:dyDescent="0.15">
      <c r="A39" s="259"/>
      <c r="AK39" s="1120" t="s">
        <v>506</v>
      </c>
      <c r="AL39" s="1121"/>
      <c r="AM39" s="1121"/>
      <c r="AN39" s="1122"/>
      <c r="AO39" s="303">
        <v>-1247469</v>
      </c>
      <c r="AP39" s="303">
        <v>-8440</v>
      </c>
      <c r="AQ39" s="304">
        <v>-7209</v>
      </c>
      <c r="AR39" s="305">
        <v>17.100000000000001</v>
      </c>
      <c r="AS39" s="302"/>
    </row>
    <row r="40" spans="1:46" ht="27" customHeight="1" x14ac:dyDescent="0.15">
      <c r="A40" s="259"/>
      <c r="AK40" s="1117" t="s">
        <v>507</v>
      </c>
      <c r="AL40" s="1118"/>
      <c r="AM40" s="1118"/>
      <c r="AN40" s="1119"/>
      <c r="AO40" s="303">
        <v>-1260267</v>
      </c>
      <c r="AP40" s="303">
        <v>-8526</v>
      </c>
      <c r="AQ40" s="304">
        <v>-18404</v>
      </c>
      <c r="AR40" s="305">
        <v>-53.7</v>
      </c>
      <c r="AS40" s="302"/>
    </row>
    <row r="41" spans="1:46" x14ac:dyDescent="0.15">
      <c r="A41" s="259"/>
      <c r="AK41" s="1123" t="s">
        <v>287</v>
      </c>
      <c r="AL41" s="1124"/>
      <c r="AM41" s="1124"/>
      <c r="AN41" s="1125"/>
      <c r="AO41" s="303">
        <v>-536151</v>
      </c>
      <c r="AP41" s="303">
        <v>-3627</v>
      </c>
      <c r="AQ41" s="304">
        <v>7755</v>
      </c>
      <c r="AR41" s="305">
        <v>-146.80000000000001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7342101</v>
      </c>
      <c r="AN51" s="325">
        <v>49990</v>
      </c>
      <c r="AO51" s="326">
        <v>5.6</v>
      </c>
      <c r="AP51" s="327">
        <v>42836</v>
      </c>
      <c r="AQ51" s="328">
        <v>-0.9</v>
      </c>
      <c r="AR51" s="329">
        <v>6.5</v>
      </c>
    </row>
    <row r="52" spans="1:44" x14ac:dyDescent="0.15">
      <c r="A52" s="259"/>
      <c r="AK52" s="330"/>
      <c r="AL52" s="331" t="s">
        <v>517</v>
      </c>
      <c r="AM52" s="332">
        <v>5372670</v>
      </c>
      <c r="AN52" s="333">
        <v>36581</v>
      </c>
      <c r="AO52" s="334">
        <v>-4.5999999999999996</v>
      </c>
      <c r="AP52" s="335">
        <v>22936</v>
      </c>
      <c r="AQ52" s="336">
        <v>1.4</v>
      </c>
      <c r="AR52" s="337">
        <v>-6</v>
      </c>
    </row>
    <row r="53" spans="1:44" x14ac:dyDescent="0.15">
      <c r="A53" s="259"/>
      <c r="AK53" s="315" t="s">
        <v>518</v>
      </c>
      <c r="AL53" s="316"/>
      <c r="AM53" s="324">
        <v>3992277</v>
      </c>
      <c r="AN53" s="325">
        <v>27040</v>
      </c>
      <c r="AO53" s="326">
        <v>-45.9</v>
      </c>
      <c r="AP53" s="327">
        <v>39221</v>
      </c>
      <c r="AQ53" s="328">
        <v>-8.4</v>
      </c>
      <c r="AR53" s="329">
        <v>-37.5</v>
      </c>
    </row>
    <row r="54" spans="1:44" x14ac:dyDescent="0.15">
      <c r="A54" s="259"/>
      <c r="AK54" s="330"/>
      <c r="AL54" s="331" t="s">
        <v>517</v>
      </c>
      <c r="AM54" s="332">
        <v>3192319</v>
      </c>
      <c r="AN54" s="333">
        <v>21622</v>
      </c>
      <c r="AO54" s="334">
        <v>-40.9</v>
      </c>
      <c r="AP54" s="335">
        <v>24821</v>
      </c>
      <c r="AQ54" s="336">
        <v>8.1999999999999993</v>
      </c>
      <c r="AR54" s="337">
        <v>-49.1</v>
      </c>
    </row>
    <row r="55" spans="1:44" x14ac:dyDescent="0.15">
      <c r="A55" s="259"/>
      <c r="AK55" s="315" t="s">
        <v>519</v>
      </c>
      <c r="AL55" s="316"/>
      <c r="AM55" s="324">
        <v>6348236</v>
      </c>
      <c r="AN55" s="325">
        <v>42886</v>
      </c>
      <c r="AO55" s="326">
        <v>58.6</v>
      </c>
      <c r="AP55" s="327">
        <v>38566</v>
      </c>
      <c r="AQ55" s="328">
        <v>-1.7</v>
      </c>
      <c r="AR55" s="329">
        <v>60.3</v>
      </c>
    </row>
    <row r="56" spans="1:44" x14ac:dyDescent="0.15">
      <c r="A56" s="259"/>
      <c r="AK56" s="330"/>
      <c r="AL56" s="331" t="s">
        <v>517</v>
      </c>
      <c r="AM56" s="332">
        <v>5757214</v>
      </c>
      <c r="AN56" s="333">
        <v>38894</v>
      </c>
      <c r="AO56" s="334">
        <v>79.900000000000006</v>
      </c>
      <c r="AP56" s="335">
        <v>24059</v>
      </c>
      <c r="AQ56" s="336">
        <v>-3.1</v>
      </c>
      <c r="AR56" s="337">
        <v>83</v>
      </c>
    </row>
    <row r="57" spans="1:44" x14ac:dyDescent="0.15">
      <c r="A57" s="259"/>
      <c r="AK57" s="315" t="s">
        <v>520</v>
      </c>
      <c r="AL57" s="316"/>
      <c r="AM57" s="324">
        <v>5851115</v>
      </c>
      <c r="AN57" s="325">
        <v>39544</v>
      </c>
      <c r="AO57" s="326">
        <v>-7.8</v>
      </c>
      <c r="AP57" s="327">
        <v>35156</v>
      </c>
      <c r="AQ57" s="328">
        <v>-8.8000000000000007</v>
      </c>
      <c r="AR57" s="329">
        <v>1</v>
      </c>
    </row>
    <row r="58" spans="1:44" x14ac:dyDescent="0.15">
      <c r="A58" s="259"/>
      <c r="AK58" s="330"/>
      <c r="AL58" s="331" t="s">
        <v>517</v>
      </c>
      <c r="AM58" s="332">
        <v>5106782</v>
      </c>
      <c r="AN58" s="333">
        <v>34514</v>
      </c>
      <c r="AO58" s="334">
        <v>-11.3</v>
      </c>
      <c r="AP58" s="335">
        <v>22430</v>
      </c>
      <c r="AQ58" s="336">
        <v>-6.8</v>
      </c>
      <c r="AR58" s="337">
        <v>-4.5</v>
      </c>
    </row>
    <row r="59" spans="1:44" x14ac:dyDescent="0.15">
      <c r="A59" s="259"/>
      <c r="AK59" s="315" t="s">
        <v>521</v>
      </c>
      <c r="AL59" s="316"/>
      <c r="AM59" s="324">
        <v>5741355</v>
      </c>
      <c r="AN59" s="325">
        <v>38843</v>
      </c>
      <c r="AO59" s="326">
        <v>-1.8</v>
      </c>
      <c r="AP59" s="327">
        <v>37029</v>
      </c>
      <c r="AQ59" s="328">
        <v>5.3</v>
      </c>
      <c r="AR59" s="329">
        <v>-7.1</v>
      </c>
    </row>
    <row r="60" spans="1:44" x14ac:dyDescent="0.15">
      <c r="A60" s="259"/>
      <c r="AK60" s="330"/>
      <c r="AL60" s="331" t="s">
        <v>517</v>
      </c>
      <c r="AM60" s="332">
        <v>4882823</v>
      </c>
      <c r="AN60" s="333">
        <v>33035</v>
      </c>
      <c r="AO60" s="334">
        <v>-4.3</v>
      </c>
      <c r="AP60" s="335">
        <v>23232</v>
      </c>
      <c r="AQ60" s="336">
        <v>3.6</v>
      </c>
      <c r="AR60" s="337">
        <v>-7.9</v>
      </c>
    </row>
    <row r="61" spans="1:44" x14ac:dyDescent="0.15">
      <c r="A61" s="259"/>
      <c r="AK61" s="315" t="s">
        <v>522</v>
      </c>
      <c r="AL61" s="338"/>
      <c r="AM61" s="324">
        <v>5855017</v>
      </c>
      <c r="AN61" s="325">
        <v>39661</v>
      </c>
      <c r="AO61" s="326">
        <v>1.7</v>
      </c>
      <c r="AP61" s="327">
        <v>38562</v>
      </c>
      <c r="AQ61" s="339">
        <v>-2.9</v>
      </c>
      <c r="AR61" s="329">
        <v>4.5999999999999996</v>
      </c>
    </row>
    <row r="62" spans="1:44" x14ac:dyDescent="0.15">
      <c r="A62" s="259"/>
      <c r="AK62" s="330"/>
      <c r="AL62" s="331" t="s">
        <v>517</v>
      </c>
      <c r="AM62" s="332">
        <v>4862362</v>
      </c>
      <c r="AN62" s="333">
        <v>32929</v>
      </c>
      <c r="AO62" s="334">
        <v>3.8</v>
      </c>
      <c r="AP62" s="335">
        <v>23496</v>
      </c>
      <c r="AQ62" s="336">
        <v>0.7</v>
      </c>
      <c r="AR62" s="337">
        <v>3.1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ZePhwcSrNIct5d5x2xH20ef90g4BFw5Qa7XFJvPSvOrqb5Q4IK4wjmDa0WiYIB0X9zyOBxeVFJAC49Fal5ZVw==" saltValue="a64QmFa3zTFjpgpJFZnV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wz9G4mVkAqeQdW6FQoEGLS3j45qt2NtR/K9/NyHfuJ31pogKBDCe5bc3MGAcuMFIhInsyDjUJzLoklegXB7nUQ==" saltValue="ajUKXFRUedhTMc176Y4kM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BorDvn1Mj32EbJt2kU/7aUS99jczIw7Es8l00JhA48zzFfl/V7MKKuR65Dpe4uPJQ2JFGesz3iJRCGTQ3VPibw==" saltValue="frlMJg0Ejqci89uvcnWd0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14.67</v>
      </c>
      <c r="G47" s="12">
        <v>13.86</v>
      </c>
      <c r="H47" s="12">
        <v>14.37</v>
      </c>
      <c r="I47" s="12">
        <v>13.45</v>
      </c>
      <c r="J47" s="13">
        <v>14.92</v>
      </c>
    </row>
    <row r="48" spans="2:10" ht="57.75" customHeight="1" x14ac:dyDescent="0.15">
      <c r="B48" s="14"/>
      <c r="C48" s="1128" t="s">
        <v>4</v>
      </c>
      <c r="D48" s="1128"/>
      <c r="E48" s="1129"/>
      <c r="F48" s="15">
        <v>6.71</v>
      </c>
      <c r="G48" s="16">
        <v>9.93</v>
      </c>
      <c r="H48" s="16">
        <v>9.1300000000000008</v>
      </c>
      <c r="I48" s="16">
        <v>8.9</v>
      </c>
      <c r="J48" s="17">
        <v>6.68</v>
      </c>
    </row>
    <row r="49" spans="2:10" ht="57.75" customHeight="1" thickBot="1" x14ac:dyDescent="0.2">
      <c r="B49" s="18"/>
      <c r="C49" s="1130" t="s">
        <v>5</v>
      </c>
      <c r="D49" s="1130"/>
      <c r="E49" s="1131"/>
      <c r="F49" s="19">
        <v>0.06</v>
      </c>
      <c r="G49" s="20">
        <v>3.13</v>
      </c>
      <c r="H49" s="20" t="s">
        <v>529</v>
      </c>
      <c r="I49" s="20">
        <v>0.36</v>
      </c>
      <c r="J49" s="21">
        <v>0.34</v>
      </c>
    </row>
    <row r="50" spans="2:10" x14ac:dyDescent="0.15"/>
  </sheetData>
  <sheetProtection algorithmName="SHA-512" hashValue="zi6ijUTbVv106JWwvyyw/cl75A3PjOqdcVXpzhxpcSyqqIkdAMD6UOpA9dNMSwWP1leULVDlHwD3bnQ2kHsOGQ==" saltValue="Iwp9nCa0bbedH7xwnKiH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530</v>
      </c>
      <c r="D34" s="1136"/>
      <c r="E34" s="1137"/>
      <c r="F34" s="32">
        <v>6.7</v>
      </c>
      <c r="G34" s="33">
        <v>9.92</v>
      </c>
      <c r="H34" s="33">
        <v>9.1199999999999992</v>
      </c>
      <c r="I34" s="33">
        <v>8.9</v>
      </c>
      <c r="J34" s="34">
        <v>6.67</v>
      </c>
      <c r="K34" s="22"/>
      <c r="L34" s="22"/>
      <c r="M34" s="22"/>
      <c r="N34" s="22"/>
      <c r="O34" s="22"/>
      <c r="P34" s="22"/>
    </row>
    <row r="35" spans="1:16" ht="39" customHeight="1" x14ac:dyDescent="0.15">
      <c r="A35" s="22"/>
      <c r="B35" s="35"/>
      <c r="C35" s="1132" t="s">
        <v>531</v>
      </c>
      <c r="D35" s="1132"/>
      <c r="E35" s="1133"/>
      <c r="F35" s="36">
        <v>3.92</v>
      </c>
      <c r="G35" s="37">
        <v>3.08</v>
      </c>
      <c r="H35" s="37">
        <v>3.32</v>
      </c>
      <c r="I35" s="37">
        <v>3.23</v>
      </c>
      <c r="J35" s="38">
        <v>3.28</v>
      </c>
      <c r="K35" s="22"/>
      <c r="L35" s="22"/>
      <c r="M35" s="22"/>
      <c r="N35" s="22"/>
      <c r="O35" s="22"/>
      <c r="P35" s="22"/>
    </row>
    <row r="36" spans="1:16" ht="39" customHeight="1" x14ac:dyDescent="0.15">
      <c r="A36" s="22"/>
      <c r="B36" s="35"/>
      <c r="C36" s="1132" t="s">
        <v>532</v>
      </c>
      <c r="D36" s="1132"/>
      <c r="E36" s="1133"/>
      <c r="F36" s="36">
        <v>0.32</v>
      </c>
      <c r="G36" s="37">
        <v>0.81</v>
      </c>
      <c r="H36" s="37">
        <v>1.07</v>
      </c>
      <c r="I36" s="37">
        <v>1.17</v>
      </c>
      <c r="J36" s="38">
        <v>3.14</v>
      </c>
      <c r="K36" s="22"/>
      <c r="L36" s="22"/>
      <c r="M36" s="22"/>
      <c r="N36" s="22"/>
      <c r="O36" s="22"/>
      <c r="P36" s="22"/>
    </row>
    <row r="37" spans="1:16" ht="39" customHeight="1" x14ac:dyDescent="0.15">
      <c r="A37" s="22"/>
      <c r="B37" s="35"/>
      <c r="C37" s="1132" t="s">
        <v>533</v>
      </c>
      <c r="D37" s="1132"/>
      <c r="E37" s="1133"/>
      <c r="F37" s="36">
        <v>0.46</v>
      </c>
      <c r="G37" s="37">
        <v>0.91</v>
      </c>
      <c r="H37" s="37">
        <v>1.1399999999999999</v>
      </c>
      <c r="I37" s="37">
        <v>1.3</v>
      </c>
      <c r="J37" s="38">
        <v>1.2</v>
      </c>
      <c r="K37" s="22"/>
      <c r="L37" s="22"/>
      <c r="M37" s="22"/>
      <c r="N37" s="22"/>
      <c r="O37" s="22"/>
      <c r="P37" s="22"/>
    </row>
    <row r="38" spans="1:16" ht="39" customHeight="1" x14ac:dyDescent="0.15">
      <c r="A38" s="22"/>
      <c r="B38" s="35"/>
      <c r="C38" s="1132" t="s">
        <v>534</v>
      </c>
      <c r="D38" s="1132"/>
      <c r="E38" s="1133"/>
      <c r="F38" s="36">
        <v>0.21</v>
      </c>
      <c r="G38" s="37">
        <v>0.32</v>
      </c>
      <c r="H38" s="37">
        <v>0.24</v>
      </c>
      <c r="I38" s="37">
        <v>0.17</v>
      </c>
      <c r="J38" s="38">
        <v>0.45</v>
      </c>
      <c r="K38" s="22"/>
      <c r="L38" s="22"/>
      <c r="M38" s="22"/>
      <c r="N38" s="22"/>
      <c r="O38" s="22"/>
      <c r="P38" s="22"/>
    </row>
    <row r="39" spans="1:16" ht="39" customHeight="1" x14ac:dyDescent="0.15">
      <c r="A39" s="22"/>
      <c r="B39" s="35"/>
      <c r="C39" s="1132" t="s">
        <v>535</v>
      </c>
      <c r="D39" s="1132"/>
      <c r="E39" s="1133"/>
      <c r="F39" s="36">
        <v>0</v>
      </c>
      <c r="G39" s="37">
        <v>0.1</v>
      </c>
      <c r="H39" s="37">
        <v>0.04</v>
      </c>
      <c r="I39" s="37">
        <v>0.04</v>
      </c>
      <c r="J39" s="38">
        <v>0.02</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536</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537</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dWGLyZMnI7hISwRrJYy0UN/Zxc2/SKPJMrwZoUwqOT7XW2CF3i8u0ByfopYmWdbGKgQ4wRMZp4s0V53iOfGXQ==" saltValue="Q1dvPlsBewZJtIwQNSrI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1670</v>
      </c>
      <c r="L45" s="58">
        <v>1704</v>
      </c>
      <c r="M45" s="58">
        <v>1544</v>
      </c>
      <c r="N45" s="58">
        <v>1440</v>
      </c>
      <c r="O45" s="59">
        <v>1373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324</v>
      </c>
      <c r="L48" s="62">
        <v>440</v>
      </c>
      <c r="M48" s="62">
        <v>443</v>
      </c>
      <c r="N48" s="62">
        <v>416</v>
      </c>
      <c r="O48" s="63">
        <v>456</v>
      </c>
      <c r="P48" s="46"/>
      <c r="Q48" s="46"/>
      <c r="R48" s="46"/>
      <c r="S48" s="46"/>
      <c r="T48" s="46"/>
      <c r="U48" s="46"/>
    </row>
    <row r="49" spans="1:21" ht="30.75" customHeight="1" x14ac:dyDescent="0.15">
      <c r="A49" s="46"/>
      <c r="B49" s="1140"/>
      <c r="C49" s="1141"/>
      <c r="D49" s="60"/>
      <c r="E49" s="1146" t="s">
        <v>14</v>
      </c>
      <c r="F49" s="1146"/>
      <c r="G49" s="1146"/>
      <c r="H49" s="1146"/>
      <c r="I49" s="1146"/>
      <c r="J49" s="1147"/>
      <c r="K49" s="61">
        <v>49</v>
      </c>
      <c r="L49" s="62">
        <v>21</v>
      </c>
      <c r="M49" s="62">
        <v>1</v>
      </c>
      <c r="N49" s="62">
        <v>1</v>
      </c>
      <c r="O49" s="63">
        <v>1</v>
      </c>
      <c r="P49" s="46"/>
      <c r="Q49" s="46"/>
      <c r="R49" s="46"/>
      <c r="S49" s="46"/>
      <c r="T49" s="46"/>
      <c r="U49" s="46"/>
    </row>
    <row r="50" spans="1:21" ht="30.75" customHeight="1" x14ac:dyDescent="0.15">
      <c r="A50" s="46"/>
      <c r="B50" s="1140"/>
      <c r="C50" s="1141"/>
      <c r="D50" s="60"/>
      <c r="E50" s="1146" t="s">
        <v>15</v>
      </c>
      <c r="F50" s="1146"/>
      <c r="G50" s="1146"/>
      <c r="H50" s="1146"/>
      <c r="I50" s="1146"/>
      <c r="J50" s="1147"/>
      <c r="K50" s="61">
        <v>1051</v>
      </c>
      <c r="L50" s="62">
        <v>300</v>
      </c>
      <c r="M50" s="62">
        <v>45</v>
      </c>
      <c r="N50" s="62">
        <v>381</v>
      </c>
      <c r="O50" s="63">
        <v>141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3546</v>
      </c>
      <c r="L52" s="62">
        <v>3156</v>
      </c>
      <c r="M52" s="62">
        <v>2278</v>
      </c>
      <c r="N52" s="62">
        <v>2558</v>
      </c>
      <c r="O52" s="63">
        <v>2507</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-452</v>
      </c>
      <c r="L53" s="67">
        <v>-691</v>
      </c>
      <c r="M53" s="67">
        <v>-245</v>
      </c>
      <c r="N53" s="67">
        <v>-320</v>
      </c>
      <c r="O53" s="68">
        <v>-536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538</v>
      </c>
      <c r="L57" s="79" t="s">
        <v>539</v>
      </c>
      <c r="M57" s="79" t="s">
        <v>540</v>
      </c>
      <c r="N57" s="79" t="s">
        <v>541</v>
      </c>
      <c r="O57" s="80" t="s">
        <v>542</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m6kvbSXa4fLIdeB72+8B327yV8ZEwMQCmjq6Ev9UYz4eYlnqvKPhWKK5/mcAjRc9CEyntm1BcrOr54t+k16Gw==" saltValue="JTDIDsbSm4PzHGfkoR5D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13239</v>
      </c>
      <c r="J41" s="343">
        <v>11781</v>
      </c>
      <c r="K41" s="343">
        <v>12048</v>
      </c>
      <c r="L41" s="343">
        <v>11166</v>
      </c>
      <c r="M41" s="344">
        <v>9979</v>
      </c>
    </row>
    <row r="42" spans="2:13" ht="27.75" customHeight="1" x14ac:dyDescent="0.15">
      <c r="B42" s="1171"/>
      <c r="C42" s="1172"/>
      <c r="D42" s="104"/>
      <c r="E42" s="1177" t="s">
        <v>32</v>
      </c>
      <c r="F42" s="1177"/>
      <c r="G42" s="1177"/>
      <c r="H42" s="1178"/>
      <c r="I42" s="345">
        <v>6006</v>
      </c>
      <c r="J42" s="346">
        <v>7715</v>
      </c>
      <c r="K42" s="346">
        <v>8326</v>
      </c>
      <c r="L42" s="346">
        <v>7712</v>
      </c>
      <c r="M42" s="347">
        <v>7948</v>
      </c>
    </row>
    <row r="43" spans="2:13" ht="27.75" customHeight="1" x14ac:dyDescent="0.15">
      <c r="B43" s="1171"/>
      <c r="C43" s="1172"/>
      <c r="D43" s="104"/>
      <c r="E43" s="1177" t="s">
        <v>33</v>
      </c>
      <c r="F43" s="1177"/>
      <c r="G43" s="1177"/>
      <c r="H43" s="1178"/>
      <c r="I43" s="345">
        <v>6204</v>
      </c>
      <c r="J43" s="346">
        <v>6782</v>
      </c>
      <c r="K43" s="346">
        <v>7265</v>
      </c>
      <c r="L43" s="346">
        <v>7516</v>
      </c>
      <c r="M43" s="347">
        <v>7532</v>
      </c>
    </row>
    <row r="44" spans="2:13" ht="27.75" customHeight="1" x14ac:dyDescent="0.15">
      <c r="B44" s="1171"/>
      <c r="C44" s="1172"/>
      <c r="D44" s="104"/>
      <c r="E44" s="1177" t="s">
        <v>34</v>
      </c>
      <c r="F44" s="1177"/>
      <c r="G44" s="1177"/>
      <c r="H44" s="1178"/>
      <c r="I44" s="345">
        <v>30</v>
      </c>
      <c r="J44" s="346">
        <v>10</v>
      </c>
      <c r="K44" s="346">
        <v>9</v>
      </c>
      <c r="L44" s="346">
        <v>7</v>
      </c>
      <c r="M44" s="347">
        <v>6</v>
      </c>
    </row>
    <row r="45" spans="2:13" ht="27.75" customHeight="1" x14ac:dyDescent="0.15">
      <c r="B45" s="1171"/>
      <c r="C45" s="1172"/>
      <c r="D45" s="104"/>
      <c r="E45" s="1177" t="s">
        <v>35</v>
      </c>
      <c r="F45" s="1177"/>
      <c r="G45" s="1177"/>
      <c r="H45" s="1178"/>
      <c r="I45" s="345">
        <v>6860</v>
      </c>
      <c r="J45" s="346">
        <v>6423</v>
      </c>
      <c r="K45" s="346">
        <v>6193</v>
      </c>
      <c r="L45" s="346">
        <v>6441</v>
      </c>
      <c r="M45" s="347">
        <v>6738</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45073</v>
      </c>
      <c r="J50" s="346">
        <v>48445</v>
      </c>
      <c r="K50" s="346">
        <v>52248</v>
      </c>
      <c r="L50" s="346">
        <v>54547</v>
      </c>
      <c r="M50" s="347">
        <v>60610</v>
      </c>
    </row>
    <row r="51" spans="2:13" ht="27.75" customHeight="1" x14ac:dyDescent="0.15">
      <c r="B51" s="1171"/>
      <c r="C51" s="1172"/>
      <c r="D51" s="104"/>
      <c r="E51" s="1177" t="s">
        <v>42</v>
      </c>
      <c r="F51" s="1177"/>
      <c r="G51" s="1177"/>
      <c r="H51" s="1178"/>
      <c r="I51" s="345">
        <v>10630</v>
      </c>
      <c r="J51" s="346">
        <v>9920</v>
      </c>
      <c r="K51" s="346">
        <v>8423</v>
      </c>
      <c r="L51" s="346">
        <v>8098</v>
      </c>
      <c r="M51" s="347">
        <v>7596</v>
      </c>
    </row>
    <row r="52" spans="2:13" ht="27.75" customHeight="1" x14ac:dyDescent="0.15">
      <c r="B52" s="1173"/>
      <c r="C52" s="1174"/>
      <c r="D52" s="104"/>
      <c r="E52" s="1177" t="s">
        <v>43</v>
      </c>
      <c r="F52" s="1177"/>
      <c r="G52" s="1177"/>
      <c r="H52" s="1178"/>
      <c r="I52" s="345">
        <v>12356</v>
      </c>
      <c r="J52" s="346">
        <v>10864</v>
      </c>
      <c r="K52" s="346">
        <v>9454</v>
      </c>
      <c r="L52" s="346">
        <v>8163</v>
      </c>
      <c r="M52" s="347">
        <v>7106</v>
      </c>
    </row>
    <row r="53" spans="2:13" ht="27.75" customHeight="1" thickBot="1" x14ac:dyDescent="0.2">
      <c r="B53" s="1184" t="s">
        <v>19</v>
      </c>
      <c r="C53" s="1185"/>
      <c r="D53" s="108"/>
      <c r="E53" s="1186" t="s">
        <v>44</v>
      </c>
      <c r="F53" s="1186"/>
      <c r="G53" s="1186"/>
      <c r="H53" s="1187"/>
      <c r="I53" s="348">
        <v>-35720</v>
      </c>
      <c r="J53" s="349">
        <v>-36518</v>
      </c>
      <c r="K53" s="349">
        <v>-36285</v>
      </c>
      <c r="L53" s="349">
        <v>-37964</v>
      </c>
      <c r="M53" s="350">
        <v>-43110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W/YuxsAwflSVT29KVwBP5WB0UuS3+y0/REBQp+GrQuRzWH8WrToQoDd5voTtwyvLmToMJXk5xynjUKxGyW56Ug==" saltValue="RaSbLytbqIUZq73crmoo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6009</v>
      </c>
      <c r="G55" s="120">
        <v>6009</v>
      </c>
      <c r="H55" s="121">
        <v>7009</v>
      </c>
    </row>
    <row r="56" spans="2:8" ht="52.5" customHeight="1" x14ac:dyDescent="0.15">
      <c r="B56" s="122"/>
      <c r="C56" s="1198" t="s">
        <v>47</v>
      </c>
      <c r="D56" s="1198"/>
      <c r="E56" s="1199"/>
      <c r="F56" s="123" t="s">
        <v>486</v>
      </c>
      <c r="G56" s="123" t="s">
        <v>486</v>
      </c>
      <c r="H56" s="124" t="s">
        <v>486</v>
      </c>
    </row>
    <row r="57" spans="2:8" ht="53.25" customHeight="1" x14ac:dyDescent="0.15">
      <c r="B57" s="122"/>
      <c r="C57" s="1200" t="s">
        <v>48</v>
      </c>
      <c r="D57" s="1200"/>
      <c r="E57" s="1201"/>
      <c r="F57" s="125">
        <v>45074</v>
      </c>
      <c r="G57" s="125">
        <v>47292</v>
      </c>
      <c r="H57" s="126">
        <v>52278</v>
      </c>
    </row>
    <row r="58" spans="2:8" ht="45.75" customHeight="1" x14ac:dyDescent="0.15">
      <c r="B58" s="127"/>
      <c r="C58" s="1188" t="s">
        <v>560</v>
      </c>
      <c r="D58" s="1189"/>
      <c r="E58" s="1190"/>
      <c r="F58" s="128">
        <v>17247</v>
      </c>
      <c r="G58" s="128">
        <v>18143</v>
      </c>
      <c r="H58" s="129">
        <v>20159</v>
      </c>
    </row>
    <row r="59" spans="2:8" ht="45.75" customHeight="1" x14ac:dyDescent="0.15">
      <c r="B59" s="127"/>
      <c r="C59" s="1188" t="s">
        <v>561</v>
      </c>
      <c r="D59" s="1189"/>
      <c r="E59" s="1190"/>
      <c r="F59" s="128">
        <v>16646</v>
      </c>
      <c r="G59" s="128">
        <v>18082</v>
      </c>
      <c r="H59" s="129">
        <v>20547</v>
      </c>
    </row>
    <row r="60" spans="2:8" ht="45.75" customHeight="1" x14ac:dyDescent="0.15">
      <c r="B60" s="127"/>
      <c r="C60" s="1188" t="s">
        <v>562</v>
      </c>
      <c r="D60" s="1189"/>
      <c r="E60" s="1190"/>
      <c r="F60" s="128">
        <v>5230</v>
      </c>
      <c r="G60" s="128">
        <v>5230</v>
      </c>
      <c r="H60" s="129">
        <v>5636</v>
      </c>
    </row>
    <row r="61" spans="2:8" ht="45.75" customHeight="1" x14ac:dyDescent="0.15">
      <c r="B61" s="127"/>
      <c r="C61" s="1188" t="s">
        <v>563</v>
      </c>
      <c r="D61" s="1189"/>
      <c r="E61" s="1190"/>
      <c r="F61" s="128">
        <v>4692</v>
      </c>
      <c r="G61" s="128">
        <v>4692</v>
      </c>
      <c r="H61" s="129">
        <v>4693</v>
      </c>
    </row>
    <row r="62" spans="2:8" ht="45.75" customHeight="1" thickBot="1" x14ac:dyDescent="0.2">
      <c r="B62" s="130"/>
      <c r="C62" s="1191" t="s">
        <v>564</v>
      </c>
      <c r="D62" s="1192"/>
      <c r="E62" s="1193"/>
      <c r="F62" s="131">
        <v>526</v>
      </c>
      <c r="G62" s="131">
        <v>526</v>
      </c>
      <c r="H62" s="132">
        <v>526</v>
      </c>
    </row>
    <row r="63" spans="2:8" ht="52.5" customHeight="1" thickBot="1" x14ac:dyDescent="0.2">
      <c r="B63" s="133"/>
      <c r="C63" s="1194" t="s">
        <v>49</v>
      </c>
      <c r="D63" s="1194"/>
      <c r="E63" s="1195"/>
      <c r="F63" s="134">
        <v>51082</v>
      </c>
      <c r="G63" s="134">
        <v>53301</v>
      </c>
      <c r="H63" s="135">
        <v>59287</v>
      </c>
    </row>
    <row r="64" spans="2:8" x14ac:dyDescent="0.15"/>
  </sheetData>
  <sheetProtection algorithmName="SHA-512" hashValue="2uKlqgjRP7o/z19+D1Qq6fNziQEceKJ3ILYRQIz93OJg++cFrt/MrNvknFUsBNa92u4ePZiq78Mc9w2BRj4wgg==" saltValue="BjtxLQI1z75pt3iuoMwa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49990</v>
      </c>
      <c r="E3" s="154"/>
      <c r="F3" s="155">
        <v>42836</v>
      </c>
      <c r="G3" s="156"/>
      <c r="H3" s="157"/>
    </row>
    <row r="4" spans="1:8" x14ac:dyDescent="0.15">
      <c r="A4" s="158"/>
      <c r="B4" s="159"/>
      <c r="C4" s="160"/>
      <c r="D4" s="161">
        <v>36581</v>
      </c>
      <c r="E4" s="162"/>
      <c r="F4" s="163">
        <v>22936</v>
      </c>
      <c r="G4" s="164"/>
      <c r="H4" s="165"/>
    </row>
    <row r="5" spans="1:8" x14ac:dyDescent="0.15">
      <c r="A5" s="146" t="s">
        <v>518</v>
      </c>
      <c r="B5" s="151"/>
      <c r="C5" s="152"/>
      <c r="D5" s="153">
        <v>27040</v>
      </c>
      <c r="E5" s="154"/>
      <c r="F5" s="155">
        <v>39221</v>
      </c>
      <c r="G5" s="156"/>
      <c r="H5" s="157"/>
    </row>
    <row r="6" spans="1:8" x14ac:dyDescent="0.15">
      <c r="A6" s="158"/>
      <c r="B6" s="159"/>
      <c r="C6" s="160"/>
      <c r="D6" s="161">
        <v>21622</v>
      </c>
      <c r="E6" s="162"/>
      <c r="F6" s="163">
        <v>24821</v>
      </c>
      <c r="G6" s="164"/>
      <c r="H6" s="165"/>
    </row>
    <row r="7" spans="1:8" x14ac:dyDescent="0.15">
      <c r="A7" s="146" t="s">
        <v>519</v>
      </c>
      <c r="B7" s="151"/>
      <c r="C7" s="152"/>
      <c r="D7" s="153">
        <v>42886</v>
      </c>
      <c r="E7" s="154"/>
      <c r="F7" s="155">
        <v>38566</v>
      </c>
      <c r="G7" s="156"/>
      <c r="H7" s="157"/>
    </row>
    <row r="8" spans="1:8" x14ac:dyDescent="0.15">
      <c r="A8" s="158"/>
      <c r="B8" s="159"/>
      <c r="C8" s="160"/>
      <c r="D8" s="161">
        <v>38894</v>
      </c>
      <c r="E8" s="162"/>
      <c r="F8" s="163">
        <v>24059</v>
      </c>
      <c r="G8" s="164"/>
      <c r="H8" s="165"/>
    </row>
    <row r="9" spans="1:8" x14ac:dyDescent="0.15">
      <c r="A9" s="146" t="s">
        <v>520</v>
      </c>
      <c r="B9" s="151"/>
      <c r="C9" s="152"/>
      <c r="D9" s="153">
        <v>39544</v>
      </c>
      <c r="E9" s="154"/>
      <c r="F9" s="155">
        <v>35156</v>
      </c>
      <c r="G9" s="156"/>
      <c r="H9" s="157"/>
    </row>
    <row r="10" spans="1:8" x14ac:dyDescent="0.15">
      <c r="A10" s="158"/>
      <c r="B10" s="159"/>
      <c r="C10" s="160"/>
      <c r="D10" s="161">
        <v>34514</v>
      </c>
      <c r="E10" s="162"/>
      <c r="F10" s="163">
        <v>22430</v>
      </c>
      <c r="G10" s="164"/>
      <c r="H10" s="165"/>
    </row>
    <row r="11" spans="1:8" x14ac:dyDescent="0.15">
      <c r="A11" s="146" t="s">
        <v>521</v>
      </c>
      <c r="B11" s="151"/>
      <c r="C11" s="152"/>
      <c r="D11" s="153">
        <v>38843</v>
      </c>
      <c r="E11" s="154"/>
      <c r="F11" s="155">
        <v>37029</v>
      </c>
      <c r="G11" s="156"/>
      <c r="H11" s="157"/>
    </row>
    <row r="12" spans="1:8" x14ac:dyDescent="0.15">
      <c r="A12" s="158"/>
      <c r="B12" s="159"/>
      <c r="C12" s="166"/>
      <c r="D12" s="161">
        <v>33035</v>
      </c>
      <c r="E12" s="162"/>
      <c r="F12" s="163">
        <v>23232</v>
      </c>
      <c r="G12" s="164"/>
      <c r="H12" s="165"/>
    </row>
    <row r="13" spans="1:8" x14ac:dyDescent="0.15">
      <c r="A13" s="146"/>
      <c r="B13" s="151"/>
      <c r="C13" s="152"/>
      <c r="D13" s="153">
        <v>39661</v>
      </c>
      <c r="E13" s="154"/>
      <c r="F13" s="155">
        <v>38562</v>
      </c>
      <c r="G13" s="167"/>
      <c r="H13" s="157"/>
    </row>
    <row r="14" spans="1:8" x14ac:dyDescent="0.15">
      <c r="A14" s="158"/>
      <c r="B14" s="159"/>
      <c r="C14" s="160"/>
      <c r="D14" s="161">
        <v>32929</v>
      </c>
      <c r="E14" s="162"/>
      <c r="F14" s="163">
        <v>23496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6.71</v>
      </c>
      <c r="C19" s="168">
        <f>ROUND(VALUE(SUBSTITUTE(実質収支比率等に係る経年分析!G$48,"▲","-")),2)</f>
        <v>9.93</v>
      </c>
      <c r="D19" s="168">
        <f>ROUND(VALUE(SUBSTITUTE(実質収支比率等に係る経年分析!H$48,"▲","-")),2)</f>
        <v>9.1300000000000008</v>
      </c>
      <c r="E19" s="168">
        <f>ROUND(VALUE(SUBSTITUTE(実質収支比率等に係る経年分析!I$48,"▲","-")),2)</f>
        <v>8.9</v>
      </c>
      <c r="F19" s="168">
        <f>ROUND(VALUE(SUBSTITUTE(実質収支比率等に係る経年分析!J$48,"▲","-")),2)</f>
        <v>6.68</v>
      </c>
    </row>
    <row r="20" spans="1:11" x14ac:dyDescent="0.15">
      <c r="A20" s="168" t="s">
        <v>53</v>
      </c>
      <c r="B20" s="168">
        <f>ROUND(VALUE(SUBSTITUTE(実質収支比率等に係る経年分析!F$47,"▲","-")),2)</f>
        <v>14.67</v>
      </c>
      <c r="C20" s="168">
        <f>ROUND(VALUE(SUBSTITUTE(実質収支比率等に係る経年分析!G$47,"▲","-")),2)</f>
        <v>13.86</v>
      </c>
      <c r="D20" s="168">
        <f>ROUND(VALUE(SUBSTITUTE(実質収支比率等に係る経年分析!H$47,"▲","-")),2)</f>
        <v>14.37</v>
      </c>
      <c r="E20" s="168">
        <f>ROUND(VALUE(SUBSTITUTE(実質収支比率等に係る経年分析!I$47,"▲","-")),2)</f>
        <v>13.45</v>
      </c>
      <c r="F20" s="168">
        <f>ROUND(VALUE(SUBSTITUTE(実質収支比率等に係る経年分析!J$47,"▲","-")),2)</f>
        <v>14.92</v>
      </c>
    </row>
    <row r="21" spans="1:11" x14ac:dyDescent="0.15">
      <c r="A21" s="168" t="s">
        <v>54</v>
      </c>
      <c r="B21" s="168">
        <f>IF(ISNUMBER(VALUE(SUBSTITUTE(実質収支比率等に係る経年分析!F$49,"▲","-"))),ROUND(VALUE(SUBSTITUTE(実質収支比率等に係る経年分析!F$49,"▲","-")),2),NA())</f>
        <v>0.06</v>
      </c>
      <c r="C21" s="168">
        <f>IF(ISNUMBER(VALUE(SUBSTITUTE(実質収支比率等に係る経年分析!G$49,"▲","-"))),ROUND(VALUE(SUBSTITUTE(実質収支比率等に係る経年分析!G$49,"▲","-")),2),NA())</f>
        <v>3.13</v>
      </c>
      <c r="D21" s="168">
        <f>IF(ISNUMBER(VALUE(SUBSTITUTE(実質収支比率等に係る経年分析!H$49,"▲","-"))),ROUND(VALUE(SUBSTITUTE(実質収支比率等に係る経年分析!H$49,"▲","-")),2),NA())</f>
        <v>-1</v>
      </c>
      <c r="E21" s="168">
        <f>IF(ISNUMBER(VALUE(SUBSTITUTE(実質収支比率等に係る経年分析!I$49,"▲","-"))),ROUND(VALUE(SUBSTITUTE(実質収支比率等に係る経年分析!I$49,"▲","-")),2),NA())</f>
        <v>0.36</v>
      </c>
      <c r="F21" s="168">
        <f>IF(ISNUMBER(VALUE(SUBSTITUTE(実質収支比率等に係る経年分析!J$49,"▲","-"))),ROUND(VALUE(SUBSTITUTE(実質収支比率等に係る経年分析!J$49,"▲","-")),2),NA())</f>
        <v>0.34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国民健康保険事業会計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0.45</v>
      </c>
    </row>
    <row r="33" spans="1:16" x14ac:dyDescent="0.15">
      <c r="A33" s="169" t="str">
        <f>IF(連結実質赤字比率に係る赤字・黒字の構成分析!C$37="",NA(),連結実質赤字比率に係る赤字・黒字の構成分析!C$37)</f>
        <v>介護保険事業会計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1.1399999999999999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v>
      </c>
    </row>
    <row r="34" spans="1:16" x14ac:dyDescent="0.15">
      <c r="A34" s="169" t="str">
        <f>IF(連結実質赤字比率に係る赤字・黒字の構成分析!C$36="",NA(),連結実質赤字比率に係る赤字・黒字の構成分析!C$36)</f>
        <v>下水道事業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3.14</v>
      </c>
    </row>
    <row r="35" spans="1:16" x14ac:dyDescent="0.15">
      <c r="A35" s="169" t="str">
        <f>IF(連結実質赤字比率に係る赤字・黒字の構成分析!C$35="",NA(),連結実質赤字比率に係る赤字・黒字の構成分析!C$35)</f>
        <v>水道事業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3.92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3.32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3.28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9.1199999999999992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3546</v>
      </c>
      <c r="E42" s="170"/>
      <c r="F42" s="170"/>
      <c r="G42" s="170">
        <f>'実質公債費比率（分子）の構造'!L$52</f>
        <v>3156</v>
      </c>
      <c r="H42" s="170"/>
      <c r="I42" s="170"/>
      <c r="J42" s="170">
        <f>'実質公債費比率（分子）の構造'!M$52</f>
        <v>2278</v>
      </c>
      <c r="K42" s="170"/>
      <c r="L42" s="170"/>
      <c r="M42" s="170">
        <f>'実質公債費比率（分子）の構造'!N$52</f>
        <v>2558</v>
      </c>
      <c r="N42" s="170"/>
      <c r="O42" s="170"/>
      <c r="P42" s="170">
        <f>'実質公債費比率（分子）の構造'!O$52</f>
        <v>2507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1051</v>
      </c>
      <c r="C44" s="170"/>
      <c r="D44" s="170"/>
      <c r="E44" s="170">
        <f>'実質公債費比率（分子）の構造'!L$50</f>
        <v>300</v>
      </c>
      <c r="F44" s="170"/>
      <c r="G44" s="170"/>
      <c r="H44" s="170">
        <f>'実質公債費比率（分子）の構造'!M$50</f>
        <v>45</v>
      </c>
      <c r="I44" s="170"/>
      <c r="J44" s="170"/>
      <c r="K44" s="170">
        <f>'実質公債費比率（分子）の構造'!N$50</f>
        <v>381</v>
      </c>
      <c r="L44" s="170"/>
      <c r="M44" s="170"/>
      <c r="N44" s="170">
        <f>'実質公債費比率（分子）の構造'!O$50</f>
        <v>141</v>
      </c>
      <c r="O44" s="170"/>
      <c r="P44" s="170"/>
    </row>
    <row r="45" spans="1:16" x14ac:dyDescent="0.15">
      <c r="A45" s="170" t="s">
        <v>63</v>
      </c>
      <c r="B45" s="170">
        <f>'実質公債費比率（分子）の構造'!K$49</f>
        <v>49</v>
      </c>
      <c r="C45" s="170"/>
      <c r="D45" s="170"/>
      <c r="E45" s="170">
        <f>'実質公債費比率（分子）の構造'!L$49</f>
        <v>21</v>
      </c>
      <c r="F45" s="170"/>
      <c r="G45" s="170"/>
      <c r="H45" s="170">
        <f>'実質公債費比率（分子）の構造'!M$49</f>
        <v>1</v>
      </c>
      <c r="I45" s="170"/>
      <c r="J45" s="170"/>
      <c r="K45" s="170">
        <f>'実質公債費比率（分子）の構造'!N$49</f>
        <v>1</v>
      </c>
      <c r="L45" s="170"/>
      <c r="M45" s="170"/>
      <c r="N45" s="170">
        <f>'実質公債費比率（分子）の構造'!O$49</f>
        <v>1</v>
      </c>
      <c r="O45" s="170"/>
      <c r="P45" s="170"/>
    </row>
    <row r="46" spans="1:16" x14ac:dyDescent="0.15">
      <c r="A46" s="170" t="s">
        <v>64</v>
      </c>
      <c r="B46" s="170">
        <f>'実質公債費比率（分子）の構造'!K$48</f>
        <v>324</v>
      </c>
      <c r="C46" s="170"/>
      <c r="D46" s="170"/>
      <c r="E46" s="170">
        <f>'実質公債費比率（分子）の構造'!L$48</f>
        <v>440</v>
      </c>
      <c r="F46" s="170"/>
      <c r="G46" s="170"/>
      <c r="H46" s="170">
        <f>'実質公債費比率（分子）の構造'!M$48</f>
        <v>443</v>
      </c>
      <c r="I46" s="170"/>
      <c r="J46" s="170"/>
      <c r="K46" s="170">
        <f>'実質公債費比率（分子）の構造'!N$48</f>
        <v>416</v>
      </c>
      <c r="L46" s="170"/>
      <c r="M46" s="170"/>
      <c r="N46" s="170">
        <f>'実質公債費比率（分子）の構造'!O$48</f>
        <v>456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1670</v>
      </c>
      <c r="C49" s="170"/>
      <c r="D49" s="170"/>
      <c r="E49" s="170">
        <f>'実質公債費比率（分子）の構造'!L$45</f>
        <v>1704</v>
      </c>
      <c r="F49" s="170"/>
      <c r="G49" s="170"/>
      <c r="H49" s="170">
        <f>'実質公債費比率（分子）の構造'!M$45</f>
        <v>1544</v>
      </c>
      <c r="I49" s="170"/>
      <c r="J49" s="170"/>
      <c r="K49" s="170">
        <f>'実質公債費比率（分子）の構造'!N$45</f>
        <v>1440</v>
      </c>
      <c r="L49" s="170"/>
      <c r="M49" s="170"/>
      <c r="N49" s="170">
        <f>'実質公債費比率（分子）の構造'!O$45</f>
        <v>1373</v>
      </c>
      <c r="O49" s="170"/>
      <c r="P49" s="170"/>
    </row>
    <row r="50" spans="1:16" x14ac:dyDescent="0.15">
      <c r="A50" s="170" t="s">
        <v>67</v>
      </c>
      <c r="B50" s="170" t="e">
        <f>NA()</f>
        <v>#N/A</v>
      </c>
      <c r="C50" s="170">
        <f>IF(ISNUMBER('実質公債費比率（分子）の構造'!K$53),'実質公債費比率（分子）の構造'!K$53,NA())</f>
        <v>-452</v>
      </c>
      <c r="D50" s="170" t="e">
        <f>NA()</f>
        <v>#N/A</v>
      </c>
      <c r="E50" s="170" t="e">
        <f>NA()</f>
        <v>#N/A</v>
      </c>
      <c r="F50" s="170">
        <f>IF(ISNUMBER('実質公債費比率（分子）の構造'!L$53),'実質公債費比率（分子）の構造'!L$53,NA())</f>
        <v>-691</v>
      </c>
      <c r="G50" s="170" t="e">
        <f>NA()</f>
        <v>#N/A</v>
      </c>
      <c r="H50" s="170" t="e">
        <f>NA()</f>
        <v>#N/A</v>
      </c>
      <c r="I50" s="170">
        <f>IF(ISNUMBER('実質公債費比率（分子）の構造'!M$53),'実質公債費比率（分子）の構造'!M$53,NA())</f>
        <v>-245</v>
      </c>
      <c r="J50" s="170" t="e">
        <f>NA()</f>
        <v>#N/A</v>
      </c>
      <c r="K50" s="170" t="e">
        <f>NA()</f>
        <v>#N/A</v>
      </c>
      <c r="L50" s="170">
        <f>IF(ISNUMBER('実質公債費比率（分子）の構造'!N$53),'実質公債費比率（分子）の構造'!N$53,NA())</f>
        <v>-320</v>
      </c>
      <c r="M50" s="170" t="e">
        <f>NA()</f>
        <v>#N/A</v>
      </c>
      <c r="N50" s="170" t="e">
        <f>NA()</f>
        <v>#N/A</v>
      </c>
      <c r="O50" s="170">
        <f>IF(ISNUMBER('実質公債費比率（分子）の構造'!O$53),'実質公債費比率（分子）の構造'!O$53,NA())</f>
        <v>-536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12356</v>
      </c>
      <c r="E56" s="169"/>
      <c r="F56" s="169"/>
      <c r="G56" s="169">
        <f>'将来負担比率（分子）の構造'!J$52</f>
        <v>10864</v>
      </c>
      <c r="H56" s="169"/>
      <c r="I56" s="169"/>
      <c r="J56" s="169">
        <f>'将来負担比率（分子）の構造'!K$52</f>
        <v>9454</v>
      </c>
      <c r="K56" s="169"/>
      <c r="L56" s="169"/>
      <c r="M56" s="169">
        <f>'将来負担比率（分子）の構造'!L$52</f>
        <v>8163</v>
      </c>
      <c r="N56" s="169"/>
      <c r="O56" s="169"/>
      <c r="P56" s="169">
        <f>'将来負担比率（分子）の構造'!M$52</f>
        <v>7106</v>
      </c>
    </row>
    <row r="57" spans="1:16" x14ac:dyDescent="0.15">
      <c r="A57" s="169" t="s">
        <v>42</v>
      </c>
      <c r="B57" s="169"/>
      <c r="C57" s="169"/>
      <c r="D57" s="169">
        <f>'将来負担比率（分子）の構造'!I$51</f>
        <v>10630</v>
      </c>
      <c r="E57" s="169"/>
      <c r="F57" s="169"/>
      <c r="G57" s="169">
        <f>'将来負担比率（分子）の構造'!J$51</f>
        <v>9920</v>
      </c>
      <c r="H57" s="169"/>
      <c r="I57" s="169"/>
      <c r="J57" s="169">
        <f>'将来負担比率（分子）の構造'!K$51</f>
        <v>8423</v>
      </c>
      <c r="K57" s="169"/>
      <c r="L57" s="169"/>
      <c r="M57" s="169">
        <f>'将来負担比率（分子）の構造'!L$51</f>
        <v>8098</v>
      </c>
      <c r="N57" s="169"/>
      <c r="O57" s="169"/>
      <c r="P57" s="169">
        <f>'将来負担比率（分子）の構造'!M$51</f>
        <v>7596</v>
      </c>
    </row>
    <row r="58" spans="1:16" x14ac:dyDescent="0.15">
      <c r="A58" s="169" t="s">
        <v>41</v>
      </c>
      <c r="B58" s="169"/>
      <c r="C58" s="169"/>
      <c r="D58" s="169">
        <f>'将来負担比率（分子）の構造'!I$50</f>
        <v>45073</v>
      </c>
      <c r="E58" s="169"/>
      <c r="F58" s="169"/>
      <c r="G58" s="169">
        <f>'将来負担比率（分子）の構造'!J$50</f>
        <v>48445</v>
      </c>
      <c r="H58" s="169"/>
      <c r="I58" s="169"/>
      <c r="J58" s="169">
        <f>'将来負担比率（分子）の構造'!K$50</f>
        <v>52248</v>
      </c>
      <c r="K58" s="169"/>
      <c r="L58" s="169"/>
      <c r="M58" s="169">
        <f>'将来負担比率（分子）の構造'!L$50</f>
        <v>54547</v>
      </c>
      <c r="N58" s="169"/>
      <c r="O58" s="169"/>
      <c r="P58" s="169">
        <f>'将来負担比率（分子）の構造'!M$50</f>
        <v>60610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6860</v>
      </c>
      <c r="C62" s="169"/>
      <c r="D62" s="169"/>
      <c r="E62" s="169">
        <f>'将来負担比率（分子）の構造'!J$45</f>
        <v>6423</v>
      </c>
      <c r="F62" s="169"/>
      <c r="G62" s="169"/>
      <c r="H62" s="169">
        <f>'将来負担比率（分子）の構造'!K$45</f>
        <v>6193</v>
      </c>
      <c r="I62" s="169"/>
      <c r="J62" s="169"/>
      <c r="K62" s="169">
        <f>'将来負担比率（分子）の構造'!L$45</f>
        <v>6441</v>
      </c>
      <c r="L62" s="169"/>
      <c r="M62" s="169"/>
      <c r="N62" s="169">
        <f>'将来負担比率（分子）の構造'!M$45</f>
        <v>6738</v>
      </c>
      <c r="O62" s="169"/>
      <c r="P62" s="169"/>
    </row>
    <row r="63" spans="1:16" x14ac:dyDescent="0.15">
      <c r="A63" s="169" t="s">
        <v>34</v>
      </c>
      <c r="B63" s="169">
        <f>'将来負担比率（分子）の構造'!I$44</f>
        <v>30</v>
      </c>
      <c r="C63" s="169"/>
      <c r="D63" s="169"/>
      <c r="E63" s="169">
        <f>'将来負担比率（分子）の構造'!J$44</f>
        <v>10</v>
      </c>
      <c r="F63" s="169"/>
      <c r="G63" s="169"/>
      <c r="H63" s="169">
        <f>'将来負担比率（分子）の構造'!K$44</f>
        <v>9</v>
      </c>
      <c r="I63" s="169"/>
      <c r="J63" s="169"/>
      <c r="K63" s="169">
        <f>'将来負担比率（分子）の構造'!L$44</f>
        <v>7</v>
      </c>
      <c r="L63" s="169"/>
      <c r="M63" s="169"/>
      <c r="N63" s="169">
        <f>'将来負担比率（分子）の構造'!M$44</f>
        <v>6</v>
      </c>
      <c r="O63" s="169"/>
      <c r="P63" s="169"/>
    </row>
    <row r="64" spans="1:16" x14ac:dyDescent="0.15">
      <c r="A64" s="169" t="s">
        <v>33</v>
      </c>
      <c r="B64" s="169">
        <f>'将来負担比率（分子）の構造'!I$43</f>
        <v>6204</v>
      </c>
      <c r="C64" s="169"/>
      <c r="D64" s="169"/>
      <c r="E64" s="169">
        <f>'将来負担比率（分子）の構造'!J$43</f>
        <v>6782</v>
      </c>
      <c r="F64" s="169"/>
      <c r="G64" s="169"/>
      <c r="H64" s="169">
        <f>'将来負担比率（分子）の構造'!K$43</f>
        <v>7265</v>
      </c>
      <c r="I64" s="169"/>
      <c r="J64" s="169"/>
      <c r="K64" s="169">
        <f>'将来負担比率（分子）の構造'!L$43</f>
        <v>7516</v>
      </c>
      <c r="L64" s="169"/>
      <c r="M64" s="169"/>
      <c r="N64" s="169">
        <f>'将来負担比率（分子）の構造'!M$43</f>
        <v>7532</v>
      </c>
      <c r="O64" s="169"/>
      <c r="P64" s="169"/>
    </row>
    <row r="65" spans="1:16" x14ac:dyDescent="0.15">
      <c r="A65" s="169" t="s">
        <v>32</v>
      </c>
      <c r="B65" s="169">
        <f>'将来負担比率（分子）の構造'!I$42</f>
        <v>6006</v>
      </c>
      <c r="C65" s="169"/>
      <c r="D65" s="169"/>
      <c r="E65" s="169">
        <f>'将来負担比率（分子）の構造'!J$42</f>
        <v>7715</v>
      </c>
      <c r="F65" s="169"/>
      <c r="G65" s="169"/>
      <c r="H65" s="169">
        <f>'将来負担比率（分子）の構造'!K$42</f>
        <v>8326</v>
      </c>
      <c r="I65" s="169"/>
      <c r="J65" s="169"/>
      <c r="K65" s="169">
        <f>'将来負担比率（分子）の構造'!L$42</f>
        <v>7712</v>
      </c>
      <c r="L65" s="169"/>
      <c r="M65" s="169"/>
      <c r="N65" s="169">
        <f>'将来負担比率（分子）の構造'!M$42</f>
        <v>7948</v>
      </c>
      <c r="O65" s="169"/>
      <c r="P65" s="169"/>
    </row>
    <row r="66" spans="1:16" x14ac:dyDescent="0.15">
      <c r="A66" s="169" t="s">
        <v>31</v>
      </c>
      <c r="B66" s="169">
        <f>'将来負担比率（分子）の構造'!I$41</f>
        <v>13239</v>
      </c>
      <c r="C66" s="169"/>
      <c r="D66" s="169"/>
      <c r="E66" s="169">
        <f>'将来負担比率（分子）の構造'!J$41</f>
        <v>11781</v>
      </c>
      <c r="F66" s="169"/>
      <c r="G66" s="169"/>
      <c r="H66" s="169">
        <f>'将来負担比率（分子）の構造'!K$41</f>
        <v>12048</v>
      </c>
      <c r="I66" s="169"/>
      <c r="J66" s="169"/>
      <c r="K66" s="169">
        <f>'将来負担比率（分子）の構造'!L$41</f>
        <v>11166</v>
      </c>
      <c r="L66" s="169"/>
      <c r="M66" s="169"/>
      <c r="N66" s="169">
        <f>'将来負担比率（分子）の構造'!M$41</f>
        <v>9979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6009</v>
      </c>
      <c r="C72" s="173">
        <f>基金残高に係る経年分析!G55</f>
        <v>6009</v>
      </c>
      <c r="D72" s="173">
        <f>基金残高に係る経年分析!H55</f>
        <v>7009</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45074</v>
      </c>
      <c r="C74" s="173">
        <f>基金残高に係る経年分析!G57</f>
        <v>47292</v>
      </c>
      <c r="D74" s="173">
        <f>基金残高に係る経年分析!H57</f>
        <v>52278</v>
      </c>
    </row>
  </sheetData>
  <sheetProtection algorithmName="SHA-512" hashValue="guUEkWZcKkUUGv9bGQTZOYQ2T/fnvqrWufASiDZgYBhzHqA1aLMDI5xRGNR452yyQdi6zHmi5BSTUuVXZ7H63g==" saltValue="KuC0hj9y0IkW70l6lvYx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2025-03-11T02:52:22Z</cp:lastPrinted>
  <dcterms:created xsi:type="dcterms:W3CDTF">2025-02-19T01:50:53Z</dcterms:created>
  <dcterms:modified xsi:type="dcterms:W3CDTF">2025-03-21T06:45:31Z</dcterms:modified>
  <cp:category/>
</cp:coreProperties>
</file>