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3" documentId="13_ncr:1_{9E499B0F-D1C3-4BE9-A4F7-2AF19FCBF708}" xr6:coauthVersionLast="47" xr6:coauthVersionMax="47" xr10:uidLastSave="{F57E9D0C-68F6-4F81-99A4-E9D3D46DF943}"/>
  <bookViews>
    <workbookView xWindow="-110" yWindow="-110" windowWidth="19420" windowHeight="122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7"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BE34"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c r="CO35" i="10" s="1"/>
</calcChain>
</file>

<file path=xl/sharedStrings.xml><?xml version="1.0" encoding="utf-8"?>
<sst xmlns="http://schemas.openxmlformats.org/spreadsheetml/2006/main" count="1108" uniqueCount="562">
  <si>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</si>
  <si>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</si>
  <si>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</si>
  <si>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</si>
  <si>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</si>
  <si>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</si>
  <si>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</si>
  <si>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</si>
  <si>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</si>
  <si>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</si>
  <si>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</si>
  <si>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</si>
  <si>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</si>
  <si>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</si>
  <si>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</si>
  <si>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</si>
  <si>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</si>
  <si>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</si>
  <si>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</si>
  <si>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</si>
  <si>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</si>
  <si>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</si>
  <si>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</si>
  <si>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</si>
  <si>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</si>
  <si>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</si>
  <si>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</si>
  <si>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</si>
  <si>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</si>
  <si>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</si>
  <si>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</si>
  <si>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</si>
  <si>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</si>
  <si>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</si>
  <si>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</si>
  <si>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</si>
  <si>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</si>
  <si>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</si>
  <si>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</si>
  <si>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</si>
  <si>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</si>
  <si>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</si>
  <si>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</si>
  <si>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</si>
  <si>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</si>
  <si>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</si>
  <si>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</si>
  <si>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</si>
  <si>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</si>
  <si>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</si>
  <si>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</si>
  <si>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</si>
  <si>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</si>
  <si>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</si>
  <si>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</si>
  <si>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</si>
  <si>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</si>
  <si>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</si>
  <si>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</si>
  <si>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</si>
  <si>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</si>
  <si>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</si>
  <si>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</si>
  <si>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</si>
  <si>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</si>
  <si>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</si>
  <si>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</si>
  <si>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</si>
  <si>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</si>
  <si>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</si>
  <si>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</si>
  <si>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</si>
  <si>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</si>
  <si>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</si>
  <si>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</si>
  <si>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</si>
  <si>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</si>
  <si>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</si>
  <si>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</si>
  <si>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</si>
  <si>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</si>
  <si>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</si>
  <si>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</si>
  <si>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</si>
  <si>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</si>
  <si>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</si>
  <si>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</si>
  <si>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</si>
  <si>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</si>
  <si>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</si>
  <si>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</si>
  <si>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</si>
  <si>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</si>
  <si>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</si>
  <si>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葛飾区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</si>
  <si>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</si>
  <si>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</si>
  <si>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</si>
  <si>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</si>
  <si>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</si>
  <si>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</si>
  <si>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</si>
  <si>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</si>
  <si>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</si>
  <si>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</si>
  <si>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</si>
  <si>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</si>
  <si>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</si>
  <si>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</si>
  <si>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</si>
  <si>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</si>
  <si>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</si>
  <si>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</si>
  <si>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</si>
  <si>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</si>
  <si>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</si>
  <si>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</si>
  <si>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</si>
  <si>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</si>
  <si>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</si>
  <si>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</si>
  <si>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</si>
  <si>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</si>
  <si>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</si>
  <si>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</si>
  <si>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</si>
  <si>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</si>
  <si>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</si>
  <si>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</si>
  <si>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</si>
  <si>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</si>
  <si>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</si>
  <si>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</si>
  <si>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</si>
  <si>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</si>
  <si>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</si>
  <si>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</si>
  <si>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</si>
  <si>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</si>
  <si>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</si>
  <si>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</si>
  <si>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</si>
  <si>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</si>
  <si>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</si>
  <si>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</si>
  <si>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</si>
  <si>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</si>
  <si>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</si>
  <si>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</si>
  <si>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</si>
  <si>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</si>
  <si>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</si>
  <si>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</si>
  <si>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</si>
  <si>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</si>
  <si>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</si>
  <si>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</si>
  <si>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</si>
  <si>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</si>
  <si>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</si>
  <si>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</si>
  <si>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</si>
  <si>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</si>
  <si>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</si>
  <si>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</si>
  <si>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</si>
  <si>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</si>
  <si>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</si>
  <si>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</si>
  <si>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</si>
  <si>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</si>
  <si>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</si>
  <si>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</si>
  <si>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</si>
  <si>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</si>
  <si>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</si>
  <si>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</si>
  <si>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</si>
  <si>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</si>
  <si>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</si>
  <si>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</si>
  <si>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</si>
  <si>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</si>
  <si>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</si>
  <si>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</si>
  <si>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</si>
  <si>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</si>
  <si>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</si>
  <si>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</si>
  <si>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</si>
  <si>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</si>
  <si>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</si>
  <si>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</si>
  <si>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</si>
  <si>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</si>
  <si>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</si>
  <si>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</si>
  <si>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</si>
  <si>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</si>
  <si>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</si>
  <si>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</si>
  <si>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</si>
  <si>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</si>
  <si>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東京都葛飾区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</si>
  <si>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</si>
  <si>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</si>
  <si>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</si>
  <si>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</si>
  <si>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</si>
  <si>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</si>
  <si>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</si>
  <si>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</si>
  <si>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</si>
  <si>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</si>
  <si>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</si>
  <si>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</si>
  <si>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</si>
  <si>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</si>
  <si>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</si>
  <si>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</si>
  <si>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</si>
  <si>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</si>
  <si>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</si>
  <si>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</si>
  <si>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</si>
  <si>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</si>
  <si>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</si>
  <si>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</si>
  <si>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</si>
  <si>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</si>
  <si>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</si>
  <si>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</si>
  <si>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</si>
  <si>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</si>
  <si>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</si>
  <si>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</si>
  <si>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</si>
  <si>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</si>
  <si>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</si>
  <si>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</si>
  <si>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</si>
  <si>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</si>
  <si>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</si>
  <si>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</si>
  <si>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</si>
  <si>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</si>
  <si>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</si>
  <si>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</si>
  <si>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</si>
  <si>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</si>
  <si>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</si>
  <si>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</si>
  <si>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</si>
  <si>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</si>
  <si>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</si>
  <si>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</si>
  <si>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</si>
  <si>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</si>
  <si>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</si>
  <si>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</si>
  <si>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</si>
  <si>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</si>
  <si>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</si>
  <si>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</si>
  <si>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</si>
  <si>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</si>
  <si>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</si>
  <si>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</si>
  <si>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</si>
  <si>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</si>
  <si>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</si>
  <si>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</si>
  <si>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</si>
  <si>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</si>
  <si>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</si>
  <si>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</si>
  <si>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</si>
  <si>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</si>
  <si>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</si>
  <si>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</si>
  <si>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</si>
  <si>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</si>
  <si>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</si>
  <si>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</si>
  <si>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</si>
  <si>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</si>
  <si>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</si>
  <si>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</si>
  <si>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</si>
  <si>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</si>
  <si>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</si>
  <si>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</si>
  <si>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</si>
  <si>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</si>
  <si>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</si>
  <si>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</si>
  <si>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</si>
  <si>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</si>
  <si>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</si>
  <si>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</si>
  <si>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</si>
  <si>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</si>
  <si>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</si>
  <si>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</si>
  <si>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</si>
  <si>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</si>
  <si>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</si>
  <si>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</si>
  <si>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</si>
  <si>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</si>
  <si>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</si>
  <si>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</si>
  <si>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</si>
  <si>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</si>
  <si>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</si>
  <si>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</si>
  <si>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</si>
  <si>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</si>
  <si>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</si>
  <si>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駐車場整備</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</si>
  <si>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</si>
  <si>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</si>
  <si>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</si>
  <si>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</si>
  <si>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</si>
  <si>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</si>
  <si>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</si>
  <si>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</si>
  <si>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</si>
  <si>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</si>
  <si>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</si>
  <si>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</si>
  <si>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</si>
  <si>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</si>
  <si>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</si>
  <si>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</si>
  <si>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</si>
  <si>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</si>
  <si>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</si>
  <si>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</si>
  <si>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</si>
  <si>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</si>
  <si>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</si>
  <si>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</si>
  <si>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</si>
  <si>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</si>
  <si>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</si>
  <si>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</si>
  <si>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</si>
  <si>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</si>
  <si>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</si>
  <si>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</si>
  <si>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</si>
  <si>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</si>
  <si>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東京都葛飾区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</si>
  <si>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</si>
  <si>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</si>
  <si>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</si>
  <si>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</si>
  <si>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</si>
  <si>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</si>
  <si>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</si>
  <si>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</si>
  <si>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</si>
  <si>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</si>
  <si>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</si>
  <si>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</si>
  <si>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</si>
  <si>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</si>
  <si>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</si>
  <si>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</si>
  <si>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</si>
  <si>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</si>
  <si>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</si>
  <si>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</si>
  <si>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</si>
  <si>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</si>
  <si>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</si>
  <si>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</si>
  <si>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</si>
  <si>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</si>
  <si>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</si>
  <si>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</si>
  <si>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</si>
  <si>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</si>
  <si>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</si>
  <si>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</si>
  <si>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</si>
  <si>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</si>
  <si>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</si>
  <si>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</si>
  <si>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</si>
  <si>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駐車場事業特別会計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</si>
  <si>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</si>
  <si>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</si>
  <si>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</si>
  <si>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</si>
  <si>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</si>
  <si>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</si>
  <si>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</si>
  <si>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</si>
  <si>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</si>
  <si>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</si>
  <si>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</si>
  <si>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</si>
  <si>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</si>
  <si>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</si>
  <si>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</si>
  <si>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</si>
  <si>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</si>
  <si>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</si>
  <si>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</si>
  <si>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</si>
  <si>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</si>
  <si>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</si>
  <si>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</si>
  <si>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</si>
  <si>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</si>
  <si>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</si>
  <si>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</si>
  <si>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</si>
  <si>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</si>
  <si>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</si>
  <si>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</si>
  <si>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</si>
  <si>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</si>
  <si>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</si>
  <si>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</si>
  <si>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</si>
  <si>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</si>
  <si>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</si>
  <si>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</si>
  <si>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</si>
  <si>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</si>
  <si>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</si>
  <si>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</si>
  <si>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</si>
  <si>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</si>
  <si>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</si>
  <si>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</si>
  <si>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</si>
  <si>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</si>
  <si>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</si>
  <si>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</si>
  <si>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</si>
  <si>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</si>
  <si>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</si>
  <si>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</si>
  <si>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</si>
  <si>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</si>
  <si>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</si>
  <si>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</si>
  <si>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</si>
  <si>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</si>
  <si>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</si>
  <si>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</si>
  <si>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</si>
  <si>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</si>
  <si>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</si>
  <si>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</si>
  <si>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</si>
  <si>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</si>
  <si>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</si>
  <si>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</si>
  <si>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</si>
  <si>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</si>
  <si>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</si>
  <si>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</si>
  <si>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</si>
  <si>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</si>
  <si>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</si>
  <si>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</si>
  <si>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</si>
  <si>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</si>
  <si>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</si>
  <si>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</si>
  <si>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</si>
  <si>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</si>
  <si>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</si>
  <si>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</si>
  <si>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</si>
  <si>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</si>
  <si>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</si>
  <si>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</si>
  <si>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</si>
  <si>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</si>
  <si>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</si>
  <si>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</si>
  <si>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</si>
  <si>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</si>
  <si>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</si>
  <si>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</si>
  <si>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</si>
  <si>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</si>
  <si>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</si>
  <si>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</si>
  <si>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</si>
  <si>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</si>
  <si>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</si>
  <si>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</si>
  <si>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</si>
  <si>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</si>
  <si>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</si>
  <si>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</si>
  <si>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</si>
  <si>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</si>
  <si>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</si>
  <si>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</si>
  <si>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</si>
  <si>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</si>
  <si>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</si>
  <si>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</si>
  <si>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</si>
  <si>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</si>
  <si>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</si>
  <si>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</si>
  <si>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</si>
  <si>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</si>
  <si>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</si>
  <si>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</si>
  <si>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</si>
  <si>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</si>
  <si>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</si>
  <si>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</si>
  <si>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</si>
  <si>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</si>
  <si>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</si>
  <si>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</si>
  <si>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3.78</t>
  </si>
  <si>
    <t>▲ 1.61</t>
  </si>
  <si>
    <t>一般会計</t>
  </si>
  <si>
    <t>介護保険事業特別会計</t>
  </si>
  <si>
    <t>国民健康保険事業特別会計</t>
  </si>
  <si>
    <t>駐車場事業特別会計</t>
  </si>
  <si>
    <t>用地特別会計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</si>
  <si>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</si>
  <si>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</si>
  <si>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</si>
  <si>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</si>
  <si>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</si>
  <si>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</si>
  <si>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</si>
  <si>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</si>
  <si>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公共施設等整備基金（R3までの「教育施設整備積立基金」「まちづくり基金」「公共施設整備基金」「住宅整備基金」を統合）</t>
    <rPh sb="0" eb="2">
      <t>コウキョウ</t>
    </rPh>
    <rPh sb="2" eb="4">
      <t>シセツ</t>
    </rPh>
    <rPh sb="4" eb="5">
      <t>トウ</t>
    </rPh>
    <rPh sb="5" eb="7">
      <t>セイビ</t>
    </rPh>
    <rPh sb="7" eb="9">
      <t>キキン</t>
    </rPh>
    <rPh sb="16" eb="18">
      <t>キョウイク</t>
    </rPh>
    <rPh sb="18" eb="20">
      <t>シセツ</t>
    </rPh>
    <rPh sb="20" eb="22">
      <t>セイビ</t>
    </rPh>
    <rPh sb="22" eb="24">
      <t>ツミタテ</t>
    </rPh>
    <rPh sb="24" eb="26">
      <t>キキン</t>
    </rPh>
    <rPh sb="33" eb="35">
      <t>キキン</t>
    </rPh>
    <rPh sb="37" eb="39">
      <t>コウキョウ</t>
    </rPh>
    <rPh sb="39" eb="41">
      <t>シセツ</t>
    </rPh>
    <rPh sb="41" eb="43">
      <t>セイビ</t>
    </rPh>
    <rPh sb="43" eb="45">
      <t>キキン</t>
    </rPh>
    <rPh sb="47" eb="49">
      <t>ジュウタク</t>
    </rPh>
    <rPh sb="49" eb="51">
      <t>セイビ</t>
    </rPh>
    <rPh sb="51" eb="53">
      <t>キキン</t>
    </rPh>
    <rPh sb="55" eb="57">
      <t>トウゴウ</t>
    </rPh>
    <phoneticPr fontId="5"/>
  </si>
  <si>
    <t>総合庁舎整備基金</t>
    <rPh sb="0" eb="2">
      <t>ソウゴウ</t>
    </rPh>
    <rPh sb="2" eb="4">
      <t>チョウシャ</t>
    </rPh>
    <rPh sb="4" eb="6">
      <t>セイビ</t>
    </rPh>
    <rPh sb="6" eb="8">
      <t>キキン</t>
    </rPh>
    <phoneticPr fontId="10"/>
  </si>
  <si>
    <t>新金貨物線旅客化整備基金</t>
    <rPh sb="0" eb="2">
      <t>シンキン</t>
    </rPh>
    <rPh sb="2" eb="4">
      <t>カモツ</t>
    </rPh>
    <rPh sb="4" eb="5">
      <t>セン</t>
    </rPh>
    <rPh sb="5" eb="7">
      <t>リョキャク</t>
    </rPh>
    <rPh sb="7" eb="8">
      <t>カ</t>
    </rPh>
    <rPh sb="8" eb="10">
      <t>セイビ</t>
    </rPh>
    <rPh sb="10" eb="12">
      <t>キキン</t>
    </rPh>
    <phoneticPr fontId="10"/>
  </si>
  <si>
    <t>夢と誇りあるふるさと葛飾基金</t>
    <rPh sb="0" eb="1">
      <t>ユメ</t>
    </rPh>
    <rPh sb="2" eb="3">
      <t>ホコ</t>
    </rPh>
    <rPh sb="10" eb="12">
      <t>カツシカ</t>
    </rPh>
    <rPh sb="12" eb="14">
      <t>キキン</t>
    </rPh>
    <phoneticPr fontId="10"/>
  </si>
  <si>
    <t>奨学資金積立基金</t>
    <rPh sb="0" eb="2">
      <t>ショウガク</t>
    </rPh>
    <rPh sb="2" eb="4">
      <t>シキン</t>
    </rPh>
    <rPh sb="4" eb="6">
      <t>ツミタテ</t>
    </rPh>
    <rPh sb="6" eb="8">
      <t>キキン</t>
    </rPh>
    <phoneticPr fontId="10"/>
  </si>
  <si>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</si>
  <si>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</si>
  <si>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</si>
  <si>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</si>
  <si>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</si>
  <si>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2"/>
  </si>
  <si>
    <t>〇</t>
    <phoneticPr fontId="10"/>
  </si>
  <si>
    <t>葛飾区土地開発公社</t>
    <rPh sb="0" eb="3">
      <t>カツシカク</t>
    </rPh>
    <rPh sb="3" eb="5">
      <t>トチ</t>
    </rPh>
    <rPh sb="5" eb="7">
      <t>カイハツ</t>
    </rPh>
    <rPh sb="7" eb="9">
      <t>コウシャ</t>
    </rPh>
    <phoneticPr fontId="10"/>
  </si>
  <si>
    <t>-</t>
    <phoneticPr fontId="10"/>
  </si>
  <si>
    <t>葛飾エフエム放送</t>
    <rPh sb="0" eb="2">
      <t>カツシカ</t>
    </rPh>
    <rPh sb="6" eb="8">
      <t>ホウソウ</t>
    </rPh>
    <phoneticPr fontId="10"/>
  </si>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</sst>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AFB5-4FC4-B496-B96240C8224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53810</c:v>
                </c:pt>
                <c:pt idx="1">
                  <c:v>69629</c:v>
                </c:pt>
                <c:pt idx="2">
                  <c:v>56955</c:v>
                </c:pt>
                <c:pt idx="3">
                  <c:v>60103</c:v>
                </c:pt>
                <c:pt idx="4">
                  <c:v>137543</c:v>
                </c:pt>
              </c:numCache>
            </c:numRef>
          </c:val>
          <c:smooth val="0"/>
          <c:extLst>
            <c:ext xmlns:c16="http://schemas.microsoft.com/office/drawing/2014/chart" uri="{C3380CC4-5D6E-409C-BE32-E72D297353CC}">
              <c16:uniqueId val="{00000001-AFB5-4FC4-B496-B96240C8224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10.23</c:v>
                </c:pt>
                <c:pt idx="1">
                  <c:v>12.37</c:v>
                </c:pt>
                <c:pt idx="2">
                  <c:v>13.62</c:v>
                </c:pt>
                <c:pt idx="3">
                  <c:v>8.69</c:v>
                </c:pt>
                <c:pt idx="4">
                  <c:v>8.48</c:v>
                </c:pt>
              </c:numCache>
            </c:numRef>
          </c:val>
          <c:extLst>
            <c:ext xmlns:c16="http://schemas.microsoft.com/office/drawing/2014/chart" uri="{C3380CC4-5D6E-409C-BE32-E72D297353CC}">
              <c16:uniqueId val="{00000000-A0AB-4A3E-88F7-BE8F7F880D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12.03</c:v>
                </c:pt>
                <c:pt idx="1">
                  <c:v>19.87</c:v>
                </c:pt>
                <c:pt idx="2">
                  <c:v>18.66</c:v>
                </c:pt>
                <c:pt idx="3">
                  <c:v>18.22</c:v>
                </c:pt>
                <c:pt idx="4">
                  <c:v>15.73</c:v>
                </c:pt>
              </c:numCache>
            </c:numRef>
          </c:val>
          <c:extLst>
            <c:ext xmlns:c16="http://schemas.microsoft.com/office/drawing/2014/chart" uri="{C3380CC4-5D6E-409C-BE32-E72D297353CC}">
              <c16:uniqueId val="{00000001-A0AB-4A3E-88F7-BE8F7F880D9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2.19</c:v>
                </c:pt>
                <c:pt idx="1">
                  <c:v>9.4700000000000006</c:v>
                </c:pt>
                <c:pt idx="2">
                  <c:v>0.87</c:v>
                </c:pt>
                <c:pt idx="3">
                  <c:v>-3.78</c:v>
                </c:pt>
                <c:pt idx="4">
                  <c:v>-1.61</c:v>
                </c:pt>
              </c:numCache>
            </c:numRef>
          </c:val>
          <c:smooth val="0"/>
          <c:extLst>
            <c:ext xmlns:c16="http://schemas.microsoft.com/office/drawing/2014/chart" uri="{C3380CC4-5D6E-409C-BE32-E72D297353CC}">
              <c16:uniqueId val="{00000002-A0AB-4A3E-88F7-BE8F7F880D9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350-402B-93F4-419BDA09BD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350-402B-93F4-419BDA09BD8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350-402B-93F4-419BDA09BD8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350-402B-93F4-419BDA09BD83}"/>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350-402B-93F4-419BDA09BD83}"/>
            </c:ext>
          </c:extLst>
        </c:ser>
        <c:ser>
          <c:idx val="5"/>
          <c:order val="5"/>
          <c:tx>
            <c:strRef>
              <c:f>データシート!$A$32</c:f>
              <c:strCache>
                <c:ptCount val="1"/>
                <c:pt idx="0">
                  <c:v>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5-F350-402B-93F4-419BDA09BD83}"/>
            </c:ext>
          </c:extLst>
        </c:ser>
        <c:ser>
          <c:idx val="6"/>
          <c:order val="6"/>
          <c:tx>
            <c:strRef>
              <c:f>データシート!$A$33</c:f>
              <c:strCache>
                <c:ptCount val="1"/>
                <c:pt idx="0">
                  <c:v>駐車場事業特別会計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F350-402B-93F4-419BDA09BD8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0.21</c:v>
                </c:pt>
                <c:pt idx="2">
                  <c:v>#N/A</c:v>
                </c:pt>
                <c:pt idx="3">
                  <c:v>0.38</c:v>
                </c:pt>
                <c:pt idx="4">
                  <c:v>#N/A</c:v>
                </c:pt>
                <c:pt idx="5">
                  <c:v>0.25</c:v>
                </c:pt>
                <c:pt idx="6">
                  <c:v>#N/A</c:v>
                </c:pt>
                <c:pt idx="7">
                  <c:v>0.39</c:v>
                </c:pt>
                <c:pt idx="8">
                  <c:v>#N/A</c:v>
                </c:pt>
                <c:pt idx="9">
                  <c:v>0.28999999999999998</c:v>
                </c:pt>
              </c:numCache>
            </c:numRef>
          </c:val>
          <c:extLst>
            <c:ext xmlns:c16="http://schemas.microsoft.com/office/drawing/2014/chart" uri="{C3380CC4-5D6E-409C-BE32-E72D297353CC}">
              <c16:uniqueId val="{00000007-F350-402B-93F4-419BDA09BD83}"/>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c:v>
                </c:pt>
                <c:pt idx="2">
                  <c:v>#N/A</c:v>
                </c:pt>
                <c:pt idx="3">
                  <c:v>0.77</c:v>
                </c:pt>
                <c:pt idx="4">
                  <c:v>#N/A</c:v>
                </c:pt>
                <c:pt idx="5">
                  <c:v>0.32</c:v>
                </c:pt>
                <c:pt idx="6">
                  <c:v>#N/A</c:v>
                </c:pt>
                <c:pt idx="7">
                  <c:v>0.59</c:v>
                </c:pt>
                <c:pt idx="8">
                  <c:v>#N/A</c:v>
                </c:pt>
                <c:pt idx="9">
                  <c:v>0.3</c:v>
                </c:pt>
              </c:numCache>
            </c:numRef>
          </c:val>
          <c:extLst>
            <c:ext xmlns:c16="http://schemas.microsoft.com/office/drawing/2014/chart" uri="{C3380CC4-5D6E-409C-BE32-E72D297353CC}">
              <c16:uniqueId val="{00000008-F350-402B-93F4-419BDA09BD8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10.220000000000001</c:v>
                </c:pt>
                <c:pt idx="2">
                  <c:v>#N/A</c:v>
                </c:pt>
                <c:pt idx="3">
                  <c:v>12.37</c:v>
                </c:pt>
                <c:pt idx="4">
                  <c:v>#N/A</c:v>
                </c:pt>
                <c:pt idx="5">
                  <c:v>13.61</c:v>
                </c:pt>
                <c:pt idx="6">
                  <c:v>#N/A</c:v>
                </c:pt>
                <c:pt idx="7">
                  <c:v>8.69</c:v>
                </c:pt>
                <c:pt idx="8">
                  <c:v>#N/A</c:v>
                </c:pt>
                <c:pt idx="9">
                  <c:v>8.48</c:v>
                </c:pt>
              </c:numCache>
            </c:numRef>
          </c:val>
          <c:extLst>
            <c:ext xmlns:c16="http://schemas.microsoft.com/office/drawing/2014/chart" uri="{C3380CC4-5D6E-409C-BE32-E72D297353CC}">
              <c16:uniqueId val="{00000009-F350-402B-93F4-419BDA09BD8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6952</c:v>
                </c:pt>
                <c:pt idx="5">
                  <c:v>6836</c:v>
                </c:pt>
                <c:pt idx="8">
                  <c:v>6625</c:v>
                </c:pt>
                <c:pt idx="11">
                  <c:v>6185</c:v>
                </c:pt>
                <c:pt idx="14">
                  <c:v>5660</c:v>
                </c:pt>
              </c:numCache>
            </c:numRef>
          </c:val>
          <c:extLst>
            <c:ext xmlns:c16="http://schemas.microsoft.com/office/drawing/2014/chart" uri="{C3380CC4-5D6E-409C-BE32-E72D297353CC}">
              <c16:uniqueId val="{00000000-4B83-4950-9AFD-451C4EAFE2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83-4950-9AFD-451C4EAFE2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1822</c:v>
                </c:pt>
                <c:pt idx="3">
                  <c:v>6301</c:v>
                </c:pt>
                <c:pt idx="6">
                  <c:v>2059</c:v>
                </c:pt>
                <c:pt idx="9">
                  <c:v>3224</c:v>
                </c:pt>
                <c:pt idx="12">
                  <c:v>3108</c:v>
                </c:pt>
              </c:numCache>
            </c:numRef>
          </c:val>
          <c:extLst>
            <c:ext xmlns:c16="http://schemas.microsoft.com/office/drawing/2014/chart" uri="{C3380CC4-5D6E-409C-BE32-E72D297353CC}">
              <c16:uniqueId val="{00000002-4B83-4950-9AFD-451C4EAFE2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125</c:v>
                </c:pt>
                <c:pt idx="3">
                  <c:v>138</c:v>
                </c:pt>
                <c:pt idx="6">
                  <c:v>131</c:v>
                </c:pt>
                <c:pt idx="9">
                  <c:v>133</c:v>
                </c:pt>
                <c:pt idx="12">
                  <c:v>162</c:v>
                </c:pt>
              </c:numCache>
            </c:numRef>
          </c:val>
          <c:extLst>
            <c:ext xmlns:c16="http://schemas.microsoft.com/office/drawing/2014/chart" uri="{C3380CC4-5D6E-409C-BE32-E72D297353CC}">
              <c16:uniqueId val="{00000003-4B83-4950-9AFD-451C4EAFE2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c:v>
                </c:pt>
                <c:pt idx="3">
                  <c:v>13</c:v>
                </c:pt>
                <c:pt idx="6">
                  <c:v>12</c:v>
                </c:pt>
                <c:pt idx="9">
                  <c:v>11</c:v>
                </c:pt>
                <c:pt idx="12">
                  <c:v>9</c:v>
                </c:pt>
              </c:numCache>
            </c:numRef>
          </c:val>
          <c:extLst>
            <c:ext xmlns:c16="http://schemas.microsoft.com/office/drawing/2014/chart" uri="{C3380CC4-5D6E-409C-BE32-E72D297353CC}">
              <c16:uniqueId val="{00000004-4B83-4950-9AFD-451C4EAFE2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47</c:v>
                </c:pt>
                <c:pt idx="3">
                  <c:v>86</c:v>
                </c:pt>
                <c:pt idx="6">
                  <c:v>105</c:v>
                </c:pt>
                <c:pt idx="9">
                  <c:v>105</c:v>
                </c:pt>
                <c:pt idx="12">
                  <c:v>105</c:v>
                </c:pt>
              </c:numCache>
            </c:numRef>
          </c:val>
          <c:extLst>
            <c:ext xmlns:c16="http://schemas.microsoft.com/office/drawing/2014/chart" uri="{C3380CC4-5D6E-409C-BE32-E72D297353CC}">
              <c16:uniqueId val="{00000005-4B83-4950-9AFD-451C4EAFE2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83-4950-9AFD-451C4EAFE2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1045</c:v>
                </c:pt>
                <c:pt idx="3">
                  <c:v>1070</c:v>
                </c:pt>
                <c:pt idx="6">
                  <c:v>1094</c:v>
                </c:pt>
                <c:pt idx="9">
                  <c:v>1155</c:v>
                </c:pt>
                <c:pt idx="12">
                  <c:v>1595</c:v>
                </c:pt>
              </c:numCache>
            </c:numRef>
          </c:val>
          <c:extLst>
            <c:ext xmlns:c16="http://schemas.microsoft.com/office/drawing/2014/chart" uri="{C3380CC4-5D6E-409C-BE32-E72D297353CC}">
              <c16:uniqueId val="{00000007-4B83-4950-9AFD-451C4EAFE2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-3898</c:v>
                </c:pt>
                <c:pt idx="2">
                  <c:v>#N/A</c:v>
                </c:pt>
                <c:pt idx="3">
                  <c:v>#N/A</c:v>
                </c:pt>
                <c:pt idx="4">
                  <c:v>772</c:v>
                </c:pt>
                <c:pt idx="5">
                  <c:v>#N/A</c:v>
                </c:pt>
                <c:pt idx="6">
                  <c:v>#N/A</c:v>
                </c:pt>
                <c:pt idx="7">
                  <c:v>-3224</c:v>
                </c:pt>
                <c:pt idx="8">
                  <c:v>#N/A</c:v>
                </c:pt>
                <c:pt idx="9">
                  <c:v>#N/A</c:v>
                </c:pt>
                <c:pt idx="10">
                  <c:v>-1557</c:v>
                </c:pt>
                <c:pt idx="11">
                  <c:v>#N/A</c:v>
                </c:pt>
                <c:pt idx="12">
                  <c:v>#N/A</c:v>
                </c:pt>
                <c:pt idx="13">
                  <c:v>-681</c:v>
                </c:pt>
                <c:pt idx="14">
                  <c:v>#N/A</c:v>
                </c:pt>
              </c:numCache>
            </c:numRef>
          </c:val>
          <c:smooth val="0"/>
          <c:extLst>
            <c:ext xmlns:c16="http://schemas.microsoft.com/office/drawing/2014/chart" uri="{C3380CC4-5D6E-409C-BE32-E72D297353CC}">
              <c16:uniqueId val="{00000008-4B83-4950-9AFD-451C4EAFE2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59578</c:v>
                </c:pt>
                <c:pt idx="5">
                  <c:v>54514</c:v>
                </c:pt>
                <c:pt idx="8">
                  <c:v>52349</c:v>
                </c:pt>
                <c:pt idx="11">
                  <c:v>47387</c:v>
                </c:pt>
                <c:pt idx="14">
                  <c:v>62793</c:v>
                </c:pt>
              </c:numCache>
            </c:numRef>
          </c:val>
          <c:extLst>
            <c:ext xmlns:c16="http://schemas.microsoft.com/office/drawing/2014/chart" uri="{C3380CC4-5D6E-409C-BE32-E72D297353CC}">
              <c16:uniqueId val="{00000000-3CCF-4C2C-BF2E-12487F6BBF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6916</c:v>
                </c:pt>
                <c:pt idx="5">
                  <c:v>6991</c:v>
                </c:pt>
                <c:pt idx="8">
                  <c:v>3282</c:v>
                </c:pt>
                <c:pt idx="11">
                  <c:v>2131</c:v>
                </c:pt>
                <c:pt idx="14">
                  <c:v>1610</c:v>
                </c:pt>
              </c:numCache>
            </c:numRef>
          </c:val>
          <c:extLst>
            <c:ext xmlns:c16="http://schemas.microsoft.com/office/drawing/2014/chart" uri="{C3380CC4-5D6E-409C-BE32-E72D297353CC}">
              <c16:uniqueId val="{00000001-3CCF-4C2C-BF2E-12487F6BBF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136736</c:v>
                </c:pt>
                <c:pt idx="5">
                  <c:v>134016</c:v>
                </c:pt>
                <c:pt idx="8">
                  <c:v>137624</c:v>
                </c:pt>
                <c:pt idx="11">
                  <c:v>150334</c:v>
                </c:pt>
                <c:pt idx="14">
                  <c:v>150154</c:v>
                </c:pt>
              </c:numCache>
            </c:numRef>
          </c:val>
          <c:extLst>
            <c:ext xmlns:c16="http://schemas.microsoft.com/office/drawing/2014/chart" uri="{C3380CC4-5D6E-409C-BE32-E72D297353CC}">
              <c16:uniqueId val="{00000002-3CCF-4C2C-BF2E-12487F6BBF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CCF-4C2C-BF2E-12487F6BBF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CCF-4C2C-BF2E-12487F6BBF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CF-4C2C-BF2E-12487F6BBF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17970</c:v>
                </c:pt>
                <c:pt idx="3">
                  <c:v>17301</c:v>
                </c:pt>
                <c:pt idx="6">
                  <c:v>17024</c:v>
                </c:pt>
                <c:pt idx="9">
                  <c:v>15425</c:v>
                </c:pt>
                <c:pt idx="12">
                  <c:v>16246</c:v>
                </c:pt>
              </c:numCache>
            </c:numRef>
          </c:val>
          <c:extLst>
            <c:ext xmlns:c16="http://schemas.microsoft.com/office/drawing/2014/chart" uri="{C3380CC4-5D6E-409C-BE32-E72D297353CC}">
              <c16:uniqueId val="{00000006-3CCF-4C2C-BF2E-12487F6BBF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1570</c:v>
                </c:pt>
                <c:pt idx="3">
                  <c:v>1846</c:v>
                </c:pt>
                <c:pt idx="6">
                  <c:v>2017</c:v>
                </c:pt>
                <c:pt idx="9">
                  <c:v>2400</c:v>
                </c:pt>
                <c:pt idx="12">
                  <c:v>2496</c:v>
                </c:pt>
              </c:numCache>
            </c:numRef>
          </c:val>
          <c:extLst>
            <c:ext xmlns:c16="http://schemas.microsoft.com/office/drawing/2014/chart" uri="{C3380CC4-5D6E-409C-BE32-E72D297353CC}">
              <c16:uniqueId val="{00000007-3CCF-4C2C-BF2E-12487F6BBF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144</c:v>
                </c:pt>
                <c:pt idx="3">
                  <c:v>121</c:v>
                </c:pt>
                <c:pt idx="6">
                  <c:v>100</c:v>
                </c:pt>
                <c:pt idx="9">
                  <c:v>79</c:v>
                </c:pt>
                <c:pt idx="12">
                  <c:v>61</c:v>
                </c:pt>
              </c:numCache>
            </c:numRef>
          </c:val>
          <c:extLst>
            <c:ext xmlns:c16="http://schemas.microsoft.com/office/drawing/2014/chart" uri="{C3380CC4-5D6E-409C-BE32-E72D297353CC}">
              <c16:uniqueId val="{00000008-3CCF-4C2C-BF2E-12487F6BBF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13148</c:v>
                </c:pt>
                <c:pt idx="3">
                  <c:v>8286</c:v>
                </c:pt>
                <c:pt idx="6">
                  <c:v>8447</c:v>
                </c:pt>
                <c:pt idx="9">
                  <c:v>7158</c:v>
                </c:pt>
                <c:pt idx="12">
                  <c:v>5667</c:v>
                </c:pt>
              </c:numCache>
            </c:numRef>
          </c:val>
          <c:extLst>
            <c:ext xmlns:c16="http://schemas.microsoft.com/office/drawing/2014/chart" uri="{C3380CC4-5D6E-409C-BE32-E72D297353CC}">
              <c16:uniqueId val="{00000009-3CCF-4C2C-BF2E-12487F6BBF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14401</c:v>
                </c:pt>
                <c:pt idx="3">
                  <c:v>15147</c:v>
                </c:pt>
                <c:pt idx="6">
                  <c:v>14093</c:v>
                </c:pt>
                <c:pt idx="9">
                  <c:v>13249</c:v>
                </c:pt>
                <c:pt idx="12">
                  <c:v>45154</c:v>
                </c:pt>
              </c:numCache>
            </c:numRef>
          </c:val>
          <c:extLst>
            <c:ext xmlns:c16="http://schemas.microsoft.com/office/drawing/2014/chart" uri="{C3380CC4-5D6E-409C-BE32-E72D297353CC}">
              <c16:uniqueId val="{0000000A-3CCF-4C2C-BF2E-12487F6BBFA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CCF-4C2C-BF2E-12487F6BBFA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22794</c:v>
                </c:pt>
                <c:pt idx="1">
                  <c:v>23404</c:v>
                </c:pt>
                <c:pt idx="2">
                  <c:v>21165</c:v>
                </c:pt>
              </c:numCache>
            </c:numRef>
          </c:val>
          <c:extLst>
            <c:ext xmlns:c16="http://schemas.microsoft.com/office/drawing/2014/chart" uri="{C3380CC4-5D6E-409C-BE32-E72D297353CC}">
              <c16:uniqueId val="{00000000-E585-4BAB-B16F-9A7E76AB15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279</c:v>
                </c:pt>
                <c:pt idx="1">
                  <c:v>268</c:v>
                </c:pt>
                <c:pt idx="2">
                  <c:v>258</c:v>
                </c:pt>
              </c:numCache>
            </c:numRef>
          </c:val>
          <c:extLst>
            <c:ext xmlns:c16="http://schemas.microsoft.com/office/drawing/2014/chart" uri="{C3380CC4-5D6E-409C-BE32-E72D297353CC}">
              <c16:uniqueId val="{00000001-E585-4BAB-B16F-9A7E76AB15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105698</c:v>
                </c:pt>
                <c:pt idx="1">
                  <c:v>117344</c:v>
                </c:pt>
                <c:pt idx="2">
                  <c:v>117907</c:v>
                </c:pt>
              </c:numCache>
            </c:numRef>
          </c:val>
          <c:extLst>
            <c:ext xmlns:c16="http://schemas.microsoft.com/office/drawing/2014/chart" uri="{C3380CC4-5D6E-409C-BE32-E72D297353CC}">
              <c16:uniqueId val="{00000002-E585-4BAB-B16F-9A7E76AB150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特別区債の発行抑制により元利償還金が、引き続き低い水準となっている。土地開発公社からの用地取得費の減などにより債務負担行為に基づく支出額が減少した。</a:t>
          </a:r>
        </a:p>
        <a:p>
          <a:r>
            <a:rPr kumimoji="1" lang="ja-JP" altLang="en-US" sz="1400">
              <a:latin typeface="ＭＳ ゴシック" pitchFamily="49" charset="-128"/>
              <a:ea typeface="ＭＳ ゴシック" pitchFamily="49" charset="-128"/>
            </a:rPr>
            <a:t>　今後も学校改築やまちづくり事業などの地方債対象事業経費の増加が見込まれることから、引き続き特定財源の確保などを徹底し、元利償還金等の増加抑制に努める。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減債基金積立相当額の積立ルールが</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年償還で毎年度の積立額を設定しているのに対して、本区では借入期間に応じて元金均等で積立額を設定しているため、減債基金残高と減債基金積立相当額に乖離が生じている。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特別区債の発行抑制や償還が進んだことより、地方債現在高が低い水準で推移していることや、土地開発公社からの用地取得が進んだことなどにより、将来負担額は減少傾向にある。</a:t>
          </a:r>
        </a:p>
        <a:p>
          <a:r>
            <a:rPr kumimoji="1" lang="ja-JP" altLang="en-US" sz="1400">
              <a:latin typeface="ＭＳ ゴシック" pitchFamily="49" charset="-128"/>
              <a:ea typeface="ＭＳ ゴシック" pitchFamily="49" charset="-128"/>
            </a:rPr>
            <a:t>　充当可能財源も安定していることから、現時点で、将来的に財政を圧迫する要因はなく、良好な財政運営である。</a:t>
          </a:r>
        </a:p>
        <a:p>
          <a:r>
            <a:rPr kumimoji="1" lang="ja-JP" altLang="en-US" sz="1400">
              <a:latin typeface="ＭＳ ゴシック" pitchFamily="49" charset="-128"/>
              <a:ea typeface="ＭＳ ゴシック" pitchFamily="49" charset="-128"/>
            </a:rPr>
            <a:t>　一方で、今後、学校改築やまちづくり事業などの地方債対象事業の増加が見込まれることから、引き続き特定財源の確保などを徹底し、健全かつ持続可能な財政運営に努める。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東京都葛飾区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特別区債の発行抑制と基金のスケールメリットを活用するため、「教育施設整備基金」「まちづくり基金」「公共施設整備基金」「住宅整備基金」を統合し、「公共施設等整備基金」を設立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総合庁舎整備を始めとした将来的な公共施設の整備・更新に備えるため、その他特定目的基金全体で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百万円積み立てた一方で、老朽化した小・中学校の改築・改修や再開発事業などへの活用により公共施設等整備基金を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百万円取り崩したことや、物価高騰対策事業などの財源として財政調整基金を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・財政調整基金は、一般会計の財政規模の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小・中学校の改築事業や「葛飾区区有建築物保全工事計画」に基づく改修工事、再開発や都市計画道路整備などの都市計画事業、橋梁・公園の整備事業などに活用するため、今後も積み増し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公共施設等整備基金：小・中学校及び建築系公共施設の改築事業、「葛飾区区有建築物保全工事計画」に基づく改修工事、再開発や都市計画道路整備などの都市計画事業や橋梁・公園の整備事業など。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過年度の都市計画交付金事業の一般財源分で財政調整交付金の財産費算定分、今後本格化していく小・中学校の改築事業や「葛飾区区有建築物保全工事計画」に基づく改修工事などを着実に進めていく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百万円積み立てた一方で、小・中学校の改築事業や「葛飾区区有建築物保全工事計画」に基づく改修工事、再開発事業や都市計画道路整備事業などの都市計画事業の財源として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百万円を活用したことによる減。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小・中学校の改築事業や「葛飾区区有建築物保全工事計画」に基づく改修工事、再開発事業や都市計画道路整備などの都市計画事業などを着実に進めていくため、今後も積み増し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前年度の繰越金を活用した積み立てを行った一方で、物価高騰対策事業などに活用したことによる減。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％程度の残高を確保することにより財政基盤の強化を図り、安定的な財政運営に努めていく。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過去に起債した区債償還に充当するために減債基金を取り崩したことによる減。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減債基金充当対象の起債償還は減少見込。健全な財政運営を図るため、今後も起債抑制に努めていく。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467,000
440,162
34.80
286,051,597
273,038,078
11,409,131
134,525,131
43,516,752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い数値であるが、これは、本区が東京都区部の周辺部に位置し、大都市行政における住宅地域としての役割を担っていることを反映したものである。今後も特別区税の収納率向上など、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的経費充当一般財源が、公債費や補助費等の増などにより対前年度３．３％の増となった一方で、分子である経常一般財源が、特別区交付金などの増により対前年度２．７％の増となり、前年度から０．５ポイント増となったものである。今後も収納率向上や事務事業の見直しを図り、機動的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63</xdr:row>
      <xdr:rowOff>114300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915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63</xdr:row>
      <xdr:rowOff>157734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9152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157734</xdr:rowOff>
    </xdr:from>
    <xdr:to>
      <xdr:col>15</xdr:col>
      <xdr:colOff>82550</xdr:colOff>
      <xdr:row>64</xdr:row>
      <xdr:rowOff>116586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5908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119126</xdr:rowOff>
    </xdr:from>
    <xdr:to>
      <xdr:col>11</xdr:col>
      <xdr:colOff>31750</xdr:colOff>
      <xdr:row>64</xdr:row>
      <xdr:rowOff>116586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2047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106934</xdr:rowOff>
    </xdr:from>
    <xdr:to>
      <xdr:col>15</xdr:col>
      <xdr:colOff>133350</xdr:colOff>
      <xdr:row>64</xdr:row>
      <xdr:rowOff>37084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65786</xdr:rowOff>
    </xdr:from>
    <xdr:to>
      <xdr:col>11</xdr:col>
      <xdr:colOff>82550</xdr:colOff>
      <xdr:row>64</xdr:row>
      <xdr:rowOff>167386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8653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事務事業の見直し、計画的・予防的修繕の実施により、類似団体平均を下回る水準となっている。引き続き事務事業の見直しを行い、行政運営コストの減少に努める。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106007</xdr:rowOff>
    </xdr:from>
    <xdr:to>
      <xdr:col>23</xdr:col>
      <xdr:colOff>133350</xdr:colOff>
      <xdr:row>81</xdr:row>
      <xdr:rowOff>106719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93457"/>
          <a:ext cx="8382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90785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78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83370</xdr:rowOff>
    </xdr:from>
    <xdr:to>
      <xdr:col>19</xdr:col>
      <xdr:colOff>133350</xdr:colOff>
      <xdr:row>81</xdr:row>
      <xdr:rowOff>106719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70820"/>
          <a:ext cx="8890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47151</xdr:rowOff>
    </xdr:from>
    <xdr:to>
      <xdr:col>15</xdr:col>
      <xdr:colOff>82550</xdr:colOff>
      <xdr:row>81</xdr:row>
      <xdr:rowOff>83370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34601"/>
          <a:ext cx="889000" cy="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23116</xdr:rowOff>
    </xdr:from>
    <xdr:to>
      <xdr:col>11</xdr:col>
      <xdr:colOff>31750</xdr:colOff>
      <xdr:row>81</xdr:row>
      <xdr:rowOff>47151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10566"/>
          <a:ext cx="889000" cy="2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55207</xdr:rowOff>
    </xdr:from>
    <xdr:to>
      <xdr:col>23</xdr:col>
      <xdr:colOff>184150</xdr:colOff>
      <xdr:row>81</xdr:row>
      <xdr:rowOff>156807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147934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6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55919</xdr:rowOff>
    </xdr:from>
    <xdr:to>
      <xdr:col>19</xdr:col>
      <xdr:colOff>184150</xdr:colOff>
      <xdr:row>81</xdr:row>
      <xdr:rowOff>157519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167696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2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32570</xdr:rowOff>
    </xdr:from>
    <xdr:to>
      <xdr:col>15</xdr:col>
      <xdr:colOff>133350</xdr:colOff>
      <xdr:row>81</xdr:row>
      <xdr:rowOff>134170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144347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8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167801</xdr:rowOff>
    </xdr:from>
    <xdr:to>
      <xdr:col>11</xdr:col>
      <xdr:colOff>82550</xdr:colOff>
      <xdr:row>81</xdr:row>
      <xdr:rowOff>97951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8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108128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5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143766</xdr:rowOff>
    </xdr:from>
    <xdr:to>
      <xdr:col>7</xdr:col>
      <xdr:colOff>31750</xdr:colOff>
      <xdr:row>81</xdr:row>
      <xdr:rowOff>73916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84093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2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引き続き、特別区人事委員会の勧告を尊重し、公民格差の差額調整を行うなど、給与水準の適正化に努める。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134257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43264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134257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3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84</xdr:row>
      <xdr:rowOff>168729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86</xdr:row>
      <xdr:rowOff>101600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70529"/>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の委託化や内部事務の効率化を推し進めるなか、令和５年度は一般職員数の増となり、前年度から０．０４人増となった。今後も民間活用など、あらゆる方法を通じて、効率的で質の高い区民サービスを提供し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21953</xdr:rowOff>
    </xdr:from>
    <xdr:to>
      <xdr:col>81</xdr:col>
      <xdr:colOff>44450</xdr:colOff>
      <xdr:row>60</xdr:row>
      <xdr:rowOff>35741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08953"/>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19655</xdr:rowOff>
    </xdr:from>
    <xdr:to>
      <xdr:col>77</xdr:col>
      <xdr:colOff>44450</xdr:colOff>
      <xdr:row>60</xdr:row>
      <xdr:rowOff>21953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06655"/>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16208</xdr:rowOff>
    </xdr:from>
    <xdr:to>
      <xdr:col>72</xdr:col>
      <xdr:colOff>203200</xdr:colOff>
      <xdr:row>60</xdr:row>
      <xdr:rowOff>19655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0320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15059</xdr:rowOff>
    </xdr:from>
    <xdr:to>
      <xdr:col>68</xdr:col>
      <xdr:colOff>152400</xdr:colOff>
      <xdr:row>60</xdr:row>
      <xdr:rowOff>16208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02059"/>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156391</xdr:rowOff>
    </xdr:from>
    <xdr:to>
      <xdr:col>81</xdr:col>
      <xdr:colOff>95250</xdr:colOff>
      <xdr:row>60</xdr:row>
      <xdr:rowOff>86541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128468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4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142603</xdr:rowOff>
    </xdr:from>
    <xdr:to>
      <xdr:col>77</xdr:col>
      <xdr:colOff>95250</xdr:colOff>
      <xdr:row>60</xdr:row>
      <xdr:rowOff>72753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82930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140305</xdr:rowOff>
    </xdr:from>
    <xdr:to>
      <xdr:col>73</xdr:col>
      <xdr:colOff>44450</xdr:colOff>
      <xdr:row>60</xdr:row>
      <xdr:rowOff>70455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80632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2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136858</xdr:rowOff>
    </xdr:from>
    <xdr:to>
      <xdr:col>68</xdr:col>
      <xdr:colOff>203200</xdr:colOff>
      <xdr:row>60</xdr:row>
      <xdr:rowOff>67008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77185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135709</xdr:rowOff>
    </xdr:from>
    <xdr:to>
      <xdr:col>64</xdr:col>
      <xdr:colOff>152400</xdr:colOff>
      <xdr:row>60</xdr:row>
      <xdr:rowOff>65859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76036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2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債の発行抑制などにより実質公債費比率の上昇の抑制に努めており、土地開発公社からの用地取得費の減などにより、前年度から０．４ポイント減となった。今後も学校施設の改築やまちづくり事業などの投資的経費の増加が見込まれていることから、引き続き財源対策等を徹底し、実質公債費比率の上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56092</xdr:rowOff>
    </xdr:from>
    <xdr:to>
      <xdr:col>81</xdr:col>
      <xdr:colOff>44450</xdr:colOff>
      <xdr:row>41</xdr:row>
      <xdr:rowOff>136525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08554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136525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025217"/>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35983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35983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5292</xdr:rowOff>
    </xdr:from>
    <xdr:to>
      <xdr:col>81</xdr:col>
      <xdr:colOff>95250</xdr:colOff>
      <xdr:row>41</xdr:row>
      <xdr:rowOff>106892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148819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0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85725</xdr:rowOff>
    </xdr:from>
    <xdr:to>
      <xdr:col>77</xdr:col>
      <xdr:colOff>95250</xdr:colOff>
      <xdr:row>42</xdr:row>
      <xdr:rowOff>15875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652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これまでの特別区債の発行抑制、職員数の適正管理に伴う人件費削減などの取り組みの結果、将来負担比率は０となっている。今後も、公平な世代間負担を考慮した、持続可能な財政運営に努める。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467,000
440,162
34.80
286,051,597
273,038,078
11,409,131
134,525,131
43,516,752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人件費は、近年、経営改革の推進による職員数の減によって減少傾向となっていたが、令和２年度に、会計年度任用職員制度の導入によって対前年度比１．６ポイントの増となった。</a:t>
          </a:r>
        </a:p>
        <a:p>
          <a:r>
            <a:rPr kumimoji="1" lang="ja-JP" altLang="en-US" sz="1300">
              <a:latin typeface="ＭＳ Ｐゴシック" panose="020B0600070205080204" pitchFamily="50" charset="-128"/>
              <a:ea typeface="ＭＳ Ｐゴシック" panose="020B0600070205080204" pitchFamily="50" charset="-128"/>
            </a:rPr>
            <a:t>　令和５年度は、退職者数の減に伴う退職手当の減などにより、前年度比１．２ポイントの減となり、引き続き類似団体内平均より低い水準にある。今後も職員定数の適正管理を推進し、増加抑制に努める。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84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37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38</xdr:row>
      <xdr:rowOff>101600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1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101600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135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50800</xdr:rowOff>
    </xdr:from>
    <xdr:to>
      <xdr:col>11</xdr:col>
      <xdr:colOff>60325</xdr:colOff>
      <xdr:row>38</xdr:row>
      <xdr:rowOff>152400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防疫事業経費や情報システム運営経費の増などにより、前年度比０．５ポイントの増となったが、引き続き類似団体内平均より低い水準にある。今後も光熱水費の節減の取り組みや事務事業の見直しを図り、行政運営の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156936</xdr:rowOff>
    </xdr:from>
    <xdr:to>
      <xdr:col>82</xdr:col>
      <xdr:colOff>107950</xdr:colOff>
      <xdr:row>14</xdr:row>
      <xdr:rowOff>39914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857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13</xdr:row>
      <xdr:rowOff>156936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749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14</xdr:row>
      <xdr:rowOff>39914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749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135164</xdr:rowOff>
    </xdr:from>
    <xdr:to>
      <xdr:col>69</xdr:col>
      <xdr:colOff>92075</xdr:colOff>
      <xdr:row>14</xdr:row>
      <xdr:rowOff>39914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640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160564</xdr:rowOff>
    </xdr:from>
    <xdr:to>
      <xdr:col>82</xdr:col>
      <xdr:colOff>158750</xdr:colOff>
      <xdr:row>14</xdr:row>
      <xdr:rowOff>90714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5641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106136</xdr:rowOff>
    </xdr:from>
    <xdr:to>
      <xdr:col>78</xdr:col>
      <xdr:colOff>120650</xdr:colOff>
      <xdr:row>14</xdr:row>
      <xdr:rowOff>36286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46463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0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160564</xdr:rowOff>
    </xdr:from>
    <xdr:to>
      <xdr:col>69</xdr:col>
      <xdr:colOff>142875</xdr:colOff>
      <xdr:row>14</xdr:row>
      <xdr:rowOff>90714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100891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分母である経常一般財源の増が、分子である私立保育園運営費助成や生活保護費などの増を上回り、前年度比０．４ポイントの減となったが、引き続き類似団体内平均より高い水準にある。今後も高水準で推移することが予測されるため、介護予防施策等を推進し、増加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140607</xdr:rowOff>
    </xdr:from>
    <xdr:to>
      <xdr:col>24</xdr:col>
      <xdr:colOff>25400</xdr:colOff>
      <xdr:row>60</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2561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56243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299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45357</xdr:rowOff>
    </xdr:from>
    <xdr:to>
      <xdr:col>15</xdr:col>
      <xdr:colOff>98425</xdr:colOff>
      <xdr:row>60</xdr:row>
      <xdr:rowOff>56243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332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1815</xdr:rowOff>
    </xdr:from>
    <xdr:to>
      <xdr:col>11</xdr:col>
      <xdr:colOff>9525</xdr:colOff>
      <xdr:row>60</xdr:row>
      <xdr:rowOff>45357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288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89807</xdr:rowOff>
    </xdr:from>
    <xdr:to>
      <xdr:col>24</xdr:col>
      <xdr:colOff>76200</xdr:colOff>
      <xdr:row>60</xdr:row>
      <xdr:rowOff>19957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61884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7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5443</xdr:rowOff>
    </xdr:from>
    <xdr:to>
      <xdr:col>15</xdr:col>
      <xdr:colOff>149225</xdr:colOff>
      <xdr:row>60</xdr:row>
      <xdr:rowOff>107043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91820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166007</xdr:rowOff>
    </xdr:from>
    <xdr:to>
      <xdr:col>11</xdr:col>
      <xdr:colOff>60325</xdr:colOff>
      <xdr:row>60</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80934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122465</xdr:rowOff>
    </xdr:from>
    <xdr:to>
      <xdr:col>6</xdr:col>
      <xdr:colOff>171450</xdr:colOff>
      <xdr:row>60</xdr:row>
      <xdr:rowOff>52615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37392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後期高齢者医療事業特別会計繰出金などの増や分母の減により、前年度比０．６ポイントの増となった。引き続き類似団体内平均より高い水準にあるため、今後も介護予防施策等を推進するとともに、公共施設の計画的・予防的な維持補修を実施し、増加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60</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261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146050</xdr:rowOff>
    </xdr:from>
    <xdr:to>
      <xdr:col>78</xdr:col>
      <xdr:colOff>69850</xdr:colOff>
      <xdr:row>60</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261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107950</xdr:rowOff>
    </xdr:from>
    <xdr:to>
      <xdr:col>73</xdr:col>
      <xdr:colOff>180975</xdr:colOff>
      <xdr:row>60</xdr:row>
      <xdr:rowOff>165100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394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31750</xdr:rowOff>
    </xdr:from>
    <xdr:to>
      <xdr:col>69</xdr:col>
      <xdr:colOff>92075</xdr:colOff>
      <xdr:row>60</xdr:row>
      <xdr:rowOff>165100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318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38100</xdr:rowOff>
    </xdr:from>
    <xdr:to>
      <xdr:col>82</xdr:col>
      <xdr:colOff>158750</xdr:colOff>
      <xdr:row>60</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10177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57150</xdr:rowOff>
    </xdr:from>
    <xdr:to>
      <xdr:col>74</xdr:col>
      <xdr:colOff>31750</xdr:colOff>
      <xdr:row>60</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114300</xdr:rowOff>
    </xdr:from>
    <xdr:to>
      <xdr:col>69</xdr:col>
      <xdr:colOff>142875</xdr:colOff>
      <xdr:row>61</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29227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152400</xdr:rowOff>
    </xdr:from>
    <xdr:to>
      <xdr:col>65</xdr:col>
      <xdr:colOff>53975</xdr:colOff>
      <xdr:row>60</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67327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学校給食運営経費や地球温暖化対策推進事業経費の増などにより、前年度比１．０ポイントの増となり、類似団体内平均より高い水準にある。今後も補助・負担の適正化を図り、増加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155575</xdr:rowOff>
    </xdr:from>
    <xdr:to>
      <xdr:col>82</xdr:col>
      <xdr:colOff>107950</xdr:colOff>
      <xdr:row>36</xdr:row>
      <xdr:rowOff>98425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984875"/>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41275</xdr:rowOff>
    </xdr:from>
    <xdr:to>
      <xdr:col>78</xdr:col>
      <xdr:colOff>69850</xdr:colOff>
      <xdr:row>34</xdr:row>
      <xdr:rowOff>155575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705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41275</xdr:rowOff>
    </xdr:from>
    <xdr:to>
      <xdr:col>73</xdr:col>
      <xdr:colOff>180975</xdr:colOff>
      <xdr:row>35</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7057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134002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41275</xdr:rowOff>
    </xdr:from>
    <xdr:to>
      <xdr:col>69</xdr:col>
      <xdr:colOff>92075</xdr:colOff>
      <xdr:row>35</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42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47625</xdr:rowOff>
    </xdr:from>
    <xdr:to>
      <xdr:col>82</xdr:col>
      <xdr:colOff>158750</xdr:colOff>
      <xdr:row>36</xdr:row>
      <xdr:rowOff>149225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19702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104775</xdr:rowOff>
    </xdr:from>
    <xdr:to>
      <xdr:col>78</xdr:col>
      <xdr:colOff>120650</xdr:colOff>
      <xdr:row>35</xdr:row>
      <xdr:rowOff>34925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19702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161925</xdr:rowOff>
    </xdr:from>
    <xdr:to>
      <xdr:col>74</xdr:col>
      <xdr:colOff>31750</xdr:colOff>
      <xdr:row>34</xdr:row>
      <xdr:rowOff>92075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102252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8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161925</xdr:rowOff>
    </xdr:from>
    <xdr:to>
      <xdr:col>65</xdr:col>
      <xdr:colOff>53975</xdr:colOff>
      <xdr:row>35</xdr:row>
      <xdr:rowOff>92075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76852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07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小学校の校庭用地取得のために発行した特別区債の元金償還額の増などがあったが、対前年度比で横ばいとなり、引き続き類似団体内平均より低い水準にある。しかしながら、今後も学校施設の改築やまちづくり事業などの対象事業経費の増加が見込まれることから、引き続き財源対策を徹底するとともに、公平な世代間負担を考慮し、増加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75</xdr:row>
      <xdr:rowOff>107950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966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92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89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31750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89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92727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令和５年度は、物件費や補助費等の増により、前年度比０．５ポイントの増となり、引き続き類似団体内平均より高い水準にある。今後も収納率向上や事務事業の見直しを図り、機動的な財政運営に努める。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58420</xdr:rowOff>
    </xdr:from>
    <xdr:to>
      <xdr:col>82</xdr:col>
      <xdr:colOff>107950</xdr:colOff>
      <xdr:row>79</xdr:row>
      <xdr:rowOff>86995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6029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58420</xdr:rowOff>
    </xdr:from>
    <xdr:to>
      <xdr:col>78</xdr:col>
      <xdr:colOff>69850</xdr:colOff>
      <xdr:row>79</xdr:row>
      <xdr:rowOff>144145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60297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144145</xdr:rowOff>
    </xdr:from>
    <xdr:to>
      <xdr:col>73</xdr:col>
      <xdr:colOff>180975</xdr:colOff>
      <xdr:row>80</xdr:row>
      <xdr:rowOff>132714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688695"/>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153688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104139</xdr:rowOff>
    </xdr:from>
    <xdr:to>
      <xdr:col>69</xdr:col>
      <xdr:colOff>92075</xdr:colOff>
      <xdr:row>80</xdr:row>
      <xdr:rowOff>132714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648689"/>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10813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55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36195</xdr:rowOff>
    </xdr:from>
    <xdr:to>
      <xdr:col>82</xdr:col>
      <xdr:colOff>158750</xdr:colOff>
      <xdr:row>79</xdr:row>
      <xdr:rowOff>137795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8272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5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7620</xdr:rowOff>
    </xdr:from>
    <xdr:to>
      <xdr:col>78</xdr:col>
      <xdr:colOff>120650</xdr:colOff>
      <xdr:row>79</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93997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38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93345</xdr:rowOff>
    </xdr:from>
    <xdr:to>
      <xdr:col>74</xdr:col>
      <xdr:colOff>31750</xdr:colOff>
      <xdr:row>80</xdr:row>
      <xdr:rowOff>23495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6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8272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72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81914</xdr:rowOff>
    </xdr:from>
    <xdr:to>
      <xdr:col>69</xdr:col>
      <xdr:colOff>142875</xdr:colOff>
      <xdr:row>81</xdr:row>
      <xdr:rowOff>12064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79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168291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88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53339</xdr:rowOff>
    </xdr:from>
    <xdr:to>
      <xdr:col>65</xdr:col>
      <xdr:colOff>53975</xdr:colOff>
      <xdr:row>79</xdr:row>
      <xdr:rowOff>154939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165116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6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96574</xdr:rowOff>
    </xdr:from>
    <xdr:to>
      <xdr:col>29</xdr:col>
      <xdr:colOff>127000</xdr:colOff>
      <xdr:row>18</xdr:row>
      <xdr:rowOff>117301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30299"/>
          <a:ext cx="647700" cy="20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117301</xdr:rowOff>
    </xdr:from>
    <xdr:to>
      <xdr:col>26</xdr:col>
      <xdr:colOff>50800</xdr:colOff>
      <xdr:row>18</xdr:row>
      <xdr:rowOff>121307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51026"/>
          <a:ext cx="698500" cy="4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115712</xdr:rowOff>
    </xdr:from>
    <xdr:to>
      <xdr:col>22</xdr:col>
      <xdr:colOff>114300</xdr:colOff>
      <xdr:row>18</xdr:row>
      <xdr:rowOff>121307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49437"/>
          <a:ext cx="698500" cy="5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115712</xdr:rowOff>
    </xdr:from>
    <xdr:to>
      <xdr:col>18</xdr:col>
      <xdr:colOff>177800</xdr:colOff>
      <xdr:row>18</xdr:row>
      <xdr:rowOff>134348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49437"/>
          <a:ext cx="698500" cy="18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45774</xdr:rowOff>
    </xdr:from>
    <xdr:to>
      <xdr:col>29</xdr:col>
      <xdr:colOff>177800</xdr:colOff>
      <xdr:row>18</xdr:row>
      <xdr:rowOff>147374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79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17851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66501</xdr:rowOff>
    </xdr:from>
    <xdr:to>
      <xdr:col>26</xdr:col>
      <xdr:colOff>101600</xdr:colOff>
      <xdr:row>18</xdr:row>
      <xdr:rowOff>168101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00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152878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8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70507</xdr:rowOff>
    </xdr:from>
    <xdr:to>
      <xdr:col>22</xdr:col>
      <xdr:colOff>165100</xdr:colOff>
      <xdr:row>19</xdr:row>
      <xdr:rowOff>657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04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156884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9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64912</xdr:rowOff>
    </xdr:from>
    <xdr:to>
      <xdr:col>19</xdr:col>
      <xdr:colOff>38100</xdr:colOff>
      <xdr:row>18</xdr:row>
      <xdr:rowOff>166512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98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151289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8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83548</xdr:rowOff>
    </xdr:from>
    <xdr:to>
      <xdr:col>15</xdr:col>
      <xdr:colOff>101600</xdr:colOff>
      <xdr:row>19</xdr:row>
      <xdr:rowOff>13698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17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169925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0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136509</xdr:rowOff>
    </xdr:from>
    <xdr:to>
      <xdr:col>29</xdr:col>
      <xdr:colOff>127000</xdr:colOff>
      <xdr:row>37</xdr:row>
      <xdr:rowOff>51836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89759"/>
          <a:ext cx="647700" cy="86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60530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185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51836</xdr:rowOff>
    </xdr:from>
    <xdr:to>
      <xdr:col>26</xdr:col>
      <xdr:colOff>50800</xdr:colOff>
      <xdr:row>37</xdr:row>
      <xdr:rowOff>217525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76536"/>
          <a:ext cx="698500" cy="165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336672</xdr:rowOff>
    </xdr:from>
    <xdr:to>
      <xdr:col>22</xdr:col>
      <xdr:colOff>114300</xdr:colOff>
      <xdr:row>37</xdr:row>
      <xdr:rowOff>217525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47022"/>
          <a:ext cx="698500" cy="395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336672</xdr:rowOff>
    </xdr:from>
    <xdr:to>
      <xdr:col>18</xdr:col>
      <xdr:colOff>177800</xdr:colOff>
      <xdr:row>37</xdr:row>
      <xdr:rowOff>282036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47022"/>
          <a:ext cx="698500" cy="459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85709</xdr:rowOff>
    </xdr:from>
    <xdr:to>
      <xdr:col>29</xdr:col>
      <xdr:colOff>177800</xdr:colOff>
      <xdr:row>37</xdr:row>
      <xdr:rowOff>15859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38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273686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8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1036</xdr:rowOff>
    </xdr:from>
    <xdr:to>
      <xdr:col>26</xdr:col>
      <xdr:colOff>101600</xdr:colOff>
      <xdr:row>37</xdr:row>
      <xdr:rowOff>102636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25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284263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94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166725</xdr:rowOff>
    </xdr:from>
    <xdr:to>
      <xdr:col>22</xdr:col>
      <xdr:colOff>165100</xdr:colOff>
      <xdr:row>37</xdr:row>
      <xdr:rowOff>268325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91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107052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60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285872</xdr:rowOff>
    </xdr:from>
    <xdr:to>
      <xdr:col>19</xdr:col>
      <xdr:colOff>38100</xdr:colOff>
      <xdr:row>36</xdr:row>
      <xdr:rowOff>44572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96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54749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65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231236</xdr:rowOff>
    </xdr:from>
    <xdr:to>
      <xdr:col>15</xdr:col>
      <xdr:colOff>101600</xdr:colOff>
      <xdr:row>37</xdr:row>
      <xdr:rowOff>332836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55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317613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4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467,000
440,162
34.80
286,051,597
273,038,078
11,409,131
134,525,131
43,516,752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84749</xdr:rowOff>
    </xdr:from>
    <xdr:to>
      <xdr:col>24</xdr:col>
      <xdr:colOff>63500</xdr:colOff>
      <xdr:row>37</xdr:row>
      <xdr:rowOff>90192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28399"/>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84749</xdr:rowOff>
    </xdr:from>
    <xdr:to>
      <xdr:col>19</xdr:col>
      <xdr:colOff>177800</xdr:colOff>
      <xdr:row>37</xdr:row>
      <xdr:rowOff>87579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28399"/>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75779</xdr:rowOff>
    </xdr:from>
    <xdr:to>
      <xdr:col>15</xdr:col>
      <xdr:colOff>50800</xdr:colOff>
      <xdr:row>37</xdr:row>
      <xdr:rowOff>87579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19429"/>
          <a:ext cx="889000" cy="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75779</xdr:rowOff>
    </xdr:from>
    <xdr:to>
      <xdr:col>10</xdr:col>
      <xdr:colOff>114300</xdr:colOff>
      <xdr:row>37</xdr:row>
      <xdr:rowOff>106880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9429"/>
          <a:ext cx="889000" cy="3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39392</xdr:rowOff>
    </xdr:from>
    <xdr:to>
      <xdr:col>24</xdr:col>
      <xdr:colOff>114300</xdr:colOff>
      <xdr:row>37</xdr:row>
      <xdr:rowOff>140992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8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17819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6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33949</xdr:rowOff>
    </xdr:from>
    <xdr:to>
      <xdr:col>20</xdr:col>
      <xdr:colOff>38100</xdr:colOff>
      <xdr:row>37</xdr:row>
      <xdr:rowOff>135549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126676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36779</xdr:rowOff>
    </xdr:from>
    <xdr:to>
      <xdr:col>15</xdr:col>
      <xdr:colOff>101600</xdr:colOff>
      <xdr:row>37</xdr:row>
      <xdr:rowOff>138379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129506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24979</xdr:rowOff>
    </xdr:from>
    <xdr:to>
      <xdr:col>10</xdr:col>
      <xdr:colOff>165100</xdr:colOff>
      <xdr:row>37</xdr:row>
      <xdr:rowOff>126579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117706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56080</xdr:rowOff>
    </xdr:from>
    <xdr:to>
      <xdr:col>6</xdr:col>
      <xdr:colOff>38100</xdr:colOff>
      <xdr:row>37</xdr:row>
      <xdr:rowOff>157680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148807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101936</xdr:rowOff>
    </xdr:from>
    <xdr:to>
      <xdr:col>24</xdr:col>
      <xdr:colOff>63500</xdr:colOff>
      <xdr:row>56</xdr:row>
      <xdr:rowOff>111546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03136"/>
          <a:ext cx="838200" cy="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101936</xdr:rowOff>
    </xdr:from>
    <xdr:to>
      <xdr:col>19</xdr:col>
      <xdr:colOff>177800</xdr:colOff>
      <xdr:row>56</xdr:row>
      <xdr:rowOff>128626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03136"/>
          <a:ext cx="889000" cy="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128626</xdr:rowOff>
    </xdr:from>
    <xdr:to>
      <xdr:col>15</xdr:col>
      <xdr:colOff>50800</xdr:colOff>
      <xdr:row>57</xdr:row>
      <xdr:rowOff>789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29826"/>
          <a:ext cx="889000" cy="4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789</xdr:rowOff>
    </xdr:from>
    <xdr:to>
      <xdr:col>10</xdr:col>
      <xdr:colOff>114300</xdr:colOff>
      <xdr:row>57</xdr:row>
      <xdr:rowOff>14354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73439"/>
          <a:ext cx="889000" cy="1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60746</xdr:rowOff>
    </xdr:from>
    <xdr:to>
      <xdr:col>24</xdr:col>
      <xdr:colOff>114300</xdr:colOff>
      <xdr:row>56</xdr:row>
      <xdr:rowOff>162346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6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51136</xdr:rowOff>
    </xdr:from>
    <xdr:to>
      <xdr:col>20</xdr:col>
      <xdr:colOff>38100</xdr:colOff>
      <xdr:row>56</xdr:row>
      <xdr:rowOff>152736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143863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4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77826</xdr:rowOff>
    </xdr:from>
    <xdr:to>
      <xdr:col>15</xdr:col>
      <xdr:colOff>101600</xdr:colOff>
      <xdr:row>57</xdr:row>
      <xdr:rowOff>7976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7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170553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7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121439</xdr:rowOff>
    </xdr:from>
    <xdr:to>
      <xdr:col>10</xdr:col>
      <xdr:colOff>165100</xdr:colOff>
      <xdr:row>57</xdr:row>
      <xdr:rowOff>51589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2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42716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1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135004</xdr:rowOff>
    </xdr:from>
    <xdr:to>
      <xdr:col>6</xdr:col>
      <xdr:colOff>38100</xdr:colOff>
      <xdr:row>57</xdr:row>
      <xdr:rowOff>65154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3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56281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2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55727</xdr:rowOff>
    </xdr:from>
    <xdr:to>
      <xdr:col>24</xdr:col>
      <xdr:colOff>63500</xdr:colOff>
      <xdr:row>77</xdr:row>
      <xdr:rowOff>58319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57377"/>
          <a:ext cx="838200" cy="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39497</xdr:rowOff>
    </xdr:from>
    <xdr:to>
      <xdr:col>19</xdr:col>
      <xdr:colOff>177800</xdr:colOff>
      <xdr:row>77</xdr:row>
      <xdr:rowOff>58319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41147"/>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25476</xdr:rowOff>
    </xdr:from>
    <xdr:to>
      <xdr:col>15</xdr:col>
      <xdr:colOff>50800</xdr:colOff>
      <xdr:row>77</xdr:row>
      <xdr:rowOff>39497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27126"/>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25476</xdr:rowOff>
    </xdr:from>
    <xdr:to>
      <xdr:col>10</xdr:col>
      <xdr:colOff>114300</xdr:colOff>
      <xdr:row>77</xdr:row>
      <xdr:rowOff>48870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27126"/>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4927</xdr:rowOff>
    </xdr:from>
    <xdr:to>
      <xdr:col>24</xdr:col>
      <xdr:colOff>114300</xdr:colOff>
      <xdr:row>77</xdr:row>
      <xdr:rowOff>106527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27804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5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7519</xdr:rowOff>
    </xdr:from>
    <xdr:to>
      <xdr:col>20</xdr:col>
      <xdr:colOff>38100</xdr:colOff>
      <xdr:row>77</xdr:row>
      <xdr:rowOff>109119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125646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160147</xdr:rowOff>
    </xdr:from>
    <xdr:to>
      <xdr:col>15</xdr:col>
      <xdr:colOff>101600</xdr:colOff>
      <xdr:row>77</xdr:row>
      <xdr:rowOff>90297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106824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146126</xdr:rowOff>
    </xdr:from>
    <xdr:to>
      <xdr:col>10</xdr:col>
      <xdr:colOff>165100</xdr:colOff>
      <xdr:row>77</xdr:row>
      <xdr:rowOff>76276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92803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95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169520</xdr:rowOff>
    </xdr:from>
    <xdr:to>
      <xdr:col>6</xdr:col>
      <xdr:colOff>38100</xdr:colOff>
      <xdr:row>77</xdr:row>
      <xdr:rowOff>99670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116197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7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54639</xdr:rowOff>
    </xdr:from>
    <xdr:to>
      <xdr:col>24</xdr:col>
      <xdr:colOff>63500</xdr:colOff>
      <xdr:row>91</xdr:row>
      <xdr:rowOff>168343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485139"/>
          <a:ext cx="838200" cy="28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90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102050</xdr:rowOff>
    </xdr:from>
    <xdr:to>
      <xdr:col>19</xdr:col>
      <xdr:colOff>177800</xdr:colOff>
      <xdr:row>91</xdr:row>
      <xdr:rowOff>168343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532550"/>
          <a:ext cx="889000" cy="2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102050</xdr:rowOff>
    </xdr:from>
    <xdr:to>
      <xdr:col>15</xdr:col>
      <xdr:colOff>50800</xdr:colOff>
      <xdr:row>94</xdr:row>
      <xdr:rowOff>51643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532550"/>
          <a:ext cx="889000" cy="63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24509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51643</xdr:rowOff>
    </xdr:from>
    <xdr:to>
      <xdr:col>10</xdr:col>
      <xdr:colOff>114300</xdr:colOff>
      <xdr:row>94</xdr:row>
      <xdr:rowOff>163771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67943"/>
          <a:ext cx="8890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3839</xdr:rowOff>
    </xdr:from>
    <xdr:to>
      <xdr:col>24</xdr:col>
      <xdr:colOff>114300</xdr:colOff>
      <xdr:row>90</xdr:row>
      <xdr:rowOff>105439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43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115812</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37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117543</xdr:rowOff>
    </xdr:from>
    <xdr:to>
      <xdr:col>20</xdr:col>
      <xdr:colOff>38100</xdr:colOff>
      <xdr:row>92</xdr:row>
      <xdr:rowOff>47693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71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64220</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49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51250</xdr:rowOff>
    </xdr:from>
    <xdr:to>
      <xdr:col>15</xdr:col>
      <xdr:colOff>101600</xdr:colOff>
      <xdr:row>90</xdr:row>
      <xdr:rowOff>152850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4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169377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25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843</xdr:rowOff>
    </xdr:from>
    <xdr:to>
      <xdr:col>10</xdr:col>
      <xdr:colOff>165100</xdr:colOff>
      <xdr:row>94</xdr:row>
      <xdr:rowOff>102443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1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118970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89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112971</xdr:rowOff>
    </xdr:from>
    <xdr:to>
      <xdr:col>6</xdr:col>
      <xdr:colOff>38100</xdr:colOff>
      <xdr:row>95</xdr:row>
      <xdr:rowOff>43121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2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59648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00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109245</xdr:rowOff>
    </xdr:from>
    <xdr:to>
      <xdr:col>55</xdr:col>
      <xdr:colOff>0</xdr:colOff>
      <xdr:row>36</xdr:row>
      <xdr:rowOff>124358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281445"/>
          <a:ext cx="838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124358</xdr:rowOff>
    </xdr:from>
    <xdr:to>
      <xdr:col>50</xdr:col>
      <xdr:colOff>114300</xdr:colOff>
      <xdr:row>37</xdr:row>
      <xdr:rowOff>60287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296558"/>
          <a:ext cx="889000" cy="10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7688</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127965</xdr:rowOff>
    </xdr:from>
    <xdr:to>
      <xdr:col>45</xdr:col>
      <xdr:colOff>177800</xdr:colOff>
      <xdr:row>37</xdr:row>
      <xdr:rowOff>60287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100015"/>
          <a:ext cx="889000" cy="130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127965</xdr:rowOff>
    </xdr:from>
    <xdr:to>
      <xdr:col>41</xdr:col>
      <xdr:colOff>50800</xdr:colOff>
      <xdr:row>37</xdr:row>
      <xdr:rowOff>106007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100015"/>
          <a:ext cx="889000" cy="134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22013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16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58445</xdr:rowOff>
    </xdr:from>
    <xdr:to>
      <xdr:col>55</xdr:col>
      <xdr:colOff>50800</xdr:colOff>
      <xdr:row>36</xdr:row>
      <xdr:rowOff>160045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3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32071</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0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73558</xdr:rowOff>
    </xdr:from>
    <xdr:to>
      <xdr:col>50</xdr:col>
      <xdr:colOff>165100</xdr:colOff>
      <xdr:row>37</xdr:row>
      <xdr:rowOff>3708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166285</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33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9487</xdr:rowOff>
    </xdr:from>
    <xdr:to>
      <xdr:col>46</xdr:col>
      <xdr:colOff>38100</xdr:colOff>
      <xdr:row>37</xdr:row>
      <xdr:rowOff>111087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5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102214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4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77165</xdr:rowOff>
    </xdr:from>
    <xdr:to>
      <xdr:col>41</xdr:col>
      <xdr:colOff>101600</xdr:colOff>
      <xdr:row>30</xdr:row>
      <xdr:rowOff>7315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04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23842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482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55207</xdr:rowOff>
    </xdr:from>
    <xdr:to>
      <xdr:col>36</xdr:col>
      <xdr:colOff>165100</xdr:colOff>
      <xdr:row>37</xdr:row>
      <xdr:rowOff>156807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9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147934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25203</xdr:rowOff>
    </xdr:from>
    <xdr:to>
      <xdr:col>55</xdr:col>
      <xdr:colOff>0</xdr:colOff>
      <xdr:row>57</xdr:row>
      <xdr:rowOff>36359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454953"/>
          <a:ext cx="838200" cy="35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120184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21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36359</xdr:rowOff>
    </xdr:from>
    <xdr:to>
      <xdr:col>50</xdr:col>
      <xdr:colOff>114300</xdr:colOff>
      <xdr:row>57</xdr:row>
      <xdr:rowOff>50752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809009"/>
          <a:ext cx="889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164256</xdr:rowOff>
    </xdr:from>
    <xdr:to>
      <xdr:col>45</xdr:col>
      <xdr:colOff>177800</xdr:colOff>
      <xdr:row>57</xdr:row>
      <xdr:rowOff>50752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765456"/>
          <a:ext cx="889000" cy="5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116801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164256</xdr:rowOff>
    </xdr:from>
    <xdr:to>
      <xdr:col>41</xdr:col>
      <xdr:colOff>50800</xdr:colOff>
      <xdr:row>57</xdr:row>
      <xdr:rowOff>65131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765456"/>
          <a:ext cx="889000" cy="7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122351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145853</xdr:rowOff>
    </xdr:from>
    <xdr:to>
      <xdr:col>55</xdr:col>
      <xdr:colOff>50800</xdr:colOff>
      <xdr:row>55</xdr:row>
      <xdr:rowOff>76003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4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168730</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25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157009</xdr:rowOff>
    </xdr:from>
    <xdr:to>
      <xdr:col>50</xdr:col>
      <xdr:colOff>165100</xdr:colOff>
      <xdr:row>57</xdr:row>
      <xdr:rowOff>87159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75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103686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53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171402</xdr:rowOff>
    </xdr:from>
    <xdr:to>
      <xdr:col>46</xdr:col>
      <xdr:colOff>38100</xdr:colOff>
      <xdr:row>57</xdr:row>
      <xdr:rowOff>101552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7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118079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54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113456</xdr:rowOff>
    </xdr:from>
    <xdr:to>
      <xdr:col>41</xdr:col>
      <xdr:colOff>101600</xdr:colOff>
      <xdr:row>57</xdr:row>
      <xdr:rowOff>43606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7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60133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4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14331</xdr:rowOff>
    </xdr:from>
    <xdr:to>
      <xdr:col>36</xdr:col>
      <xdr:colOff>165100</xdr:colOff>
      <xdr:row>57</xdr:row>
      <xdr:rowOff>115931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8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132458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5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130378</xdr:rowOff>
    </xdr:from>
    <xdr:to>
      <xdr:col>55</xdr:col>
      <xdr:colOff>0</xdr:colOff>
      <xdr:row>78</xdr:row>
      <xdr:rowOff>60807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332028"/>
          <a:ext cx="838200" cy="10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9847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82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153403</xdr:rowOff>
    </xdr:from>
    <xdr:to>
      <xdr:col>50</xdr:col>
      <xdr:colOff>114300</xdr:colOff>
      <xdr:row>78</xdr:row>
      <xdr:rowOff>60807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355053"/>
          <a:ext cx="889000" cy="7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163834</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153403</xdr:rowOff>
    </xdr:from>
    <xdr:to>
      <xdr:col>45</xdr:col>
      <xdr:colOff>177800</xdr:colOff>
      <xdr:row>78</xdr:row>
      <xdr:rowOff>75870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355053"/>
          <a:ext cx="889000" cy="9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131881</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15428" y="1350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71768</xdr:rowOff>
    </xdr:from>
    <xdr:to>
      <xdr:col>41</xdr:col>
      <xdr:colOff>50800</xdr:colOff>
      <xdr:row>78</xdr:row>
      <xdr:rowOff>75870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44868"/>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79578</xdr:rowOff>
    </xdr:from>
    <xdr:to>
      <xdr:col>55</xdr:col>
      <xdr:colOff>50800</xdr:colOff>
      <xdr:row>78</xdr:row>
      <xdr:rowOff>9728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28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102455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3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10007</xdr:rowOff>
    </xdr:from>
    <xdr:to>
      <xdr:col>50</xdr:col>
      <xdr:colOff>165100</xdr:colOff>
      <xdr:row>78</xdr:row>
      <xdr:rowOff>111607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128134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15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102603</xdr:rowOff>
    </xdr:from>
    <xdr:to>
      <xdr:col>46</xdr:col>
      <xdr:colOff>38100</xdr:colOff>
      <xdr:row>78</xdr:row>
      <xdr:rowOff>32753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49280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07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25070</xdr:rowOff>
    </xdr:from>
    <xdr:to>
      <xdr:col>41</xdr:col>
      <xdr:colOff>101600</xdr:colOff>
      <xdr:row>78</xdr:row>
      <xdr:rowOff>126670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143197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1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20968</xdr:rowOff>
    </xdr:from>
    <xdr:to>
      <xdr:col>36</xdr:col>
      <xdr:colOff>165100</xdr:colOff>
      <xdr:row>78</xdr:row>
      <xdr:rowOff>122568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9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139095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16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7996</xdr:rowOff>
    </xdr:from>
    <xdr:to>
      <xdr:col>55</xdr:col>
      <xdr:colOff>0</xdr:colOff>
      <xdr:row>98</xdr:row>
      <xdr:rowOff>26002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810096"/>
          <a:ext cx="838200" cy="1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7996</xdr:rowOff>
    </xdr:from>
    <xdr:to>
      <xdr:col>50</xdr:col>
      <xdr:colOff>114300</xdr:colOff>
      <xdr:row>98</xdr:row>
      <xdr:rowOff>27405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10096"/>
          <a:ext cx="889000" cy="1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169791</xdr:rowOff>
    </xdr:from>
    <xdr:to>
      <xdr:col>45</xdr:col>
      <xdr:colOff>177800</xdr:colOff>
      <xdr:row>98</xdr:row>
      <xdr:rowOff>27405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00441"/>
          <a:ext cx="889000" cy="2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169791</xdr:rowOff>
    </xdr:from>
    <xdr:to>
      <xdr:col>41</xdr:col>
      <xdr:colOff>50800</xdr:colOff>
      <xdr:row>98</xdr:row>
      <xdr:rowOff>23594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800441"/>
          <a:ext cx="889000" cy="2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146652</xdr:rowOff>
    </xdr:from>
    <xdr:to>
      <xdr:col>55</xdr:col>
      <xdr:colOff>50800</xdr:colOff>
      <xdr:row>98</xdr:row>
      <xdr:rowOff>76802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7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66893</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128646</xdr:rowOff>
    </xdr:from>
    <xdr:to>
      <xdr:col>50</xdr:col>
      <xdr:colOff>165100</xdr:colOff>
      <xdr:row>98</xdr:row>
      <xdr:rowOff>58796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75323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53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148055</xdr:rowOff>
    </xdr:from>
    <xdr:to>
      <xdr:col>46</xdr:col>
      <xdr:colOff>38100</xdr:colOff>
      <xdr:row>98</xdr:row>
      <xdr:rowOff>78205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7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69332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7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118991</xdr:rowOff>
    </xdr:from>
    <xdr:to>
      <xdr:col>41</xdr:col>
      <xdr:colOff>101600</xdr:colOff>
      <xdr:row>98</xdr:row>
      <xdr:rowOff>49141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4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65668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2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144244</xdr:rowOff>
    </xdr:from>
    <xdr:to>
      <xdr:col>36</xdr:col>
      <xdr:colOff>165100</xdr:colOff>
      <xdr:row>98</xdr:row>
      <xdr:rowOff>74394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7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65521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6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153645</xdr:rowOff>
    </xdr:from>
    <xdr:to>
      <xdr:col>85</xdr:col>
      <xdr:colOff>127000</xdr:colOff>
      <xdr:row>77</xdr:row>
      <xdr:rowOff>160138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55295"/>
          <a:ext cx="8382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160138</xdr:rowOff>
    </xdr:from>
    <xdr:to>
      <xdr:col>81</xdr:col>
      <xdr:colOff>50800</xdr:colOff>
      <xdr:row>78</xdr:row>
      <xdr:rowOff>6700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361788"/>
          <a:ext cx="889000" cy="1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6700</xdr:rowOff>
    </xdr:from>
    <xdr:to>
      <xdr:col>76</xdr:col>
      <xdr:colOff>114300</xdr:colOff>
      <xdr:row>78</xdr:row>
      <xdr:rowOff>17856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79800"/>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17856</xdr:rowOff>
    </xdr:from>
    <xdr:to>
      <xdr:col>71</xdr:col>
      <xdr:colOff>177800</xdr:colOff>
      <xdr:row>78</xdr:row>
      <xdr:rowOff>21377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390956"/>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102845</xdr:rowOff>
    </xdr:from>
    <xdr:to>
      <xdr:col>85</xdr:col>
      <xdr:colOff>177800</xdr:colOff>
      <xdr:row>78</xdr:row>
      <xdr:rowOff>32995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81272</xdr:rowOff>
    </xdr:from>
    <xdr:ext cx="469744"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8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109338</xdr:rowOff>
    </xdr:from>
    <xdr:to>
      <xdr:col>81</xdr:col>
      <xdr:colOff>101600</xdr:colOff>
      <xdr:row>78</xdr:row>
      <xdr:rowOff>39488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1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30615</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46428" y="1340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127350</xdr:rowOff>
    </xdr:from>
    <xdr:to>
      <xdr:col>76</xdr:col>
      <xdr:colOff>165100</xdr:colOff>
      <xdr:row>78</xdr:row>
      <xdr:rowOff>57500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48627</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57428" y="1342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138506</xdr:rowOff>
    </xdr:from>
    <xdr:to>
      <xdr:col>72</xdr:col>
      <xdr:colOff>38100</xdr:colOff>
      <xdr:row>78</xdr:row>
      <xdr:rowOff>68656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59783</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68428" y="1343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142027</xdr:rowOff>
    </xdr:from>
    <xdr:to>
      <xdr:col>67</xdr:col>
      <xdr:colOff>101600</xdr:colOff>
      <xdr:row>78</xdr:row>
      <xdr:rowOff>72177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63304</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79428" y="1343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33249</xdr:rowOff>
    </xdr:from>
    <xdr:to>
      <xdr:col>85</xdr:col>
      <xdr:colOff>127000</xdr:colOff>
      <xdr:row>97</xdr:row>
      <xdr:rowOff>108491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492449"/>
          <a:ext cx="838200" cy="24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33249</xdr:rowOff>
    </xdr:from>
    <xdr:to>
      <xdr:col>81</xdr:col>
      <xdr:colOff>50800</xdr:colOff>
      <xdr:row>97</xdr:row>
      <xdr:rowOff>169690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492449"/>
          <a:ext cx="889000" cy="30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146101</xdr:rowOff>
    </xdr:from>
    <xdr:to>
      <xdr:col>76</xdr:col>
      <xdr:colOff>114300</xdr:colOff>
      <xdr:row>97</xdr:row>
      <xdr:rowOff>169690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76751"/>
          <a:ext cx="889000" cy="2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10648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146101</xdr:rowOff>
    </xdr:from>
    <xdr:to>
      <xdr:col>71</xdr:col>
      <xdr:colOff>177800</xdr:colOff>
      <xdr:row>98</xdr:row>
      <xdr:rowOff>2921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76751"/>
          <a:ext cx="889000" cy="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57691</xdr:rowOff>
    </xdr:from>
    <xdr:to>
      <xdr:col>85</xdr:col>
      <xdr:colOff>177800</xdr:colOff>
      <xdr:row>97</xdr:row>
      <xdr:rowOff>159291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80568</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153899</xdr:rowOff>
    </xdr:from>
    <xdr:to>
      <xdr:col>81</xdr:col>
      <xdr:colOff>101600</xdr:colOff>
      <xdr:row>96</xdr:row>
      <xdr:rowOff>84049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4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100576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21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118890</xdr:rowOff>
    </xdr:from>
    <xdr:to>
      <xdr:col>76</xdr:col>
      <xdr:colOff>165100</xdr:colOff>
      <xdr:row>98</xdr:row>
      <xdr:rowOff>49040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4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40167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4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95301</xdr:rowOff>
    </xdr:from>
    <xdr:to>
      <xdr:col>72</xdr:col>
      <xdr:colOff>38100</xdr:colOff>
      <xdr:row>98</xdr:row>
      <xdr:rowOff>25451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41978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123571</xdr:rowOff>
    </xdr:from>
    <xdr:to>
      <xdr:col>67</xdr:col>
      <xdr:colOff>101600</xdr:colOff>
      <xdr:row>98</xdr:row>
      <xdr:rowOff>53721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70248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2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53594</xdr:rowOff>
    </xdr:from>
    <xdr:to>
      <xdr:col>116</xdr:col>
      <xdr:colOff>63500</xdr:colOff>
      <xdr:row>56</xdr:row>
      <xdr:rowOff>76672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9654794"/>
          <a:ext cx="838200" cy="2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133730</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6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40205</xdr:rowOff>
    </xdr:from>
    <xdr:to>
      <xdr:col>111</xdr:col>
      <xdr:colOff>177800</xdr:colOff>
      <xdr:row>56</xdr:row>
      <xdr:rowOff>53594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641405"/>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35758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21699</xdr:rowOff>
    </xdr:from>
    <xdr:to>
      <xdr:col>107</xdr:col>
      <xdr:colOff>50800</xdr:colOff>
      <xdr:row>56</xdr:row>
      <xdr:rowOff>40205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9622899"/>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76906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6132</xdr:rowOff>
    </xdr:from>
    <xdr:to>
      <xdr:col>102</xdr:col>
      <xdr:colOff>114300</xdr:colOff>
      <xdr:row>56</xdr:row>
      <xdr:rowOff>21699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607332"/>
          <a:ext cx="88900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59598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21062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25872</xdr:rowOff>
    </xdr:from>
    <xdr:to>
      <xdr:col>116</xdr:col>
      <xdr:colOff>114300</xdr:colOff>
      <xdr:row>56</xdr:row>
      <xdr:rowOff>127472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62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48749</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47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2794</xdr:rowOff>
    </xdr:from>
    <xdr:to>
      <xdr:col>112</xdr:col>
      <xdr:colOff>38100</xdr:colOff>
      <xdr:row>56</xdr:row>
      <xdr:rowOff>104394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60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120921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37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160855</xdr:rowOff>
    </xdr:from>
    <xdr:to>
      <xdr:col>107</xdr:col>
      <xdr:colOff>101600</xdr:colOff>
      <xdr:row>56</xdr:row>
      <xdr:rowOff>91005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5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107532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36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142349</xdr:rowOff>
    </xdr:from>
    <xdr:to>
      <xdr:col>102</xdr:col>
      <xdr:colOff>165100</xdr:colOff>
      <xdr:row>56</xdr:row>
      <xdr:rowOff>72499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57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89026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34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126782</xdr:rowOff>
    </xdr:from>
    <xdr:to>
      <xdr:col>98</xdr:col>
      <xdr:colOff>38100</xdr:colOff>
      <xdr:row>56</xdr:row>
      <xdr:rowOff>56932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5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73459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33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144089</xdr:rowOff>
    </xdr:from>
    <xdr:to>
      <xdr:col>116</xdr:col>
      <xdr:colOff>63500</xdr:colOff>
      <xdr:row>74</xdr:row>
      <xdr:rowOff>126624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488489"/>
          <a:ext cx="838200" cy="32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119492</xdr:rowOff>
    </xdr:from>
    <xdr:to>
      <xdr:col>111</xdr:col>
      <xdr:colOff>177800</xdr:colOff>
      <xdr:row>74</xdr:row>
      <xdr:rowOff>126624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806792"/>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119492</xdr:rowOff>
    </xdr:from>
    <xdr:to>
      <xdr:col>107</xdr:col>
      <xdr:colOff>50800</xdr:colOff>
      <xdr:row>75</xdr:row>
      <xdr:rowOff>167132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806792"/>
          <a:ext cx="889000" cy="21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66639</xdr:rowOff>
    </xdr:from>
    <xdr:to>
      <xdr:col>102</xdr:col>
      <xdr:colOff>114300</xdr:colOff>
      <xdr:row>75</xdr:row>
      <xdr:rowOff>167132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925389"/>
          <a:ext cx="889000" cy="10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93289</xdr:rowOff>
    </xdr:from>
    <xdr:to>
      <xdr:col>116</xdr:col>
      <xdr:colOff>114300</xdr:colOff>
      <xdr:row>73</xdr:row>
      <xdr:rowOff>23439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4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116166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28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75824</xdr:rowOff>
    </xdr:from>
    <xdr:to>
      <xdr:col>112</xdr:col>
      <xdr:colOff>38100</xdr:colOff>
      <xdr:row>75</xdr:row>
      <xdr:rowOff>5974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76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22501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3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68692</xdr:rowOff>
    </xdr:from>
    <xdr:to>
      <xdr:col>107</xdr:col>
      <xdr:colOff>101600</xdr:colOff>
      <xdr:row>74</xdr:row>
      <xdr:rowOff>170292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75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15369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53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116332</xdr:rowOff>
    </xdr:from>
    <xdr:to>
      <xdr:col>102</xdr:col>
      <xdr:colOff>165100</xdr:colOff>
      <xdr:row>76</xdr:row>
      <xdr:rowOff>46481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9750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63009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5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15839</xdr:rowOff>
    </xdr:from>
    <xdr:to>
      <xdr:col>98</xdr:col>
      <xdr:colOff>38100</xdr:colOff>
      <xdr:row>75</xdr:row>
      <xdr:rowOff>117439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87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133966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4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５８４，７００円となり、前年度の５１５，３００円から増加となった。これは、一般財源の伸びが縮小したことによる財政調整基金や公共施設等整備基金への積立金が大幅な減となった一方で、私立保育所運営費助成や生活保護費などの扶助費の増や、普通建設事業費の単独事業費において、立石駅周辺地区市街地再開発事業経費や公共用地取得経費などによって大幅な増となったことなどによるものである。補助費等の変動推移は類似団体と同様の傾向にあり、社会情勢の影響を反映していると推察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467,000
440,162
34.80
286,051,597
273,038,078
11,409,131
134,525,131
43,516,752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72072</xdr:rowOff>
    </xdr:from>
    <xdr:to>
      <xdr:col>24</xdr:col>
      <xdr:colOff>63500</xdr:colOff>
      <xdr:row>37</xdr:row>
      <xdr:rowOff>74740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15722"/>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9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72072</xdr:rowOff>
    </xdr:from>
    <xdr:to>
      <xdr:col>19</xdr:col>
      <xdr:colOff>177800</xdr:colOff>
      <xdr:row>37</xdr:row>
      <xdr:rowOff>79883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15722"/>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107967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71310</xdr:rowOff>
    </xdr:from>
    <xdr:to>
      <xdr:col>15</xdr:col>
      <xdr:colOff>50800</xdr:colOff>
      <xdr:row>37</xdr:row>
      <xdr:rowOff>79883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14960"/>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115206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61785</xdr:rowOff>
    </xdr:from>
    <xdr:to>
      <xdr:col>10</xdr:col>
      <xdr:colOff>114300</xdr:colOff>
      <xdr:row>37</xdr:row>
      <xdr:rowOff>71310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054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108538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97680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23940</xdr:rowOff>
    </xdr:from>
    <xdr:to>
      <xdr:col>24</xdr:col>
      <xdr:colOff>114300</xdr:colOff>
      <xdr:row>37</xdr:row>
      <xdr:rowOff>125540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6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133812</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0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21272</xdr:rowOff>
    </xdr:from>
    <xdr:to>
      <xdr:col>20</xdr:col>
      <xdr:colOff>38100</xdr:colOff>
      <xdr:row>37</xdr:row>
      <xdr:rowOff>122872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113999</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5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29083</xdr:rowOff>
    </xdr:from>
    <xdr:to>
      <xdr:col>15</xdr:col>
      <xdr:colOff>101600</xdr:colOff>
      <xdr:row>37</xdr:row>
      <xdr:rowOff>130683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121810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6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20510</xdr:rowOff>
    </xdr:from>
    <xdr:to>
      <xdr:col>10</xdr:col>
      <xdr:colOff>165100</xdr:colOff>
      <xdr:row>37</xdr:row>
      <xdr:rowOff>122110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6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113237</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10985</xdr:rowOff>
    </xdr:from>
    <xdr:to>
      <xdr:col>6</xdr:col>
      <xdr:colOff>38100</xdr:colOff>
      <xdr:row>37</xdr:row>
      <xdr:rowOff>112585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103712</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4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25661</xdr:rowOff>
    </xdr:from>
    <xdr:to>
      <xdr:col>24</xdr:col>
      <xdr:colOff>63500</xdr:colOff>
      <xdr:row>56</xdr:row>
      <xdr:rowOff>15407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112511"/>
          <a:ext cx="838200" cy="50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15407</xdr:rowOff>
    </xdr:from>
    <xdr:to>
      <xdr:col>19</xdr:col>
      <xdr:colOff>177800</xdr:colOff>
      <xdr:row>58</xdr:row>
      <xdr:rowOff>1234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616607"/>
          <a:ext cx="889000" cy="3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162087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25944</xdr:rowOff>
    </xdr:from>
    <xdr:to>
      <xdr:col>15</xdr:col>
      <xdr:colOff>50800</xdr:colOff>
      <xdr:row>58</xdr:row>
      <xdr:rowOff>1234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769894"/>
          <a:ext cx="889000" cy="117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25944</xdr:rowOff>
    </xdr:from>
    <xdr:to>
      <xdr:col>10</xdr:col>
      <xdr:colOff>114300</xdr:colOff>
      <xdr:row>58</xdr:row>
      <xdr:rowOff>78054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769894"/>
          <a:ext cx="889000" cy="125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36531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146311</xdr:rowOff>
    </xdr:from>
    <xdr:to>
      <xdr:col>24</xdr:col>
      <xdr:colOff>114300</xdr:colOff>
      <xdr:row>53</xdr:row>
      <xdr:rowOff>76461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06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169188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891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136057</xdr:rowOff>
    </xdr:from>
    <xdr:to>
      <xdr:col>20</xdr:col>
      <xdr:colOff>38100</xdr:colOff>
      <xdr:row>56</xdr:row>
      <xdr:rowOff>66207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6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82734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34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121884</xdr:rowOff>
    </xdr:from>
    <xdr:to>
      <xdr:col>15</xdr:col>
      <xdr:colOff>101600</xdr:colOff>
      <xdr:row>58</xdr:row>
      <xdr:rowOff>52034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9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43161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146594</xdr:rowOff>
    </xdr:from>
    <xdr:to>
      <xdr:col>10</xdr:col>
      <xdr:colOff>165100</xdr:colOff>
      <xdr:row>51</xdr:row>
      <xdr:rowOff>76744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7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93271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49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27254</xdr:rowOff>
    </xdr:from>
    <xdr:to>
      <xdr:col>6</xdr:col>
      <xdr:colOff>38100</xdr:colOff>
      <xdr:row>58</xdr:row>
      <xdr:rowOff>128854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119981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36548</xdr:rowOff>
    </xdr:from>
    <xdr:to>
      <xdr:col>24</xdr:col>
      <xdr:colOff>63500</xdr:colOff>
      <xdr:row>76</xdr:row>
      <xdr:rowOff>153133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66748"/>
          <a:ext cx="838200" cy="11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119400</xdr:rowOff>
    </xdr:from>
    <xdr:to>
      <xdr:col>19</xdr:col>
      <xdr:colOff>177800</xdr:colOff>
      <xdr:row>76</xdr:row>
      <xdr:rowOff>153133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49600"/>
          <a:ext cx="889000" cy="3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119400</xdr:rowOff>
    </xdr:from>
    <xdr:to>
      <xdr:col>15</xdr:col>
      <xdr:colOff>50800</xdr:colOff>
      <xdr:row>77</xdr:row>
      <xdr:rowOff>150276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49600"/>
          <a:ext cx="889000" cy="20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150276</xdr:rowOff>
    </xdr:from>
    <xdr:to>
      <xdr:col>10</xdr:col>
      <xdr:colOff>114300</xdr:colOff>
      <xdr:row>77</xdr:row>
      <xdr:rowOff>164754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5192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157198</xdr:rowOff>
    </xdr:from>
    <xdr:to>
      <xdr:col>24</xdr:col>
      <xdr:colOff>114300</xdr:colOff>
      <xdr:row>76</xdr:row>
      <xdr:rowOff>87348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8625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6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102333</xdr:rowOff>
    </xdr:from>
    <xdr:to>
      <xdr:col>20</xdr:col>
      <xdr:colOff>38100</xdr:colOff>
      <xdr:row>77</xdr:row>
      <xdr:rowOff>32483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3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49011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0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68600</xdr:rowOff>
    </xdr:from>
    <xdr:to>
      <xdr:col>15</xdr:col>
      <xdr:colOff>101600</xdr:colOff>
      <xdr:row>76</xdr:row>
      <xdr:rowOff>170200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15277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7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99476</xdr:rowOff>
    </xdr:from>
    <xdr:to>
      <xdr:col>10</xdr:col>
      <xdr:colOff>165100</xdr:colOff>
      <xdr:row>78</xdr:row>
      <xdr:rowOff>29626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0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46153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7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113954</xdr:rowOff>
    </xdr:from>
    <xdr:to>
      <xdr:col>6</xdr:col>
      <xdr:colOff>38100</xdr:colOff>
      <xdr:row>78</xdr:row>
      <xdr:rowOff>44104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1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60631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56649</xdr:rowOff>
    </xdr:from>
    <xdr:to>
      <xdr:col>24</xdr:col>
      <xdr:colOff>63500</xdr:colOff>
      <xdr:row>96</xdr:row>
      <xdr:rowOff>98667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15849"/>
          <a:ext cx="838200" cy="4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0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51484</xdr:rowOff>
    </xdr:from>
    <xdr:to>
      <xdr:col>19</xdr:col>
      <xdr:colOff>177800</xdr:colOff>
      <xdr:row>96</xdr:row>
      <xdr:rowOff>56649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10684"/>
          <a:ext cx="889000" cy="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51484</xdr:rowOff>
    </xdr:from>
    <xdr:to>
      <xdr:col>15</xdr:col>
      <xdr:colOff>50800</xdr:colOff>
      <xdr:row>97</xdr:row>
      <xdr:rowOff>104930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10684"/>
          <a:ext cx="889000" cy="22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104930</xdr:rowOff>
    </xdr:from>
    <xdr:to>
      <xdr:col>10</xdr:col>
      <xdr:colOff>114300</xdr:colOff>
      <xdr:row>98</xdr:row>
      <xdr:rowOff>20486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35580"/>
          <a:ext cx="889000" cy="8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47867</xdr:rowOff>
    </xdr:from>
    <xdr:to>
      <xdr:col>24</xdr:col>
      <xdr:colOff>114300</xdr:colOff>
      <xdr:row>96</xdr:row>
      <xdr:rowOff>149467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0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26294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8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5849</xdr:rowOff>
    </xdr:from>
    <xdr:to>
      <xdr:col>20</xdr:col>
      <xdr:colOff>38100</xdr:colOff>
      <xdr:row>96</xdr:row>
      <xdr:rowOff>107449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6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98576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5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684</xdr:rowOff>
    </xdr:from>
    <xdr:to>
      <xdr:col>15</xdr:col>
      <xdr:colOff>101600</xdr:colOff>
      <xdr:row>96</xdr:row>
      <xdr:rowOff>102284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5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93411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5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54130</xdr:rowOff>
    </xdr:from>
    <xdr:to>
      <xdr:col>10</xdr:col>
      <xdr:colOff>165100</xdr:colOff>
      <xdr:row>97</xdr:row>
      <xdr:rowOff>155730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8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146857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7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141136</xdr:rowOff>
    </xdr:from>
    <xdr:to>
      <xdr:col>6</xdr:col>
      <xdr:colOff>38100</xdr:colOff>
      <xdr:row>98</xdr:row>
      <xdr:rowOff>71286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62413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6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68377</xdr:rowOff>
    </xdr:from>
    <xdr:to>
      <xdr:col>55</xdr:col>
      <xdr:colOff>0</xdr:colOff>
      <xdr:row>35</xdr:row>
      <xdr:rowOff>82093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069127"/>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82093</xdr:rowOff>
    </xdr:from>
    <xdr:to>
      <xdr:col>50</xdr:col>
      <xdr:colOff>114300</xdr:colOff>
      <xdr:row>35</xdr:row>
      <xdr:rowOff>162103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082843"/>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119583</xdr:rowOff>
    </xdr:from>
    <xdr:to>
      <xdr:col>45</xdr:col>
      <xdr:colOff>177800</xdr:colOff>
      <xdr:row>35</xdr:row>
      <xdr:rowOff>162103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120333"/>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119583</xdr:rowOff>
    </xdr:from>
    <xdr:to>
      <xdr:col>41</xdr:col>
      <xdr:colOff>50800</xdr:colOff>
      <xdr:row>36</xdr:row>
      <xdr:rowOff>26772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120333"/>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17577</xdr:rowOff>
    </xdr:from>
    <xdr:to>
      <xdr:col>55</xdr:col>
      <xdr:colOff>50800</xdr:colOff>
      <xdr:row>35</xdr:row>
      <xdr:rowOff>119177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01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40454</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86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31293</xdr:rowOff>
    </xdr:from>
    <xdr:to>
      <xdr:col>50</xdr:col>
      <xdr:colOff>165100</xdr:colOff>
      <xdr:row>35</xdr:row>
      <xdr:rowOff>132893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0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149420</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80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111303</xdr:rowOff>
    </xdr:from>
    <xdr:to>
      <xdr:col>46</xdr:col>
      <xdr:colOff>38100</xdr:colOff>
      <xdr:row>36</xdr:row>
      <xdr:rowOff>41453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1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57980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88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68783</xdr:rowOff>
    </xdr:from>
    <xdr:to>
      <xdr:col>41</xdr:col>
      <xdr:colOff>101600</xdr:colOff>
      <xdr:row>35</xdr:row>
      <xdr:rowOff>170383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0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15460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84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147422</xdr:rowOff>
    </xdr:from>
    <xdr:to>
      <xdr:col>36</xdr:col>
      <xdr:colOff>165100</xdr:colOff>
      <xdr:row>36</xdr:row>
      <xdr:rowOff>77572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94099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5923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77521</xdr:rowOff>
    </xdr:from>
    <xdr:to>
      <xdr:col>55</xdr:col>
      <xdr:colOff>0</xdr:colOff>
      <xdr:row>58</xdr:row>
      <xdr:rowOff>95809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21621"/>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77521</xdr:rowOff>
    </xdr:from>
    <xdr:to>
      <xdr:col>50</xdr:col>
      <xdr:colOff>114300</xdr:colOff>
      <xdr:row>58</xdr:row>
      <xdr:rowOff>94437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21621"/>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88036</xdr:rowOff>
    </xdr:from>
    <xdr:to>
      <xdr:col>45</xdr:col>
      <xdr:colOff>177800</xdr:colOff>
      <xdr:row>58</xdr:row>
      <xdr:rowOff>94437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3213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88036</xdr:rowOff>
    </xdr:from>
    <xdr:to>
      <xdr:col>41</xdr:col>
      <xdr:colOff>50800</xdr:colOff>
      <xdr:row>58</xdr:row>
      <xdr:rowOff>94894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3213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45009</xdr:rowOff>
    </xdr:from>
    <xdr:to>
      <xdr:col>55</xdr:col>
      <xdr:colOff>50800</xdr:colOff>
      <xdr:row>58</xdr:row>
      <xdr:rowOff>146609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8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131386</xdr:rowOff>
    </xdr:from>
    <xdr:ext cx="313932"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040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26721</xdr:rowOff>
    </xdr:from>
    <xdr:to>
      <xdr:col>50</xdr:col>
      <xdr:colOff>165100</xdr:colOff>
      <xdr:row>58</xdr:row>
      <xdr:rowOff>128321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119448</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10063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43637</xdr:rowOff>
    </xdr:from>
    <xdr:to>
      <xdr:col>46</xdr:col>
      <xdr:colOff>38100</xdr:colOff>
      <xdr:row>58</xdr:row>
      <xdr:rowOff>145237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8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58</xdr:row>
      <xdr:rowOff>136364</xdr:rowOff>
    </xdr:from>
    <xdr:ext cx="313932"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93333" y="100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37236</xdr:rowOff>
    </xdr:from>
    <xdr:to>
      <xdr:col>41</xdr:col>
      <xdr:colOff>101600</xdr:colOff>
      <xdr:row>58</xdr:row>
      <xdr:rowOff>138836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129963</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10074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44094</xdr:rowOff>
    </xdr:from>
    <xdr:to>
      <xdr:col>36</xdr:col>
      <xdr:colOff>165100</xdr:colOff>
      <xdr:row>58</xdr:row>
      <xdr:rowOff>145694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58</xdr:row>
      <xdr:rowOff>136821</xdr:rowOff>
    </xdr:from>
    <xdr:ext cx="313932"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15333" y="10080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62342</xdr:rowOff>
    </xdr:from>
    <xdr:to>
      <xdr:col>55</xdr:col>
      <xdr:colOff>0</xdr:colOff>
      <xdr:row>74</xdr:row>
      <xdr:rowOff>156342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2749642"/>
          <a:ext cx="838200" cy="9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156342</xdr:rowOff>
    </xdr:from>
    <xdr:to>
      <xdr:col>50</xdr:col>
      <xdr:colOff>114300</xdr:colOff>
      <xdr:row>75</xdr:row>
      <xdr:rowOff>160320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2843642"/>
          <a:ext cx="889000" cy="17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160320</xdr:rowOff>
    </xdr:from>
    <xdr:to>
      <xdr:col>45</xdr:col>
      <xdr:colOff>177800</xdr:colOff>
      <xdr:row>76</xdr:row>
      <xdr:rowOff>22977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019070"/>
          <a:ext cx="8890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22977</xdr:rowOff>
    </xdr:from>
    <xdr:to>
      <xdr:col>41</xdr:col>
      <xdr:colOff>50800</xdr:colOff>
      <xdr:row>76</xdr:row>
      <xdr:rowOff>128636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053177"/>
          <a:ext cx="889000" cy="10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11542</xdr:rowOff>
    </xdr:from>
    <xdr:to>
      <xdr:col>55</xdr:col>
      <xdr:colOff>50800</xdr:colOff>
      <xdr:row>74</xdr:row>
      <xdr:rowOff>113142</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269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34419</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5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105542</xdr:rowOff>
    </xdr:from>
    <xdr:to>
      <xdr:col>50</xdr:col>
      <xdr:colOff>165100</xdr:colOff>
      <xdr:row>75</xdr:row>
      <xdr:rowOff>35692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279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52219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5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109520</xdr:rowOff>
    </xdr:from>
    <xdr:to>
      <xdr:col>46</xdr:col>
      <xdr:colOff>38100</xdr:colOff>
      <xdr:row>76</xdr:row>
      <xdr:rowOff>39669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29682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56197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74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143627</xdr:rowOff>
    </xdr:from>
    <xdr:to>
      <xdr:col>41</xdr:col>
      <xdr:colOff>101600</xdr:colOff>
      <xdr:row>76</xdr:row>
      <xdr:rowOff>73777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00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90304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77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77836</xdr:rowOff>
    </xdr:from>
    <xdr:to>
      <xdr:col>36</xdr:col>
      <xdr:colOff>165100</xdr:colOff>
      <xdr:row>77</xdr:row>
      <xdr:rowOff>7986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1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24513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288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43476</xdr:rowOff>
    </xdr:from>
    <xdr:to>
      <xdr:col>55</xdr:col>
      <xdr:colOff>0</xdr:colOff>
      <xdr:row>96</xdr:row>
      <xdr:rowOff>95306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502676"/>
          <a:ext cx="838200" cy="5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95306</xdr:rowOff>
    </xdr:from>
    <xdr:to>
      <xdr:col>50</xdr:col>
      <xdr:colOff>114300</xdr:colOff>
      <xdr:row>96</xdr:row>
      <xdr:rowOff>106753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554506"/>
          <a:ext cx="889000" cy="1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39677</xdr:rowOff>
    </xdr:from>
    <xdr:to>
      <xdr:col>45</xdr:col>
      <xdr:colOff>177800</xdr:colOff>
      <xdr:row>96</xdr:row>
      <xdr:rowOff>106753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498877"/>
          <a:ext cx="889000" cy="6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29613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66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39677</xdr:rowOff>
    </xdr:from>
    <xdr:to>
      <xdr:col>41</xdr:col>
      <xdr:colOff>50800</xdr:colOff>
      <xdr:row>96</xdr:row>
      <xdr:rowOff>116418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498877"/>
          <a:ext cx="889000" cy="7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164126</xdr:rowOff>
    </xdr:from>
    <xdr:to>
      <xdr:col>55</xdr:col>
      <xdr:colOff>50800</xdr:colOff>
      <xdr:row>96</xdr:row>
      <xdr:rowOff>94276</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45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15553</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30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44506</xdr:rowOff>
    </xdr:from>
    <xdr:to>
      <xdr:col>50</xdr:col>
      <xdr:colOff>165100</xdr:colOff>
      <xdr:row>96</xdr:row>
      <xdr:rowOff>146106</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0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162633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7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55953</xdr:rowOff>
    </xdr:from>
    <xdr:to>
      <xdr:col>46</xdr:col>
      <xdr:colOff>38100</xdr:colOff>
      <xdr:row>96</xdr:row>
      <xdr:rowOff>157553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51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2630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29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160327</xdr:rowOff>
    </xdr:from>
    <xdr:to>
      <xdr:col>41</xdr:col>
      <xdr:colOff>101600</xdr:colOff>
      <xdr:row>96</xdr:row>
      <xdr:rowOff>90477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44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107004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22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65618</xdr:rowOff>
    </xdr:from>
    <xdr:to>
      <xdr:col>36</xdr:col>
      <xdr:colOff>165100</xdr:colOff>
      <xdr:row>96</xdr:row>
      <xdr:rowOff>167218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2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12295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0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148844</xdr:rowOff>
    </xdr:from>
    <xdr:to>
      <xdr:col>85</xdr:col>
      <xdr:colOff>127000</xdr:colOff>
      <xdr:row>38</xdr:row>
      <xdr:rowOff>19639</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492494"/>
          <a:ext cx="838200" cy="4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19639</xdr:rowOff>
    </xdr:from>
    <xdr:to>
      <xdr:col>81</xdr:col>
      <xdr:colOff>50800</xdr:colOff>
      <xdr:row>38</xdr:row>
      <xdr:rowOff>36144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534739"/>
          <a:ext cx="8890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6243</xdr:rowOff>
    </xdr:from>
    <xdr:to>
      <xdr:col>76</xdr:col>
      <xdr:colOff>114300</xdr:colOff>
      <xdr:row>38</xdr:row>
      <xdr:rowOff>36144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521343"/>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2083</xdr:rowOff>
    </xdr:from>
    <xdr:to>
      <xdr:col>71</xdr:col>
      <xdr:colOff>177800</xdr:colOff>
      <xdr:row>38</xdr:row>
      <xdr:rowOff>6243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6517183"/>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98044</xdr:rowOff>
    </xdr:from>
    <xdr:to>
      <xdr:col>85</xdr:col>
      <xdr:colOff>177800</xdr:colOff>
      <xdr:row>38</xdr:row>
      <xdr:rowOff>28194</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62206</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0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140289</xdr:rowOff>
    </xdr:from>
    <xdr:to>
      <xdr:col>81</xdr:col>
      <xdr:colOff>101600</xdr:colOff>
      <xdr:row>38</xdr:row>
      <xdr:rowOff>70439</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48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61566</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57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156794</xdr:rowOff>
    </xdr:from>
    <xdr:to>
      <xdr:col>76</xdr:col>
      <xdr:colOff>165100</xdr:colOff>
      <xdr:row>38</xdr:row>
      <xdr:rowOff>86944</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5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78071</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5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126893</xdr:rowOff>
    </xdr:from>
    <xdr:to>
      <xdr:col>72</xdr:col>
      <xdr:colOff>38100</xdr:colOff>
      <xdr:row>38</xdr:row>
      <xdr:rowOff>57043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47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48170</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56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122733</xdr:rowOff>
    </xdr:from>
    <xdr:to>
      <xdr:col>67</xdr:col>
      <xdr:colOff>101600</xdr:colOff>
      <xdr:row>38</xdr:row>
      <xdr:rowOff>52883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44010</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55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8278</xdr:rowOff>
    </xdr:from>
    <xdr:to>
      <xdr:col>85</xdr:col>
      <xdr:colOff>127000</xdr:colOff>
      <xdr:row>57</xdr:row>
      <xdr:rowOff>20655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5481300" y="9780928"/>
          <a:ext cx="8382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8278</xdr:rowOff>
    </xdr:from>
    <xdr:to>
      <xdr:col>81</xdr:col>
      <xdr:colOff>50800</xdr:colOff>
      <xdr:row>57</xdr:row>
      <xdr:rowOff>23914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592300" y="9780928"/>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23914</xdr:rowOff>
    </xdr:from>
    <xdr:to>
      <xdr:col>76</xdr:col>
      <xdr:colOff>114300</xdr:colOff>
      <xdr:row>57</xdr:row>
      <xdr:rowOff>37621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796564"/>
          <a:ext cx="889000" cy="1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30242</xdr:rowOff>
    </xdr:from>
    <xdr:to>
      <xdr:col>71</xdr:col>
      <xdr:colOff>177800</xdr:colOff>
      <xdr:row>57</xdr:row>
      <xdr:rowOff>37621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802892"/>
          <a:ext cx="8890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141305</xdr:rowOff>
    </xdr:from>
    <xdr:to>
      <xdr:col>85</xdr:col>
      <xdr:colOff>177800</xdr:colOff>
      <xdr:row>57</xdr:row>
      <xdr:rowOff>71455</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4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93228</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69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128928</xdr:rowOff>
    </xdr:from>
    <xdr:to>
      <xdr:col>81</xdr:col>
      <xdr:colOff>101600</xdr:colOff>
      <xdr:row>57</xdr:row>
      <xdr:rowOff>59078</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73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50205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2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144564</xdr:rowOff>
    </xdr:from>
    <xdr:to>
      <xdr:col>76</xdr:col>
      <xdr:colOff>165100</xdr:colOff>
      <xdr:row>57</xdr:row>
      <xdr:rowOff>74714</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7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65841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3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158271</xdr:rowOff>
    </xdr:from>
    <xdr:to>
      <xdr:col>72</xdr:col>
      <xdr:colOff>38100</xdr:colOff>
      <xdr:row>57</xdr:row>
      <xdr:rowOff>88421</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75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104948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3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150892</xdr:rowOff>
    </xdr:from>
    <xdr:to>
      <xdr:col>67</xdr:col>
      <xdr:colOff>101600</xdr:colOff>
      <xdr:row>57</xdr:row>
      <xdr:rowOff>81042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75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97569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2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117069</xdr:rowOff>
    </xdr:from>
    <xdr:to>
      <xdr:col>85</xdr:col>
      <xdr:colOff>127000</xdr:colOff>
      <xdr:row>97</xdr:row>
      <xdr:rowOff>160138</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5481300" y="16747719"/>
          <a:ext cx="838200" cy="4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160138</xdr:rowOff>
    </xdr:from>
    <xdr:to>
      <xdr:col>81</xdr:col>
      <xdr:colOff>50800</xdr:colOff>
      <xdr:row>98</xdr:row>
      <xdr:rowOff>6564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4592300" y="16790788"/>
          <a:ext cx="8890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6564</xdr:rowOff>
    </xdr:from>
    <xdr:to>
      <xdr:col>76</xdr:col>
      <xdr:colOff>114300</xdr:colOff>
      <xdr:row>98</xdr:row>
      <xdr:rowOff>17537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3703300" y="1680866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17537</xdr:rowOff>
    </xdr:from>
    <xdr:to>
      <xdr:col>71</xdr:col>
      <xdr:colOff>177800</xdr:colOff>
      <xdr:row>98</xdr:row>
      <xdr:rowOff>20782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2814300" y="16819637"/>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66269</xdr:rowOff>
    </xdr:from>
    <xdr:to>
      <xdr:col>85</xdr:col>
      <xdr:colOff>177800</xdr:colOff>
      <xdr:row>97</xdr:row>
      <xdr:rowOff>167869</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6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44696</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6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109338</xdr:rowOff>
    </xdr:from>
    <xdr:to>
      <xdr:col>81</xdr:col>
      <xdr:colOff>101600</xdr:colOff>
      <xdr:row>98</xdr:row>
      <xdr:rowOff>39488</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73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30615</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83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127214</xdr:rowOff>
    </xdr:from>
    <xdr:to>
      <xdr:col>76</xdr:col>
      <xdr:colOff>165100</xdr:colOff>
      <xdr:row>98</xdr:row>
      <xdr:rowOff>57364</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75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48491</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85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138187</xdr:rowOff>
    </xdr:from>
    <xdr:to>
      <xdr:col>72</xdr:col>
      <xdr:colOff>38100</xdr:colOff>
      <xdr:row>98</xdr:row>
      <xdr:rowOff>68337</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76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59464</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86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141432</xdr:rowOff>
    </xdr:from>
    <xdr:to>
      <xdr:col>67</xdr:col>
      <xdr:colOff>101600</xdr:colOff>
      <xdr:row>98</xdr:row>
      <xdr:rowOff>71582</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7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62709</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86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100330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6443980"/>
          <a:ext cx="1269" cy="287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85107</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7716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47007</xdr:rowOff>
    </xdr:from>
    <xdr:ext cx="378565"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62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100330</xdr:rowOff>
    </xdr:from>
    <xdr:to>
      <xdr:col>116</xdr:col>
      <xdr:colOff>152400</xdr:colOff>
      <xdr:row>37</xdr:row>
      <xdr:rowOff>100330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644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114300</xdr:rowOff>
    </xdr:from>
    <xdr:to>
      <xdr:col>116</xdr:col>
      <xdr:colOff>63500</xdr:colOff>
      <xdr:row>37</xdr:row>
      <xdr:rowOff>100330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5600700"/>
          <a:ext cx="838200" cy="84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129557</xdr:rowOff>
    </xdr:from>
    <xdr:ext cx="313932"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64465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100330</xdr:rowOff>
    </xdr:from>
    <xdr:to>
      <xdr:col>111</xdr:col>
      <xdr:colOff>177800</xdr:colOff>
      <xdr:row>32</xdr:row>
      <xdr:rowOff>114300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5243830"/>
          <a:ext cx="889000" cy="35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110490</xdr:rowOff>
    </xdr:from>
    <xdr:to>
      <xdr:col>112</xdr:col>
      <xdr:colOff>38100</xdr:colOff>
      <xdr:row>39</xdr:row>
      <xdr:rowOff>40640</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6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31767</xdr:rowOff>
    </xdr:from>
    <xdr:ext cx="313932"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66333" y="6718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100330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19545300" y="5243830"/>
          <a:ext cx="889000" cy="148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10177</xdr:rowOff>
    </xdr:from>
    <xdr:ext cx="313932"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77333" y="6696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20320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192520"/>
          <a:ext cx="889000" cy="53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138430</xdr:rowOff>
    </xdr:from>
    <xdr:to>
      <xdr:col>98</xdr:col>
      <xdr:colOff>38100</xdr:colOff>
      <xdr:row>39</xdr:row>
      <xdr:rowOff>68580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59707</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99333" y="67462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49530</xdr:rowOff>
    </xdr:from>
    <xdr:to>
      <xdr:col>116</xdr:col>
      <xdr:colOff>114300</xdr:colOff>
      <xdr:row>37</xdr:row>
      <xdr:rowOff>151130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2557</xdr:rowOff>
    </xdr:from>
    <xdr:ext cx="378565"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346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63500</xdr:rowOff>
    </xdr:from>
    <xdr:to>
      <xdr:col>112</xdr:col>
      <xdr:colOff>38100</xdr:colOff>
      <xdr:row>32</xdr:row>
      <xdr:rowOff>165100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31</xdr:row>
      <xdr:rowOff>10177</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5325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49530</xdr:rowOff>
    </xdr:from>
    <xdr:to>
      <xdr:col>107</xdr:col>
      <xdr:colOff>101600</xdr:colOff>
      <xdr:row>30</xdr:row>
      <xdr:rowOff>151130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51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28</xdr:row>
      <xdr:rowOff>167657</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199428" y="496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140970</xdr:rowOff>
    </xdr:from>
    <xdr:to>
      <xdr:col>98</xdr:col>
      <xdr:colOff>38100</xdr:colOff>
      <xdr:row>36</xdr:row>
      <xdr:rowOff>71120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87647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5916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５８４，７００円となり、前年度の５１５，３００円から増加となった。これは、総務費における一般財源の伸びが縮小したことによる財政調整基金や公共施設等整備基金への積立金が大幅な減となった一方で、民生費における私立保育所運営費助成や生活保護費などの扶助費の増や、土木費や総務費における普通建設事業費の単独事業費において、立石駅周辺地区市街地再開発事業経費や公共用地取得経費などによって大幅な増となったことなど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物価高騰対策等に充当するための取崩額よりも積立額が下回ったことにより基金残高は減少し、かつ、分母である標準財政規模が増加していることから、標準財政規模比が前年度よりも２．４９ポイント下がっている。</a:t>
          </a:r>
        </a:p>
        <a:p>
          <a:r>
            <a:rPr kumimoji="1" lang="ja-JP" altLang="en-US" sz="1400">
              <a:latin typeface="ＭＳ ゴシック" pitchFamily="49" charset="-128"/>
              <a:ea typeface="ＭＳ ゴシック" pitchFamily="49" charset="-128"/>
            </a:rPr>
            <a:t>　実質収支は歳入が歳出を上回っていることから黒字であるが、４年度と５年度の実質収支の差である単年度収支はマイナスであることから、実質単年度収支もマイナスとなっている。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調査開始の</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年度以降、黒字を維持しており、良好な財政運営である。</a:t>
          </a:r>
        </a:p>
        <a:p>
          <a:r>
            <a:rPr kumimoji="1" lang="ja-JP" altLang="en-US" sz="1400">
              <a:latin typeface="ＭＳ ゴシック" pitchFamily="49" charset="-128"/>
              <a:ea typeface="ＭＳ ゴシック" pitchFamily="49" charset="-128"/>
            </a:rPr>
            <a:t>　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286051597</v>
      </c>
      <c r="BO4" s="358"/>
      <c r="BP4" s="358"/>
      <c r="BQ4" s="358"/>
      <c r="BR4" s="358"/>
      <c r="BS4" s="358"/>
      <c r="BT4" s="358"/>
      <c r="BU4" s="359"/>
      <c r="BV4" s="357">
        <v>250981410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8.5</v>
      </c>
      <c r="CU4" s="364"/>
      <c r="CV4" s="364"/>
      <c r="CW4" s="364"/>
      <c r="CX4" s="364"/>
      <c r="CY4" s="364"/>
      <c r="CZ4" s="364"/>
      <c r="DA4" s="365"/>
      <c r="DB4" s="363">
        <v>8.6999999999999993</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273038078</v>
      </c>
      <c r="BO5" s="395"/>
      <c r="BP5" s="395"/>
      <c r="BQ5" s="395"/>
      <c r="BR5" s="395"/>
      <c r="BS5" s="395"/>
      <c r="BT5" s="395"/>
      <c r="BU5" s="396"/>
      <c r="BV5" s="394">
        <v>239189268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77.5</v>
      </c>
      <c r="CU5" s="392"/>
      <c r="CV5" s="392"/>
      <c r="CW5" s="392"/>
      <c r="CX5" s="392"/>
      <c r="CY5" s="392"/>
      <c r="CZ5" s="392"/>
      <c r="DA5" s="393"/>
      <c r="DB5" s="391">
        <v>77</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101</v>
      </c>
      <c r="AV6" s="427"/>
      <c r="AW6" s="427"/>
      <c r="AX6" s="427"/>
      <c r="AY6" s="428" t="s">
        <v>98</v>
      </c>
      <c r="AZ6" s="429"/>
      <c r="BA6" s="429"/>
      <c r="BB6" s="429"/>
      <c r="BC6" s="429"/>
      <c r="BD6" s="429"/>
      <c r="BE6" s="429"/>
      <c r="BF6" s="429"/>
      <c r="BG6" s="429"/>
      <c r="BH6" s="429"/>
      <c r="BI6" s="429"/>
      <c r="BJ6" s="429"/>
      <c r="BK6" s="429"/>
      <c r="BL6" s="429"/>
      <c r="BM6" s="430"/>
      <c r="BN6" s="394">
        <v>13013519</v>
      </c>
      <c r="BO6" s="395"/>
      <c r="BP6" s="395"/>
      <c r="BQ6" s="395"/>
      <c r="BR6" s="395"/>
      <c r="BS6" s="395"/>
      <c r="BT6" s="395"/>
      <c r="BU6" s="396"/>
      <c r="BV6" s="394">
        <v>11792142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77.5</v>
      </c>
      <c r="CU6" s="432"/>
      <c r="CV6" s="432"/>
      <c r="CW6" s="432"/>
      <c r="CX6" s="432"/>
      <c r="CY6" s="432"/>
      <c r="CZ6" s="432"/>
      <c r="DA6" s="433"/>
      <c r="DB6" s="431">
        <v>77</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1604388</v>
      </c>
      <c r="BO7" s="395"/>
      <c r="BP7" s="395"/>
      <c r="BQ7" s="395"/>
      <c r="BR7" s="395"/>
      <c r="BS7" s="395"/>
      <c r="BT7" s="395"/>
      <c r="BU7" s="396"/>
      <c r="BV7" s="394">
        <v>624065</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134525131</v>
      </c>
      <c r="CU7" s="395"/>
      <c r="CV7" s="395"/>
      <c r="CW7" s="395"/>
      <c r="CX7" s="395"/>
      <c r="CY7" s="395"/>
      <c r="CZ7" s="395"/>
      <c r="DA7" s="396"/>
      <c r="DB7" s="394">
        <v>128467319</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11409131</v>
      </c>
      <c r="BO8" s="395"/>
      <c r="BP8" s="395"/>
      <c r="BQ8" s="395"/>
      <c r="BR8" s="395"/>
      <c r="BS8" s="395"/>
      <c r="BT8" s="395"/>
      <c r="BU8" s="396"/>
      <c r="BV8" s="394">
        <v>11168077</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0.35</v>
      </c>
      <c r="CU8" s="435"/>
      <c r="CV8" s="435"/>
      <c r="CW8" s="435"/>
      <c r="CX8" s="435"/>
      <c r="CY8" s="435"/>
      <c r="CZ8" s="435"/>
      <c r="DA8" s="436"/>
      <c r="DB8" s="434">
        <v>0.35</v>
      </c>
      <c r="DC8" s="435"/>
      <c r="DD8" s="435"/>
      <c r="DE8" s="435"/>
      <c r="DF8" s="435"/>
      <c r="DG8" s="435"/>
      <c r="DH8" s="435"/>
      <c r="DI8" s="436"/>
    </row>
    <row r="9" spans="1:119" ht="18.75" customHeight="1" thickBot="1" x14ac:dyDescent="0.25">
      <c r="A9" s="175"/>
      <c r="B9" s="388" t="s">
        <v>107</v>
      </c>
      <c r="C9" s="389"/>
      <c r="D9" s="389"/>
      <c r="E9" s="389"/>
      <c r="F9" s="389"/>
      <c r="G9" s="389"/>
      <c r="H9" s="389"/>
      <c r="I9" s="389"/>
      <c r="J9" s="389"/>
      <c r="K9" s="437"/>
      <c r="L9" s="438" t="s">
        <v>108</v>
      </c>
      <c r="M9" s="439"/>
      <c r="N9" s="439"/>
      <c r="O9" s="439"/>
      <c r="P9" s="439"/>
      <c r="Q9" s="440"/>
      <c r="R9" s="441">
        <v>453093</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80054</v>
      </c>
      <c r="BO9" s="395"/>
      <c r="BP9" s="395"/>
      <c r="BQ9" s="395"/>
      <c r="BR9" s="395"/>
      <c r="BS9" s="395"/>
      <c r="BT9" s="395"/>
      <c r="BU9" s="396"/>
      <c r="BV9" s="394">
        <v>-5467134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v>
      </c>
      <c r="CU9" s="392"/>
      <c r="CV9" s="392"/>
      <c r="CW9" s="392"/>
      <c r="CX9" s="392"/>
      <c r="CY9" s="392"/>
      <c r="CZ9" s="392"/>
      <c r="DA9" s="393"/>
      <c r="DB9" s="391">
        <v>0.9</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442913</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1519973</v>
      </c>
      <c r="BO10" s="395"/>
      <c r="BP10" s="395"/>
      <c r="BQ10" s="395"/>
      <c r="BR10" s="395"/>
      <c r="BS10" s="395"/>
      <c r="BT10" s="395"/>
      <c r="BU10" s="396"/>
      <c r="BV10" s="394">
        <v>3541217</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467000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3759659</v>
      </c>
      <c r="BO12" s="395"/>
      <c r="BP12" s="395"/>
      <c r="BQ12" s="395"/>
      <c r="BR12" s="395"/>
      <c r="BS12" s="395"/>
      <c r="BT12" s="395"/>
      <c r="BU12" s="396"/>
      <c r="BV12" s="394">
        <v>2931206</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440162</v>
      </c>
      <c r="S13" s="479"/>
      <c r="T13" s="479"/>
      <c r="U13" s="479"/>
      <c r="V13" s="480"/>
      <c r="W13" s="410" t="s">
        <v>131</v>
      </c>
      <c r="X13" s="411"/>
      <c r="Y13" s="411"/>
      <c r="Z13" s="411"/>
      <c r="AA13" s="411"/>
      <c r="AB13" s="401"/>
      <c r="AC13" s="445">
        <v>407</v>
      </c>
      <c r="AD13" s="446"/>
      <c r="AE13" s="446"/>
      <c r="AF13" s="446"/>
      <c r="AG13" s="488"/>
      <c r="AH13" s="445">
        <v>405</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-2159632</v>
      </c>
      <c r="BO13" s="395"/>
      <c r="BP13" s="395"/>
      <c r="BQ13" s="395"/>
      <c r="BR13" s="395"/>
      <c r="BS13" s="395"/>
      <c r="BT13" s="395"/>
      <c r="BU13" s="396"/>
      <c r="BV13" s="394">
        <v>-4857123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-1.5</v>
      </c>
      <c r="CU13" s="392"/>
      <c r="CV13" s="392"/>
      <c r="CW13" s="392"/>
      <c r="CX13" s="392"/>
      <c r="CY13" s="392"/>
      <c r="CZ13" s="392"/>
      <c r="DA13" s="393"/>
      <c r="DB13" s="391">
        <v>-1.1000000000000001</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464175</v>
      </c>
      <c r="S14" s="479"/>
      <c r="T14" s="479"/>
      <c r="U14" s="479"/>
      <c r="V14" s="480"/>
      <c r="W14" s="384"/>
      <c r="X14" s="385"/>
      <c r="Y14" s="385"/>
      <c r="Z14" s="385"/>
      <c r="AA14" s="385"/>
      <c r="AB14" s="374"/>
      <c r="AC14" s="481">
        <v>0.2</v>
      </c>
      <c r="AD14" s="482"/>
      <c r="AE14" s="482"/>
      <c r="AF14" s="482"/>
      <c r="AG14" s="483"/>
      <c r="AH14" s="481">
        <v>0.2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440250</v>
      </c>
      <c r="S15" s="479"/>
      <c r="T15" s="479"/>
      <c r="U15" s="479"/>
      <c r="V15" s="480"/>
      <c r="W15" s="410" t="s">
        <v>137</v>
      </c>
      <c r="X15" s="411"/>
      <c r="Y15" s="411"/>
      <c r="Z15" s="411"/>
      <c r="AA15" s="411"/>
      <c r="AB15" s="401"/>
      <c r="AC15" s="445">
        <v>35552</v>
      </c>
      <c r="AD15" s="446"/>
      <c r="AE15" s="446"/>
      <c r="AF15" s="446"/>
      <c r="AG15" s="488"/>
      <c r="AH15" s="445">
        <v>36117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44702522</v>
      </c>
      <c r="BO15" s="358"/>
      <c r="BP15" s="358"/>
      <c r="BQ15" s="358"/>
      <c r="BR15" s="358"/>
      <c r="BS15" s="358"/>
      <c r="BT15" s="358"/>
      <c r="BU15" s="359"/>
      <c r="BV15" s="357">
        <v>41603978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18.8</v>
      </c>
      <c r="AD16" s="482"/>
      <c r="AE16" s="482"/>
      <c r="AF16" s="482"/>
      <c r="AG16" s="483"/>
      <c r="AH16" s="481">
        <v>20.8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128901835</v>
      </c>
      <c r="BO16" s="395"/>
      <c r="BP16" s="395"/>
      <c r="BQ16" s="395"/>
      <c r="BR16" s="395"/>
      <c r="BS16" s="395"/>
      <c r="BT16" s="395"/>
      <c r="BU16" s="396"/>
      <c r="BV16" s="394">
        <v>123052992</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152834</v>
      </c>
      <c r="AD17" s="446"/>
      <c r="AE17" s="446"/>
      <c r="AF17" s="446"/>
      <c r="AG17" s="488"/>
      <c r="AH17" s="445">
        <v>136738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134525131</v>
      </c>
      <c r="BO17" s="395"/>
      <c r="BP17" s="395"/>
      <c r="BQ17" s="395"/>
      <c r="BR17" s="395"/>
      <c r="BS17" s="395"/>
      <c r="BT17" s="395"/>
      <c r="BU17" s="396"/>
      <c r="BV17" s="394">
        <v>128467319</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34.799999999999997</v>
      </c>
      <c r="M18" s="518"/>
      <c r="N18" s="518"/>
      <c r="O18" s="518"/>
      <c r="P18" s="518"/>
      <c r="Q18" s="518"/>
      <c r="R18" s="519"/>
      <c r="S18" s="519"/>
      <c r="T18" s="519"/>
      <c r="U18" s="519"/>
      <c r="V18" s="520"/>
      <c r="W18" s="412"/>
      <c r="X18" s="413"/>
      <c r="Y18" s="413"/>
      <c r="Z18" s="413"/>
      <c r="AA18" s="413"/>
      <c r="AB18" s="404"/>
      <c r="AC18" s="521">
        <v>81</v>
      </c>
      <c r="AD18" s="522"/>
      <c r="AE18" s="522"/>
      <c r="AF18" s="522"/>
      <c r="AG18" s="523"/>
      <c r="AH18" s="521">
        <v>78.900000000000006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106009093</v>
      </c>
      <c r="BO18" s="395"/>
      <c r="BP18" s="395"/>
      <c r="BQ18" s="395"/>
      <c r="BR18" s="395"/>
      <c r="BS18" s="395"/>
      <c r="BT18" s="395"/>
      <c r="BU18" s="396"/>
      <c r="BV18" s="394">
        <v>102624978</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13020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166533036</v>
      </c>
      <c r="BO19" s="395"/>
      <c r="BP19" s="395"/>
      <c r="BQ19" s="395"/>
      <c r="BR19" s="395"/>
      <c r="BS19" s="395"/>
      <c r="BT19" s="395"/>
      <c r="BU19" s="396"/>
      <c r="BV19" s="394">
        <v>164133655</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215948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43516752</v>
      </c>
      <c r="BO22" s="358"/>
      <c r="BP22" s="358"/>
      <c r="BQ22" s="358"/>
      <c r="BR22" s="358"/>
      <c r="BS22" s="358"/>
      <c r="BT22" s="358"/>
      <c r="BU22" s="359"/>
      <c r="BV22" s="357">
        <v>11989250</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7653456</v>
      </c>
      <c r="BO23" s="395"/>
      <c r="BP23" s="395"/>
      <c r="BQ23" s="395"/>
      <c r="BR23" s="395"/>
      <c r="BS23" s="395"/>
      <c r="BT23" s="395"/>
      <c r="BU23" s="396"/>
      <c r="BV23" s="394">
        <v>7944130</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11220</v>
      </c>
      <c r="R24" s="446"/>
      <c r="S24" s="446"/>
      <c r="T24" s="446"/>
      <c r="U24" s="446"/>
      <c r="V24" s="488"/>
      <c r="W24" s="540"/>
      <c r="X24" s="541"/>
      <c r="Y24" s="542"/>
      <c r="Z24" s="444" t="s">
        <v>162</v>
      </c>
      <c r="AA24" s="424"/>
      <c r="AB24" s="424"/>
      <c r="AC24" s="424"/>
      <c r="AD24" s="424"/>
      <c r="AE24" s="424"/>
      <c r="AF24" s="424"/>
      <c r="AG24" s="425"/>
      <c r="AH24" s="445">
        <v>2964</v>
      </c>
      <c r="AI24" s="446"/>
      <c r="AJ24" s="446"/>
      <c r="AK24" s="446"/>
      <c r="AL24" s="488"/>
      <c r="AM24" s="445">
        <v>8557068</v>
      </c>
      <c r="AN24" s="446"/>
      <c r="AO24" s="446"/>
      <c r="AP24" s="446"/>
      <c r="AQ24" s="446"/>
      <c r="AR24" s="488"/>
      <c r="AS24" s="445">
        <v>2887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43516752</v>
      </c>
      <c r="BO24" s="395"/>
      <c r="BP24" s="395"/>
      <c r="BQ24" s="395"/>
      <c r="BR24" s="395"/>
      <c r="BS24" s="395"/>
      <c r="BT24" s="395"/>
      <c r="BU24" s="396"/>
      <c r="BV24" s="394">
        <v>11989250</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2</v>
      </c>
      <c r="M25" s="446"/>
      <c r="N25" s="446"/>
      <c r="O25" s="446"/>
      <c r="P25" s="488"/>
      <c r="Q25" s="445">
        <v>9150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33961971</v>
      </c>
      <c r="BO25" s="358"/>
      <c r="BP25" s="358"/>
      <c r="BQ25" s="358"/>
      <c r="BR25" s="358"/>
      <c r="BS25" s="358"/>
      <c r="BT25" s="358"/>
      <c r="BU25" s="359"/>
      <c r="BV25" s="357">
        <v>33495239</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8070</v>
      </c>
      <c r="R26" s="446"/>
      <c r="S26" s="446"/>
      <c r="T26" s="446"/>
      <c r="U26" s="446"/>
      <c r="V26" s="488"/>
      <c r="W26" s="540"/>
      <c r="X26" s="541"/>
      <c r="Y26" s="542"/>
      <c r="Z26" s="444" t="s">
        <v>168</v>
      </c>
      <c r="AA26" s="546"/>
      <c r="AB26" s="546"/>
      <c r="AC26" s="546"/>
      <c r="AD26" s="546"/>
      <c r="AE26" s="546"/>
      <c r="AF26" s="546"/>
      <c r="AG26" s="547"/>
      <c r="AH26" s="445">
        <v>339</v>
      </c>
      <c r="AI26" s="446"/>
      <c r="AJ26" s="446"/>
      <c r="AK26" s="446"/>
      <c r="AL26" s="488"/>
      <c r="AM26" s="445">
        <v>1006152</v>
      </c>
      <c r="AN26" s="446"/>
      <c r="AO26" s="446"/>
      <c r="AP26" s="446"/>
      <c r="AQ26" s="446"/>
      <c r="AR26" s="488"/>
      <c r="AS26" s="445">
        <v>2968</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500000</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9180</v>
      </c>
      <c r="R27" s="446"/>
      <c r="S27" s="446"/>
      <c r="T27" s="446"/>
      <c r="U27" s="446"/>
      <c r="V27" s="488"/>
      <c r="W27" s="540"/>
      <c r="X27" s="541"/>
      <c r="Y27" s="542"/>
      <c r="Z27" s="444" t="s">
        <v>171</v>
      </c>
      <c r="AA27" s="424"/>
      <c r="AB27" s="424"/>
      <c r="AC27" s="424"/>
      <c r="AD27" s="424"/>
      <c r="AE27" s="424"/>
      <c r="AF27" s="424"/>
      <c r="AG27" s="425"/>
      <c r="AH27" s="445">
        <v>22</v>
      </c>
      <c r="AI27" s="446"/>
      <c r="AJ27" s="446"/>
      <c r="AK27" s="446"/>
      <c r="AL27" s="488"/>
      <c r="AM27" s="445">
        <v>78543</v>
      </c>
      <c r="AN27" s="446"/>
      <c r="AO27" s="446"/>
      <c r="AP27" s="446"/>
      <c r="AQ27" s="446"/>
      <c r="AR27" s="488"/>
      <c r="AS27" s="445">
        <v>3570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7000000</v>
      </c>
      <c r="BO27" s="514"/>
      <c r="BP27" s="514"/>
      <c r="BQ27" s="514"/>
      <c r="BR27" s="514"/>
      <c r="BS27" s="514"/>
      <c r="BT27" s="514"/>
      <c r="BU27" s="515"/>
      <c r="BV27" s="513">
        <v>7000000</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7710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21164685</v>
      </c>
      <c r="BO28" s="358"/>
      <c r="BP28" s="358"/>
      <c r="BQ28" s="358"/>
      <c r="BR28" s="358"/>
      <c r="BS28" s="358"/>
      <c r="BT28" s="358"/>
      <c r="BU28" s="359"/>
      <c r="BV28" s="357">
        <v>23404371</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38</v>
      </c>
      <c r="M29" s="446"/>
      <c r="N29" s="446"/>
      <c r="O29" s="446"/>
      <c r="P29" s="488"/>
      <c r="Q29" s="445">
        <v>6180</v>
      </c>
      <c r="R29" s="446"/>
      <c r="S29" s="446"/>
      <c r="T29" s="446"/>
      <c r="U29" s="446"/>
      <c r="V29" s="488"/>
      <c r="W29" s="543"/>
      <c r="X29" s="544"/>
      <c r="Y29" s="545"/>
      <c r="Z29" s="444" t="s">
        <v>177</v>
      </c>
      <c r="AA29" s="424"/>
      <c r="AB29" s="424"/>
      <c r="AC29" s="424"/>
      <c r="AD29" s="424"/>
      <c r="AE29" s="424"/>
      <c r="AF29" s="424"/>
      <c r="AG29" s="425"/>
      <c r="AH29" s="445">
        <v>2986</v>
      </c>
      <c r="AI29" s="446"/>
      <c r="AJ29" s="446"/>
      <c r="AK29" s="446"/>
      <c r="AL29" s="488"/>
      <c r="AM29" s="445">
        <v>8635611</v>
      </c>
      <c r="AN29" s="446"/>
      <c r="AO29" s="446"/>
      <c r="AP29" s="446"/>
      <c r="AQ29" s="446"/>
      <c r="AR29" s="488"/>
      <c r="AS29" s="445">
        <v>2892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258356</v>
      </c>
      <c r="BO29" s="395"/>
      <c r="BP29" s="395"/>
      <c r="BQ29" s="395"/>
      <c r="BR29" s="395"/>
      <c r="BS29" s="395"/>
      <c r="BT29" s="395"/>
      <c r="BU29" s="396"/>
      <c r="BV29" s="394">
        <v>268436</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117907426</v>
      </c>
      <c r="BO30" s="514"/>
      <c r="BP30" s="514"/>
      <c r="BQ30" s="514"/>
      <c r="BR30" s="514"/>
      <c r="BS30" s="514"/>
      <c r="BT30" s="514"/>
      <c r="BU30" s="515"/>
      <c r="BV30" s="513">
        <v>117343828</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7</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75"/>
      <c r="CO34" s="584">
        <f>IF(CQ34="","",MAX(C34:D43,U34:V43,AM34:AN43,BE34:BF43,BW34:BX43)+1)</f>
        <v>12</v>
      </c>
      <c r="CP34" s="584"/>
      <c r="CQ34" s="585" t="str">
        <f>IF('各会計、関係団体の財政状況及び健全化判断比率'!BS7="","",'各会計、関係団体の財政状況及び健全化判断比率'!BS7)</f>
        <v>葛飾区土地開発公社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202"/>
    </row>
    <row r="35" spans="1:113" ht="32.25" customHeight="1" x14ac:dyDescent="0.2">
      <c r="A35" s="175"/>
      <c r="B35" s="199"/>
      <c r="C35" s="584">
        <f>IF(E35="","",C34+1)</f>
        <v>2</v>
      </c>
      <c r="D35" s="584"/>
      <c r="E35" s="585" t="str">
        <f>IF('各会計、関係団体の財政状況及び健全化判断比率'!B8="","",'各会計、関係団体の財政状況及び健全化判断比率'!B8)</f>
        <v>用地特別会計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後期高齢者医療事業特別会計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8</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75"/>
      <c r="CO35" s="584">
        <f t="shared" ref="CO35:CO43" si="3">IF(CQ35="","",CO34+1)</f>
        <v>13</v>
      </c>
      <c r="CP35" s="584"/>
      <c r="CQ35" s="585" t="str">
        <f>IF('各会計、関係団体の財政状況及び健全化判断比率'!BS8="","",'各会計、関係団体の財政状況及び健全化判断比率'!BS8)</f>
        <v>葛飾エフエム放送</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介護保険事業特別会計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9</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6</v>
      </c>
      <c r="V37" s="584"/>
      <c r="W37" s="585" t="str">
        <f>IF('各会計、関係団体の財政状況及び健全化判断比率'!B31="","",'各会計、関係団体の財政状況及び健全化判断比率'!B31)</f>
        <v>駐車場事業特別会計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10</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11</v>
      </c>
      <c r="BX38" s="584"/>
      <c r="BY38" s="585" t="str">
        <f>IF('各会計、関係団体の財政状況及び健全化判断比率'!B72="","",'各会計、関係団体の財政状況及び健全化判断比率'!B72)</f>
        <v>東京都後期高齢者医療広域連合
（後期高齢者医療特別会計）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G8coKScyIzT4yBdjHohyCa39ZmiRtDNUkQWbObpk8PGM5g72tIyUN+L9OJV4zWqTREohPT0uo1qcOff2iHNp2A==" saltValue="ysSknRl8nuEVp43oxTaYc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530</v>
      </c>
      <c r="D34" s="1136"/>
      <c r="E34" s="1137"/>
      <c r="F34" s="32">
        <v>10.220000000000001</v>
      </c>
      <c r="G34" s="33">
        <v>12.37</v>
      </c>
      <c r="H34" s="33">
        <v>13.61</v>
      </c>
      <c r="I34" s="33">
        <v>8.69</v>
      </c>
      <c r="J34" s="34">
        <v>8.48</v>
      </c>
      <c r="K34" s="22"/>
      <c r="L34" s="22"/>
      <c r="M34" s="22"/>
      <c r="N34" s="22"/>
      <c r="O34" s="22"/>
      <c r="P34" s="22"/>
    </row>
    <row r="35" spans="1:16" ht="39" customHeight="1" x14ac:dyDescent="0.2">
      <c r="A35" s="22"/>
      <c r="B35" s="35"/>
      <c r="C35" s="1132" t="s">
        <v>531</v>
      </c>
      <c r="D35" s="1132"/>
      <c r="E35" s="1133"/>
      <c r="F35" s="36">
        <v>0.4</v>
      </c>
      <c r="G35" s="37">
        <v>0.77</v>
      </c>
      <c r="H35" s="37">
        <v>0.32</v>
      </c>
      <c r="I35" s="37">
        <v>0.59</v>
      </c>
      <c r="J35" s="38">
        <v>0.3</v>
      </c>
      <c r="K35" s="22"/>
      <c r="L35" s="22"/>
      <c r="M35" s="22"/>
      <c r="N35" s="22"/>
      <c r="O35" s="22"/>
      <c r="P35" s="22"/>
    </row>
    <row r="36" spans="1:16" ht="39" customHeight="1" x14ac:dyDescent="0.2">
      <c r="A36" s="22"/>
      <c r="B36" s="35"/>
      <c r="C36" s="1132" t="s">
        <v>532</v>
      </c>
      <c r="D36" s="1132"/>
      <c r="E36" s="1133"/>
      <c r="F36" s="36">
        <v>0.21</v>
      </c>
      <c r="G36" s="37">
        <v>0.38</v>
      </c>
      <c r="H36" s="37">
        <v>0.25</v>
      </c>
      <c r="I36" s="37">
        <v>0.39</v>
      </c>
      <c r="J36" s="38">
        <v>0.28999999999999998</v>
      </c>
      <c r="K36" s="22"/>
      <c r="L36" s="22"/>
      <c r="M36" s="22"/>
      <c r="N36" s="22"/>
      <c r="O36" s="22"/>
      <c r="P36" s="22"/>
    </row>
    <row r="37" spans="1:16" ht="39" customHeight="1" x14ac:dyDescent="0.2">
      <c r="A37" s="22"/>
      <c r="B37" s="35"/>
      <c r="C37" s="1132" t="s">
        <v>533</v>
      </c>
      <c r="D37" s="1132"/>
      <c r="E37" s="1133"/>
      <c r="F37" s="36">
        <v>0</v>
      </c>
      <c r="G37" s="37">
        <v>0</v>
      </c>
      <c r="H37" s="37">
        <v>0</v>
      </c>
      <c r="I37" s="37">
        <v>0</v>
      </c>
      <c r="J37" s="38">
        <v>0</v>
      </c>
      <c r="K37" s="22"/>
      <c r="L37" s="22"/>
      <c r="M37" s="22"/>
      <c r="N37" s="22"/>
      <c r="O37" s="22"/>
      <c r="P37" s="22"/>
    </row>
    <row r="38" spans="1:16" ht="39" customHeight="1" x14ac:dyDescent="0.2">
      <c r="A38" s="22"/>
      <c r="B38" s="35"/>
      <c r="C38" s="1132" t="s">
        <v>534</v>
      </c>
      <c r="D38" s="1132"/>
      <c r="E38" s="1133"/>
      <c r="F38" s="36" t="s">
        <v>484</v>
      </c>
      <c r="G38" s="37" t="s">
        <v>484</v>
      </c>
      <c r="H38" s="37" t="s">
        <v>484</v>
      </c>
      <c r="I38" s="37" t="s">
        <v>484</v>
      </c>
      <c r="J38" s="38">
        <v>0</v>
      </c>
      <c r="K38" s="22"/>
      <c r="L38" s="22"/>
      <c r="M38" s="22"/>
      <c r="N38" s="22"/>
      <c r="O38" s="22"/>
      <c r="P38" s="22"/>
    </row>
    <row r="39" spans="1:16" ht="39" customHeight="1" x14ac:dyDescent="0.2">
      <c r="A39" s="22"/>
      <c r="B39" s="35"/>
      <c r="C39" s="1132" t="s">
        <v>535</v>
      </c>
      <c r="D39" s="1132"/>
      <c r="E39" s="1133"/>
      <c r="F39" s="36">
        <v>0</v>
      </c>
      <c r="G39" s="37">
        <v>0</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484</v>
      </c>
      <c r="G42" s="37" t="s">
        <v>484</v>
      </c>
      <c r="H42" s="37" t="s">
        <v>484</v>
      </c>
      <c r="I42" s="37" t="s">
        <v>484</v>
      </c>
      <c r="J42" s="38" t="s">
        <v>484</v>
      </c>
      <c r="K42" s="22"/>
      <c r="L42" s="22"/>
      <c r="M42" s="22"/>
      <c r="N42" s="22"/>
      <c r="O42" s="22"/>
      <c r="P42" s="22"/>
    </row>
    <row r="43" spans="1:16" ht="39" customHeight="1" thickBot="1" x14ac:dyDescent="0.25">
      <c r="A43" s="22"/>
      <c r="B43" s="40"/>
      <c r="C43" s="1134" t="s">
        <v>537</v>
      </c>
      <c r="D43" s="1134"/>
      <c r="E43" s="1135"/>
      <c r="F43" s="41" t="s">
        <v>484</v>
      </c>
      <c r="G43" s="42" t="s">
        <v>484</v>
      </c>
      <c r="H43" s="42" t="s">
        <v>484</v>
      </c>
      <c r="I43" s="42" t="s">
        <v>484</v>
      </c>
      <c r="J43" s="43" t="s">
        <v>484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OAm3g/tFkls1H2PXJAp68aHusMGwlDcmDjLTkwK7MQroamfwKgW8WuPhIXIePev7hYf6SsHwypgCfWb6HIGOYQ==" saltValue="lNQXUBXm19gsD3bDzz/y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D58" sqref="D58:J58"/>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1045</v>
      </c>
      <c r="L45" s="58">
        <v>1070</v>
      </c>
      <c r="M45" s="58">
        <v>1094</v>
      </c>
      <c r="N45" s="58">
        <v>1155</v>
      </c>
      <c r="O45" s="59">
        <v>1595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484</v>
      </c>
      <c r="L46" s="62" t="s">
        <v>484</v>
      </c>
      <c r="M46" s="62" t="s">
        <v>484</v>
      </c>
      <c r="N46" s="62" t="s">
        <v>484</v>
      </c>
      <c r="O46" s="63" t="s">
        <v>484</v>
      </c>
      <c r="P46" s="46"/>
      <c r="Q46" s="46"/>
      <c r="R46" s="46"/>
      <c r="S46" s="46"/>
      <c r="T46" s="46"/>
      <c r="U46" s="46"/>
    </row>
    <row r="47" spans="1:21" ht="30.75" customHeight="1" x14ac:dyDescent="0.2">
      <c r="A47" s="46"/>
      <c r="B47" s="1140"/>
      <c r="C47" s="1141"/>
      <c r="D47" s="60"/>
      <c r="E47" s="1146" t="s">
        <v>12</v>
      </c>
      <c r="F47" s="1146"/>
      <c r="G47" s="1146"/>
      <c r="H47" s="1146"/>
      <c r="I47" s="1146"/>
      <c r="J47" s="1147"/>
      <c r="K47" s="61">
        <v>47</v>
      </c>
      <c r="L47" s="62">
        <v>86</v>
      </c>
      <c r="M47" s="62">
        <v>105</v>
      </c>
      <c r="N47" s="62">
        <v>105</v>
      </c>
      <c r="O47" s="63">
        <v>105</v>
      </c>
      <c r="P47" s="46"/>
      <c r="Q47" s="46"/>
      <c r="R47" s="46"/>
      <c r="S47" s="46"/>
      <c r="T47" s="46"/>
      <c r="U47" s="46"/>
    </row>
    <row r="48" spans="1:21" ht="30.75" customHeight="1" x14ac:dyDescent="0.2">
      <c r="A48" s="46"/>
      <c r="B48" s="1140"/>
      <c r="C48" s="1141"/>
      <c r="D48" s="60"/>
      <c r="E48" s="1146" t="s">
        <v>13</v>
      </c>
      <c r="F48" s="1146"/>
      <c r="G48" s="1146"/>
      <c r="H48" s="1146"/>
      <c r="I48" s="1146"/>
      <c r="J48" s="1147"/>
      <c r="K48" s="61">
        <v>15</v>
      </c>
      <c r="L48" s="62">
        <v>13</v>
      </c>
      <c r="M48" s="62">
        <v>12</v>
      </c>
      <c r="N48" s="62">
        <v>11</v>
      </c>
      <c r="O48" s="63">
        <v>9</v>
      </c>
      <c r="P48" s="46"/>
      <c r="Q48" s="46"/>
      <c r="R48" s="46"/>
      <c r="S48" s="46"/>
      <c r="T48" s="46"/>
      <c r="U48" s="46"/>
    </row>
    <row r="49" spans="1:21" ht="30.75" customHeight="1" x14ac:dyDescent="0.2">
      <c r="A49" s="46"/>
      <c r="B49" s="1140"/>
      <c r="C49" s="1141"/>
      <c r="D49" s="60"/>
      <c r="E49" s="1146" t="s">
        <v>14</v>
      </c>
      <c r="F49" s="1146"/>
      <c r="G49" s="1146"/>
      <c r="H49" s="1146"/>
      <c r="I49" s="1146"/>
      <c r="J49" s="1147"/>
      <c r="K49" s="61">
        <v>125</v>
      </c>
      <c r="L49" s="62">
        <v>138</v>
      </c>
      <c r="M49" s="62">
        <v>131</v>
      </c>
      <c r="N49" s="62">
        <v>133</v>
      </c>
      <c r="O49" s="63">
        <v>162</v>
      </c>
      <c r="P49" s="46"/>
      <c r="Q49" s="46"/>
      <c r="R49" s="46"/>
      <c r="S49" s="46"/>
      <c r="T49" s="46"/>
      <c r="U49" s="46"/>
    </row>
    <row r="50" spans="1:21" ht="30.75" customHeight="1" x14ac:dyDescent="0.2">
      <c r="A50" s="46"/>
      <c r="B50" s="1140"/>
      <c r="C50" s="1141"/>
      <c r="D50" s="60"/>
      <c r="E50" s="1146" t="s">
        <v>15</v>
      </c>
      <c r="F50" s="1146"/>
      <c r="G50" s="1146"/>
      <c r="H50" s="1146"/>
      <c r="I50" s="1146"/>
      <c r="J50" s="1147"/>
      <c r="K50" s="61">
        <v>1822</v>
      </c>
      <c r="L50" s="62">
        <v>6301</v>
      </c>
      <c r="M50" s="62">
        <v>2059</v>
      </c>
      <c r="N50" s="62">
        <v>3224</v>
      </c>
      <c r="O50" s="63">
        <v>3108</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484</v>
      </c>
      <c r="L51" s="62" t="s">
        <v>484</v>
      </c>
      <c r="M51" s="62" t="s">
        <v>484</v>
      </c>
      <c r="N51" s="62" t="s">
        <v>484</v>
      </c>
      <c r="O51" s="63" t="s">
        <v>484</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6952</v>
      </c>
      <c r="L52" s="62">
        <v>6836</v>
      </c>
      <c r="M52" s="62">
        <v>6625</v>
      </c>
      <c r="N52" s="62">
        <v>6185</v>
      </c>
      <c r="O52" s="63">
        <v>5660</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-3898</v>
      </c>
      <c r="L53" s="67">
        <v>772</v>
      </c>
      <c r="M53" s="67">
        <v>-3224</v>
      </c>
      <c r="N53" s="67">
        <v>-1557</v>
      </c>
      <c r="O53" s="68">
        <v>-681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484</v>
      </c>
      <c r="L58" s="82" t="s">
        <v>484</v>
      </c>
      <c r="M58" s="82" t="s">
        <v>484</v>
      </c>
      <c r="N58" s="82" t="s">
        <v>484</v>
      </c>
      <c r="O58" s="83" t="s">
        <v>559</v>
      </c>
    </row>
    <row r="59" spans="1:21" ht="31.5" customHeight="1" x14ac:dyDescent="0.2">
      <c r="B59" s="1156"/>
      <c r="C59" s="1157"/>
      <c r="D59" s="1163" t="s">
        <v>26</v>
      </c>
      <c r="E59" s="1164"/>
      <c r="F59" s="1164"/>
      <c r="G59" s="1164"/>
      <c r="H59" s="1164"/>
      <c r="I59" s="1164"/>
      <c r="J59" s="1165"/>
      <c r="K59" s="84">
        <v>329</v>
      </c>
      <c r="L59" s="85">
        <v>467</v>
      </c>
      <c r="M59" s="85">
        <v>673</v>
      </c>
      <c r="N59" s="85">
        <v>1051</v>
      </c>
      <c r="O59" s="86">
        <v>1429</v>
      </c>
    </row>
    <row r="60" spans="1:21" ht="31.5" customHeight="1" thickBot="1" x14ac:dyDescent="0.25">
      <c r="B60" s="1158"/>
      <c r="C60" s="1159"/>
      <c r="D60" s="1166" t="s">
        <v>27</v>
      </c>
      <c r="E60" s="1167"/>
      <c r="F60" s="1167"/>
      <c r="G60" s="1167"/>
      <c r="H60" s="1167"/>
      <c r="I60" s="1167"/>
      <c r="J60" s="1168"/>
      <c r="K60" s="87">
        <v>127</v>
      </c>
      <c r="L60" s="88">
        <v>217</v>
      </c>
      <c r="M60" s="88">
        <v>294</v>
      </c>
      <c r="N60" s="88">
        <v>399</v>
      </c>
      <c r="O60" s="89">
        <v>504</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Dvgyj3OscP58ojqC6f5zLGu3Yn3/K5YhysjBAj/rAUa22srY2QJXzjqhcPytzrgwlFDsCd9rjJ0EBWMpdLeYw==" saltValue="XTunoFTeAyo94wlAxwxVi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69" t="s">
        <v>30</v>
      </c>
      <c r="C41" s="1170"/>
      <c r="D41" s="103"/>
      <c r="E41" s="1175" t="s">
        <v>31</v>
      </c>
      <c r="F41" s="1175"/>
      <c r="G41" s="1175"/>
      <c r="H41" s="1176"/>
      <c r="I41" s="342">
        <v>14401</v>
      </c>
      <c r="J41" s="343">
        <v>15147</v>
      </c>
      <c r="K41" s="343">
        <v>14093</v>
      </c>
      <c r="L41" s="343">
        <v>13249</v>
      </c>
      <c r="M41" s="344">
        <v>45154</v>
      </c>
    </row>
    <row r="42" spans="2:13" ht="27.75" customHeight="1" x14ac:dyDescent="0.2">
      <c r="B42" s="1171"/>
      <c r="C42" s="1172"/>
      <c r="D42" s="104"/>
      <c r="E42" s="1177" t="s">
        <v>32</v>
      </c>
      <c r="F42" s="1177"/>
      <c r="G42" s="1177"/>
      <c r="H42" s="1178"/>
      <c r="I42" s="345">
        <v>13148</v>
      </c>
      <c r="J42" s="346">
        <v>8286</v>
      </c>
      <c r="K42" s="346">
        <v>8447</v>
      </c>
      <c r="L42" s="346">
        <v>7158</v>
      </c>
      <c r="M42" s="347">
        <v>5667</v>
      </c>
    </row>
    <row r="43" spans="2:13" ht="27.75" customHeight="1" x14ac:dyDescent="0.2">
      <c r="B43" s="1171"/>
      <c r="C43" s="1172"/>
      <c r="D43" s="104"/>
      <c r="E43" s="1177" t="s">
        <v>33</v>
      </c>
      <c r="F43" s="1177"/>
      <c r="G43" s="1177"/>
      <c r="H43" s="1178"/>
      <c r="I43" s="345">
        <v>144</v>
      </c>
      <c r="J43" s="346">
        <v>121</v>
      </c>
      <c r="K43" s="346">
        <v>100</v>
      </c>
      <c r="L43" s="346">
        <v>79</v>
      </c>
      <c r="M43" s="347">
        <v>61</v>
      </c>
    </row>
    <row r="44" spans="2:13" ht="27.75" customHeight="1" x14ac:dyDescent="0.2">
      <c r="B44" s="1171"/>
      <c r="C44" s="1172"/>
      <c r="D44" s="104"/>
      <c r="E44" s="1177" t="s">
        <v>34</v>
      </c>
      <c r="F44" s="1177"/>
      <c r="G44" s="1177"/>
      <c r="H44" s="1178"/>
      <c r="I44" s="345">
        <v>1570</v>
      </c>
      <c r="J44" s="346">
        <v>1846</v>
      </c>
      <c r="K44" s="346">
        <v>2017</v>
      </c>
      <c r="L44" s="346">
        <v>2400</v>
      </c>
      <c r="M44" s="347">
        <v>2496</v>
      </c>
    </row>
    <row r="45" spans="2:13" ht="27.75" customHeight="1" x14ac:dyDescent="0.2">
      <c r="B45" s="1171"/>
      <c r="C45" s="1172"/>
      <c r="D45" s="104"/>
      <c r="E45" s="1177" t="s">
        <v>35</v>
      </c>
      <c r="F45" s="1177"/>
      <c r="G45" s="1177"/>
      <c r="H45" s="1178"/>
      <c r="I45" s="345">
        <v>17970</v>
      </c>
      <c r="J45" s="346">
        <v>17301</v>
      </c>
      <c r="K45" s="346">
        <v>17024</v>
      </c>
      <c r="L45" s="346">
        <v>15425</v>
      </c>
      <c r="M45" s="347">
        <v>16246</v>
      </c>
    </row>
    <row r="46" spans="2:13" ht="27.75" customHeight="1" x14ac:dyDescent="0.2">
      <c r="B46" s="1171"/>
      <c r="C46" s="1172"/>
      <c r="D46" s="105"/>
      <c r="E46" s="1177" t="s">
        <v>36</v>
      </c>
      <c r="F46" s="1177"/>
      <c r="G46" s="1177"/>
      <c r="H46" s="1178"/>
      <c r="I46" s="345" t="s">
        <v>484</v>
      </c>
      <c r="J46" s="346" t="s">
        <v>484</v>
      </c>
      <c r="K46" s="346" t="s">
        <v>484</v>
      </c>
      <c r="L46" s="346" t="s">
        <v>484</v>
      </c>
      <c r="M46" s="347" t="s">
        <v>484</v>
      </c>
    </row>
    <row r="47" spans="2:13" ht="27.75" customHeight="1" x14ac:dyDescent="0.2">
      <c r="B47" s="1171"/>
      <c r="C47" s="1172"/>
      <c r="D47" s="106"/>
      <c r="E47" s="1179" t="s">
        <v>37</v>
      </c>
      <c r="F47" s="1180"/>
      <c r="G47" s="1180"/>
      <c r="H47" s="1181"/>
      <c r="I47" s="345" t="s">
        <v>484</v>
      </c>
      <c r="J47" s="346" t="s">
        <v>484</v>
      </c>
      <c r="K47" s="346" t="s">
        <v>484</v>
      </c>
      <c r="L47" s="346" t="s">
        <v>484</v>
      </c>
      <c r="M47" s="347" t="s">
        <v>484</v>
      </c>
    </row>
    <row r="48" spans="2:13" ht="27.75" customHeight="1" x14ac:dyDescent="0.2">
      <c r="B48" s="1171"/>
      <c r="C48" s="1172"/>
      <c r="D48" s="104"/>
      <c r="E48" s="1177" t="s">
        <v>38</v>
      </c>
      <c r="F48" s="1177"/>
      <c r="G48" s="1177"/>
      <c r="H48" s="1178"/>
      <c r="I48" s="345" t="s">
        <v>484</v>
      </c>
      <c r="J48" s="346" t="s">
        <v>484</v>
      </c>
      <c r="K48" s="346" t="s">
        <v>484</v>
      </c>
      <c r="L48" s="346" t="s">
        <v>484</v>
      </c>
      <c r="M48" s="347" t="s">
        <v>484</v>
      </c>
    </row>
    <row r="49" spans="2:13" ht="27.75" customHeight="1" x14ac:dyDescent="0.2">
      <c r="B49" s="1173"/>
      <c r="C49" s="1174"/>
      <c r="D49" s="104"/>
      <c r="E49" s="1177" t="s">
        <v>39</v>
      </c>
      <c r="F49" s="1177"/>
      <c r="G49" s="1177"/>
      <c r="H49" s="1178"/>
      <c r="I49" s="345" t="s">
        <v>484</v>
      </c>
      <c r="J49" s="346" t="s">
        <v>484</v>
      </c>
      <c r="K49" s="346" t="s">
        <v>484</v>
      </c>
      <c r="L49" s="346" t="s">
        <v>484</v>
      </c>
      <c r="M49" s="347" t="s">
        <v>484</v>
      </c>
    </row>
    <row r="50" spans="2:13" ht="27.75" customHeight="1" x14ac:dyDescent="0.2">
      <c r="B50" s="1182" t="s">
        <v>40</v>
      </c>
      <c r="C50" s="1183"/>
      <c r="D50" s="107"/>
      <c r="E50" s="1177" t="s">
        <v>41</v>
      </c>
      <c r="F50" s="1177"/>
      <c r="G50" s="1177"/>
      <c r="H50" s="1178"/>
      <c r="I50" s="345">
        <v>136736</v>
      </c>
      <c r="J50" s="346">
        <v>134016</v>
      </c>
      <c r="K50" s="346">
        <v>137624</v>
      </c>
      <c r="L50" s="346">
        <v>150334</v>
      </c>
      <c r="M50" s="347">
        <v>150154</v>
      </c>
    </row>
    <row r="51" spans="2:13" ht="27.75" customHeight="1" x14ac:dyDescent="0.2">
      <c r="B51" s="1171"/>
      <c r="C51" s="1172"/>
      <c r="D51" s="104"/>
      <c r="E51" s="1177" t="s">
        <v>42</v>
      </c>
      <c r="F51" s="1177"/>
      <c r="G51" s="1177"/>
      <c r="H51" s="1178"/>
      <c r="I51" s="345">
        <v>6916</v>
      </c>
      <c r="J51" s="346">
        <v>6991</v>
      </c>
      <c r="K51" s="346">
        <v>3282</v>
      </c>
      <c r="L51" s="346">
        <v>2131</v>
      </c>
      <c r="M51" s="347">
        <v>1610</v>
      </c>
    </row>
    <row r="52" spans="2:13" ht="27.75" customHeight="1" x14ac:dyDescent="0.2">
      <c r="B52" s="1173"/>
      <c r="C52" s="1174"/>
      <c r="D52" s="104"/>
      <c r="E52" s="1177" t="s">
        <v>43</v>
      </c>
      <c r="F52" s="1177"/>
      <c r="G52" s="1177"/>
      <c r="H52" s="1178"/>
      <c r="I52" s="345">
        <v>59578</v>
      </c>
      <c r="J52" s="346">
        <v>54514</v>
      </c>
      <c r="K52" s="346">
        <v>52349</v>
      </c>
      <c r="L52" s="346">
        <v>47387</v>
      </c>
      <c r="M52" s="347">
        <v>62793</v>
      </c>
    </row>
    <row r="53" spans="2:13" ht="27.75" customHeight="1" thickBot="1" x14ac:dyDescent="0.25">
      <c r="B53" s="1184" t="s">
        <v>19</v>
      </c>
      <c r="C53" s="1185"/>
      <c r="D53" s="108"/>
      <c r="E53" s="1186" t="s">
        <v>44</v>
      </c>
      <c r="F53" s="1186"/>
      <c r="G53" s="1186"/>
      <c r="H53" s="1187"/>
      <c r="I53" s="348">
        <v>-155996</v>
      </c>
      <c r="J53" s="349">
        <v>-152821</v>
      </c>
      <c r="K53" s="349">
        <v>-151573</v>
      </c>
      <c r="L53" s="349">
        <v>-161541</v>
      </c>
      <c r="M53" s="350">
        <v>-144933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OoAMme8yABsNMPrZU1WlGCNimnZ9AjavEHzCjJJ14DlQpUiBVYeZZGm42UM8kYziXxvPwx0EHE+fCk2OQCbGXQ==" saltValue="R2NWAYMox9I8ohMeaJBF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525</v>
      </c>
      <c r="G54" s="117" t="s">
        <v>526</v>
      </c>
      <c r="H54" s="118" t="s">
        <v>527</v>
      </c>
    </row>
    <row r="55" spans="2:8" ht="52.5" customHeight="1" x14ac:dyDescent="0.2">
      <c r="B55" s="119"/>
      <c r="C55" s="1196" t="s">
        <v>46</v>
      </c>
      <c r="D55" s="1196"/>
      <c r="E55" s="1197"/>
      <c r="F55" s="120">
        <v>22794</v>
      </c>
      <c r="G55" s="120">
        <v>23404</v>
      </c>
      <c r="H55" s="121">
        <v>21165</v>
      </c>
    </row>
    <row r="56" spans="2:8" ht="52.5" customHeight="1" x14ac:dyDescent="0.2">
      <c r="B56" s="122"/>
      <c r="C56" s="1198" t="s">
        <v>47</v>
      </c>
      <c r="D56" s="1198"/>
      <c r="E56" s="1199"/>
      <c r="F56" s="123">
        <v>279</v>
      </c>
      <c r="G56" s="123">
        <v>268</v>
      </c>
      <c r="H56" s="124">
        <v>258</v>
      </c>
    </row>
    <row r="57" spans="2:8" ht="53.25" customHeight="1" x14ac:dyDescent="0.2">
      <c r="B57" s="122"/>
      <c r="C57" s="1200" t="s">
        <v>48</v>
      </c>
      <c r="D57" s="1200"/>
      <c r="E57" s="1201"/>
      <c r="F57" s="125">
        <v>105698</v>
      </c>
      <c r="G57" s="125">
        <v>117344</v>
      </c>
      <c r="H57" s="126">
        <v>117907</v>
      </c>
    </row>
    <row r="58" spans="2:8" ht="45.75" customHeight="1" x14ac:dyDescent="0.2">
      <c r="B58" s="127"/>
      <c r="C58" s="1188" t="s">
        <v>543</v>
      </c>
      <c r="D58" s="1189"/>
      <c r="E58" s="1190"/>
      <c r="F58" s="128">
        <v>0</v>
      </c>
      <c r="G58" s="128">
        <v>93419</v>
      </c>
      <c r="H58" s="129">
        <v>91886</v>
      </c>
    </row>
    <row r="59" spans="2:8" ht="45.75" customHeight="1" x14ac:dyDescent="0.2">
      <c r="B59" s="127"/>
      <c r="C59" s="1188" t="s">
        <v>544</v>
      </c>
      <c r="D59" s="1189"/>
      <c r="E59" s="1190"/>
      <c r="F59" s="128">
        <v>18544</v>
      </c>
      <c r="G59" s="128">
        <v>19375</v>
      </c>
      <c r="H59" s="129">
        <v>20427</v>
      </c>
    </row>
    <row r="60" spans="2:8" ht="45.75" customHeight="1" x14ac:dyDescent="0.2">
      <c r="B60" s="127"/>
      <c r="C60" s="1188" t="s">
        <v>545</v>
      </c>
      <c r="D60" s="1189"/>
      <c r="E60" s="1190"/>
      <c r="F60" s="128">
        <v>3000</v>
      </c>
      <c r="G60" s="128">
        <v>4004</v>
      </c>
      <c r="H60" s="129">
        <v>5009</v>
      </c>
    </row>
    <row r="61" spans="2:8" ht="45.75" customHeight="1" x14ac:dyDescent="0.2">
      <c r="B61" s="127"/>
      <c r="C61" s="1188" t="s">
        <v>546</v>
      </c>
      <c r="D61" s="1189"/>
      <c r="E61" s="1190"/>
      <c r="F61" s="128">
        <v>337</v>
      </c>
      <c r="G61" s="128">
        <v>389</v>
      </c>
      <c r="H61" s="129">
        <v>428</v>
      </c>
    </row>
    <row r="62" spans="2:8" ht="45.75" customHeight="1" thickBot="1" x14ac:dyDescent="0.25">
      <c r="B62" s="130"/>
      <c r="C62" s="1191" t="s">
        <v>547</v>
      </c>
      <c r="D62" s="1192"/>
      <c r="E62" s="1193"/>
      <c r="F62" s="131">
        <v>157</v>
      </c>
      <c r="G62" s="131">
        <v>157</v>
      </c>
      <c r="H62" s="132">
        <v>157</v>
      </c>
    </row>
    <row r="63" spans="2:8" ht="52.5" customHeight="1" thickBot="1" x14ac:dyDescent="0.25">
      <c r="B63" s="133"/>
      <c r="C63" s="1194" t="s">
        <v>49</v>
      </c>
      <c r="D63" s="1194"/>
      <c r="E63" s="1195"/>
      <c r="F63" s="134">
        <v>128772</v>
      </c>
      <c r="G63" s="134">
        <v>141017</v>
      </c>
      <c r="H63" s="135">
        <v>139330</v>
      </c>
    </row>
    <row r="64" spans="2:8" ht="13" x14ac:dyDescent="0.2"/>
  </sheetData>
  <sheetProtection algorithmName="SHA-512" hashValue="xJgd0xcytcrAKgGqkrh1d7yjDuABA3n3IPud4m/AG+xlAKWZOlikLR1QVjf4zgExufjml8SO5fbuLBf3ksGO9w==" saltValue="efRp8Y2ATZW+k7mz9kiO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522</v>
      </c>
      <c r="G2" s="149"/>
      <c r="H2" s="150"/>
    </row>
    <row r="3" spans="1:8" x14ac:dyDescent="0.2">
      <c r="A3" s="146" t="s">
        <v>515</v>
      </c>
      <c r="B3" s="151"/>
      <c r="C3" s="152"/>
      <c r="D3" s="153">
        <v>53810</v>
      </c>
      <c r="E3" s="154"/>
      <c r="F3" s="155">
        <v>51681</v>
      </c>
      <c r="G3" s="156"/>
      <c r="H3" s="157"/>
    </row>
    <row r="4" spans="1:8" x14ac:dyDescent="0.2">
      <c r="A4" s="158"/>
      <c r="B4" s="159"/>
      <c r="C4" s="160"/>
      <c r="D4" s="161">
        <v>33995</v>
      </c>
      <c r="E4" s="162"/>
      <c r="F4" s="163">
        <v>37226</v>
      </c>
      <c r="G4" s="164"/>
      <c r="H4" s="165"/>
    </row>
    <row r="5" spans="1:8" x14ac:dyDescent="0.2">
      <c r="A5" s="146" t="s">
        <v>517</v>
      </c>
      <c r="B5" s="151"/>
      <c r="C5" s="152"/>
      <c r="D5" s="153">
        <v>69629</v>
      </c>
      <c r="E5" s="154"/>
      <c r="F5" s="155">
        <v>50465</v>
      </c>
      <c r="G5" s="156"/>
      <c r="H5" s="157"/>
    </row>
    <row r="6" spans="1:8" x14ac:dyDescent="0.2">
      <c r="A6" s="158"/>
      <c r="B6" s="159"/>
      <c r="C6" s="160"/>
      <c r="D6" s="161">
        <v>51272</v>
      </c>
      <c r="E6" s="162"/>
      <c r="F6" s="163">
        <v>34193</v>
      </c>
      <c r="G6" s="164"/>
      <c r="H6" s="165"/>
    </row>
    <row r="7" spans="1:8" x14ac:dyDescent="0.2">
      <c r="A7" s="146" t="s">
        <v>518</v>
      </c>
      <c r="B7" s="151"/>
      <c r="C7" s="152"/>
      <c r="D7" s="153">
        <v>56955</v>
      </c>
      <c r="E7" s="154"/>
      <c r="F7" s="155">
        <v>51679</v>
      </c>
      <c r="G7" s="156"/>
      <c r="H7" s="157"/>
    </row>
    <row r="8" spans="1:8" x14ac:dyDescent="0.2">
      <c r="A8" s="158"/>
      <c r="B8" s="159"/>
      <c r="C8" s="160"/>
      <c r="D8" s="161">
        <v>41786</v>
      </c>
      <c r="E8" s="162"/>
      <c r="F8" s="163">
        <v>35132</v>
      </c>
      <c r="G8" s="164"/>
      <c r="H8" s="165"/>
    </row>
    <row r="9" spans="1:8" x14ac:dyDescent="0.2">
      <c r="A9" s="146" t="s">
        <v>519</v>
      </c>
      <c r="B9" s="151"/>
      <c r="C9" s="152"/>
      <c r="D9" s="153">
        <v>60103</v>
      </c>
      <c r="E9" s="154"/>
      <c r="F9" s="155">
        <v>49665</v>
      </c>
      <c r="G9" s="156"/>
      <c r="H9" s="157"/>
    </row>
    <row r="10" spans="1:8" x14ac:dyDescent="0.2">
      <c r="A10" s="158"/>
      <c r="B10" s="159"/>
      <c r="C10" s="160"/>
      <c r="D10" s="161">
        <v>36238</v>
      </c>
      <c r="E10" s="162"/>
      <c r="F10" s="163">
        <v>34678</v>
      </c>
      <c r="G10" s="164"/>
      <c r="H10" s="165"/>
    </row>
    <row r="11" spans="1:8" x14ac:dyDescent="0.2">
      <c r="A11" s="146" t="s">
        <v>520</v>
      </c>
      <c r="B11" s="151"/>
      <c r="C11" s="152"/>
      <c r="D11" s="153">
        <v>137543</v>
      </c>
      <c r="E11" s="154"/>
      <c r="F11" s="155">
        <v>63439</v>
      </c>
      <c r="G11" s="156"/>
      <c r="H11" s="157"/>
    </row>
    <row r="12" spans="1:8" x14ac:dyDescent="0.2">
      <c r="A12" s="158"/>
      <c r="B12" s="159"/>
      <c r="C12" s="166"/>
      <c r="D12" s="161">
        <v>112197</v>
      </c>
      <c r="E12" s="162"/>
      <c r="F12" s="163">
        <v>46463</v>
      </c>
      <c r="G12" s="164"/>
      <c r="H12" s="165"/>
    </row>
    <row r="13" spans="1:8" x14ac:dyDescent="0.2">
      <c r="A13" s="146"/>
      <c r="B13" s="151"/>
      <c r="C13" s="152"/>
      <c r="D13" s="153">
        <v>75608</v>
      </c>
      <c r="E13" s="154"/>
      <c r="F13" s="155">
        <v>53386</v>
      </c>
      <c r="G13" s="167"/>
      <c r="H13" s="157"/>
    </row>
    <row r="14" spans="1:8" x14ac:dyDescent="0.2">
      <c r="A14" s="158"/>
      <c r="B14" s="159"/>
      <c r="C14" s="160"/>
      <c r="D14" s="161">
        <v>55098</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10.23</v>
      </c>
      <c r="C19" s="168">
        <f>ROUND(VALUE(SUBSTITUTE(実質収支比率等に係る経年分析!G$48,"▲","-")),2)</f>
        <v>12.37</v>
      </c>
      <c r="D19" s="168">
        <f>ROUND(VALUE(SUBSTITUTE(実質収支比率等に係る経年分析!H$48,"▲","-")),2)</f>
        <v>13.62</v>
      </c>
      <c r="E19" s="168">
        <f>ROUND(VALUE(SUBSTITUTE(実質収支比率等に係る経年分析!I$48,"▲","-")),2)</f>
        <v>8.69</v>
      </c>
      <c r="F19" s="168">
        <f>ROUND(VALUE(SUBSTITUTE(実質収支比率等に係る経年分析!J$48,"▲","-")),2)</f>
        <v>8.48</v>
      </c>
    </row>
    <row r="20" spans="1:11" x14ac:dyDescent="0.2">
      <c r="A20" s="168" t="s">
        <v>53</v>
      </c>
      <c r="B20" s="168">
        <f>ROUND(VALUE(SUBSTITUTE(実質収支比率等に係る経年分析!F$47,"▲","-")),2)</f>
        <v>12.03</v>
      </c>
      <c r="C20" s="168">
        <f>ROUND(VALUE(SUBSTITUTE(実質収支比率等に係る経年分析!G$47,"▲","-")),2)</f>
        <v>19.87</v>
      </c>
      <c r="D20" s="168">
        <f>ROUND(VALUE(SUBSTITUTE(実質収支比率等に係る経年分析!H$47,"▲","-")),2)</f>
        <v>18.66</v>
      </c>
      <c r="E20" s="168">
        <f>ROUND(VALUE(SUBSTITUTE(実質収支比率等に係る経年分析!I$47,"▲","-")),2)</f>
        <v>18.22</v>
      </c>
      <c r="F20" s="168">
        <f>ROUND(VALUE(SUBSTITUTE(実質収支比率等に係る経年分析!J$47,"▲","-")),2)</f>
        <v>15.73</v>
      </c>
    </row>
    <row r="21" spans="1:11" x14ac:dyDescent="0.2">
      <c r="A21" s="168" t="s">
        <v>54</v>
      </c>
      <c r="B21" s="168">
        <f>IF(ISNUMBER(VALUE(SUBSTITUTE(実質収支比率等に係る経年分析!F$49,"▲","-"))),ROUND(VALUE(SUBSTITUTE(実質収支比率等に係る経年分析!F$49,"▲","-")),2),NA())</f>
        <v>2.19</v>
      </c>
      <c r="C21" s="168">
        <f>IF(ISNUMBER(VALUE(SUBSTITUTE(実質収支比率等に係る経年分析!G$49,"▲","-"))),ROUND(VALUE(SUBSTITUTE(実質収支比率等に係る経年分析!G$49,"▲","-")),2),NA())</f>
        <v>9.4700000000000006</v>
      </c>
      <c r="D21" s="168">
        <f>IF(ISNUMBER(VALUE(SUBSTITUTE(実質収支比率等に係る経年分析!H$49,"▲","-"))),ROUND(VALUE(SUBSTITUTE(実質収支比率等に係る経年分析!H$49,"▲","-")),2),NA())</f>
        <v>0.87</v>
      </c>
      <c r="E21" s="168">
        <f>IF(ISNUMBER(VALUE(SUBSTITUTE(実質収支比率等に係る経年分析!I$49,"▲","-"))),ROUND(VALUE(SUBSTITUTE(実質収支比率等に係る経年分析!I$49,"▲","-")),2),NA())</f>
        <v>-3.78</v>
      </c>
      <c r="F21" s="168">
        <f>IF(ISNUMBER(VALUE(SUBSTITUTE(実質収支比率等に係る経年分析!J$49,"▲","-"))),ROUND(VALUE(SUBSTITUTE(実質収支比率等に係る経年分析!J$49,"▲","-")),2),NA())</f>
        <v>-1.61</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用地特別会計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
      <c r="A33" s="169" t="str">
        <f>IF(連結実質赤字比率に係る赤字・黒字の構成分析!C$37="",NA(),連結実質赤字比率に係る赤字・黒字の構成分析!C$37)</f>
        <v>駐車場事業特別会計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v>
      </c>
    </row>
    <row r="34" spans="1:16" x14ac:dyDescent="0.2">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0.38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0.25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0.28999999999999998</v>
      </c>
    </row>
    <row r="35" spans="1:16" x14ac:dyDescent="0.2">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0.77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0.32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0.59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10.220000000000001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12.37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13.61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8.69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8.48</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6952</v>
      </c>
      <c r="E42" s="170"/>
      <c r="F42" s="170"/>
      <c r="G42" s="170">
        <f>'実質公債費比率（分子）の構造'!L$52</f>
        <v>6836</v>
      </c>
      <c r="H42" s="170"/>
      <c r="I42" s="170"/>
      <c r="J42" s="170">
        <f>'実質公債費比率（分子）の構造'!M$52</f>
        <v>6625</v>
      </c>
      <c r="K42" s="170"/>
      <c r="L42" s="170"/>
      <c r="M42" s="170">
        <f>'実質公債費比率（分子）の構造'!N$52</f>
        <v>6185</v>
      </c>
      <c r="N42" s="170"/>
      <c r="O42" s="170"/>
      <c r="P42" s="170">
        <f>'実質公債費比率（分子）の構造'!O$52</f>
        <v>5660</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1822</v>
      </c>
      <c r="C44" s="170"/>
      <c r="D44" s="170"/>
      <c r="E44" s="170">
        <f>'実質公債費比率（分子）の構造'!L$50</f>
        <v>6301</v>
      </c>
      <c r="F44" s="170"/>
      <c r="G44" s="170"/>
      <c r="H44" s="170">
        <f>'実質公債費比率（分子）の構造'!M$50</f>
        <v>2059</v>
      </c>
      <c r="I44" s="170"/>
      <c r="J44" s="170"/>
      <c r="K44" s="170">
        <f>'実質公債費比率（分子）の構造'!N$50</f>
        <v>3224</v>
      </c>
      <c r="L44" s="170"/>
      <c r="M44" s="170"/>
      <c r="N44" s="170">
        <f>'実質公債費比率（分子）の構造'!O$50</f>
        <v>3108</v>
      </c>
      <c r="O44" s="170"/>
      <c r="P44" s="170"/>
    </row>
    <row r="45" spans="1:16" x14ac:dyDescent="0.2">
      <c r="A45" s="170" t="s">
        <v>63</v>
      </c>
      <c r="B45" s="170">
        <f>'実質公債費比率（分子）の構造'!K$49</f>
        <v>125</v>
      </c>
      <c r="C45" s="170"/>
      <c r="D45" s="170"/>
      <c r="E45" s="170">
        <f>'実質公債費比率（分子）の構造'!L$49</f>
        <v>138</v>
      </c>
      <c r="F45" s="170"/>
      <c r="G45" s="170"/>
      <c r="H45" s="170">
        <f>'実質公債費比率（分子）の構造'!M$49</f>
        <v>131</v>
      </c>
      <c r="I45" s="170"/>
      <c r="J45" s="170"/>
      <c r="K45" s="170">
        <f>'実質公債費比率（分子）の構造'!N$49</f>
        <v>133</v>
      </c>
      <c r="L45" s="170"/>
      <c r="M45" s="170"/>
      <c r="N45" s="170">
        <f>'実質公債費比率（分子）の構造'!O$49</f>
        <v>162</v>
      </c>
      <c r="O45" s="170"/>
      <c r="P45" s="170"/>
    </row>
    <row r="46" spans="1:16" x14ac:dyDescent="0.2">
      <c r="A46" s="170" t="s">
        <v>64</v>
      </c>
      <c r="B46" s="170">
        <f>'実質公債費比率（分子）の構造'!K$48</f>
        <v>15</v>
      </c>
      <c r="C46" s="170"/>
      <c r="D46" s="170"/>
      <c r="E46" s="170">
        <f>'実質公債費比率（分子）の構造'!L$48</f>
        <v>13</v>
      </c>
      <c r="F46" s="170"/>
      <c r="G46" s="170"/>
      <c r="H46" s="170">
        <f>'実質公債費比率（分子）の構造'!M$48</f>
        <v>12</v>
      </c>
      <c r="I46" s="170"/>
      <c r="J46" s="170"/>
      <c r="K46" s="170">
        <f>'実質公債費比率（分子）の構造'!N$48</f>
        <v>11</v>
      </c>
      <c r="L46" s="170"/>
      <c r="M46" s="170"/>
      <c r="N46" s="170">
        <f>'実質公債費比率（分子）の構造'!O$48</f>
        <v>9</v>
      </c>
      <c r="O46" s="170"/>
      <c r="P46" s="170"/>
    </row>
    <row r="47" spans="1:16" x14ac:dyDescent="0.2">
      <c r="A47" s="170" t="s">
        <v>12</v>
      </c>
      <c r="B47" s="170">
        <f>'実質公債費比率（分子）の構造'!K$47</f>
        <v>47</v>
      </c>
      <c r="C47" s="170"/>
      <c r="D47" s="170"/>
      <c r="E47" s="170">
        <f>'実質公債費比率（分子）の構造'!L$47</f>
        <v>86</v>
      </c>
      <c r="F47" s="170"/>
      <c r="G47" s="170"/>
      <c r="H47" s="170">
        <f>'実質公債費比率（分子）の構造'!M$47</f>
        <v>105</v>
      </c>
      <c r="I47" s="170"/>
      <c r="J47" s="170"/>
      <c r="K47" s="170">
        <f>'実質公債費比率（分子）の構造'!N$47</f>
        <v>105</v>
      </c>
      <c r="L47" s="170"/>
      <c r="M47" s="170"/>
      <c r="N47" s="170">
        <f>'実質公債費比率（分子）の構造'!O$47</f>
        <v>105</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1045</v>
      </c>
      <c r="C49" s="170"/>
      <c r="D49" s="170"/>
      <c r="E49" s="170">
        <f>'実質公債費比率（分子）の構造'!L$45</f>
        <v>1070</v>
      </c>
      <c r="F49" s="170"/>
      <c r="G49" s="170"/>
      <c r="H49" s="170">
        <f>'実質公債費比率（分子）の構造'!M$45</f>
        <v>1094</v>
      </c>
      <c r="I49" s="170"/>
      <c r="J49" s="170"/>
      <c r="K49" s="170">
        <f>'実質公債費比率（分子）の構造'!N$45</f>
        <v>1155</v>
      </c>
      <c r="L49" s="170"/>
      <c r="M49" s="170"/>
      <c r="N49" s="170">
        <f>'実質公債費比率（分子）の構造'!O$45</f>
        <v>1595</v>
      </c>
      <c r="O49" s="170"/>
      <c r="P49" s="170"/>
    </row>
    <row r="50" spans="1:16" x14ac:dyDescent="0.2">
      <c r="A50" s="170" t="s">
        <v>67</v>
      </c>
      <c r="B50" s="170" t="e">
        <f>NA()</f>
        <v>#N/A</v>
      </c>
      <c r="C50" s="170">
        <f>IF(ISNUMBER('実質公債費比率（分子）の構造'!K$53),'実質公債費比率（分子）の構造'!K$53,NA())</f>
        <v>-3898</v>
      </c>
      <c r="D50" s="170" t="e">
        <f>NA()</f>
        <v>#N/A</v>
      </c>
      <c r="E50" s="170" t="e">
        <f>NA()</f>
        <v>#N/A</v>
      </c>
      <c r="F50" s="170">
        <f>IF(ISNUMBER('実質公債費比率（分子）の構造'!L$53),'実質公債費比率（分子）の構造'!L$53,NA())</f>
        <v>772</v>
      </c>
      <c r="G50" s="170" t="e">
        <f>NA()</f>
        <v>#N/A</v>
      </c>
      <c r="H50" s="170" t="e">
        <f>NA()</f>
        <v>#N/A</v>
      </c>
      <c r="I50" s="170">
        <f>IF(ISNUMBER('実質公債費比率（分子）の構造'!M$53),'実質公債費比率（分子）の構造'!M$53,NA())</f>
        <v>-3224</v>
      </c>
      <c r="J50" s="170" t="e">
        <f>NA()</f>
        <v>#N/A</v>
      </c>
      <c r="K50" s="170" t="e">
        <f>NA()</f>
        <v>#N/A</v>
      </c>
      <c r="L50" s="170">
        <f>IF(ISNUMBER('実質公債費比率（分子）の構造'!N$53),'実質公債費比率（分子）の構造'!N$53,NA())</f>
        <v>-1557</v>
      </c>
      <c r="M50" s="170" t="e">
        <f>NA()</f>
        <v>#N/A</v>
      </c>
      <c r="N50" s="170" t="e">
        <f>NA()</f>
        <v>#N/A</v>
      </c>
      <c r="O50" s="170">
        <f>IF(ISNUMBER('実質公債費比率（分子）の構造'!O$53),'実質公債費比率（分子）の構造'!O$53,NA())</f>
        <v>-681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59578</v>
      </c>
      <c r="E56" s="169"/>
      <c r="F56" s="169"/>
      <c r="G56" s="169">
        <f>'将来負担比率（分子）の構造'!J$52</f>
        <v>54514</v>
      </c>
      <c r="H56" s="169"/>
      <c r="I56" s="169"/>
      <c r="J56" s="169">
        <f>'将来負担比率（分子）の構造'!K$52</f>
        <v>52349</v>
      </c>
      <c r="K56" s="169"/>
      <c r="L56" s="169"/>
      <c r="M56" s="169">
        <f>'将来負担比率（分子）の構造'!L$52</f>
        <v>47387</v>
      </c>
      <c r="N56" s="169"/>
      <c r="O56" s="169"/>
      <c r="P56" s="169">
        <f>'将来負担比率（分子）の構造'!M$52</f>
        <v>62793</v>
      </c>
    </row>
    <row r="57" spans="1:16" x14ac:dyDescent="0.2">
      <c r="A57" s="169" t="s">
        <v>42</v>
      </c>
      <c r="B57" s="169"/>
      <c r="C57" s="169"/>
      <c r="D57" s="169">
        <f>'将来負担比率（分子）の構造'!I$51</f>
        <v>6916</v>
      </c>
      <c r="E57" s="169"/>
      <c r="F57" s="169"/>
      <c r="G57" s="169">
        <f>'将来負担比率（分子）の構造'!J$51</f>
        <v>6991</v>
      </c>
      <c r="H57" s="169"/>
      <c r="I57" s="169"/>
      <c r="J57" s="169">
        <f>'将来負担比率（分子）の構造'!K$51</f>
        <v>3282</v>
      </c>
      <c r="K57" s="169"/>
      <c r="L57" s="169"/>
      <c r="M57" s="169">
        <f>'将来負担比率（分子）の構造'!L$51</f>
        <v>2131</v>
      </c>
      <c r="N57" s="169"/>
      <c r="O57" s="169"/>
      <c r="P57" s="169">
        <f>'将来負担比率（分子）の構造'!M$51</f>
        <v>1610</v>
      </c>
    </row>
    <row r="58" spans="1:16" x14ac:dyDescent="0.2">
      <c r="A58" s="169" t="s">
        <v>41</v>
      </c>
      <c r="B58" s="169"/>
      <c r="C58" s="169"/>
      <c r="D58" s="169">
        <f>'将来負担比率（分子）の構造'!I$50</f>
        <v>136736</v>
      </c>
      <c r="E58" s="169"/>
      <c r="F58" s="169"/>
      <c r="G58" s="169">
        <f>'将来負担比率（分子）の構造'!J$50</f>
        <v>134016</v>
      </c>
      <c r="H58" s="169"/>
      <c r="I58" s="169"/>
      <c r="J58" s="169">
        <f>'将来負担比率（分子）の構造'!K$50</f>
        <v>137624</v>
      </c>
      <c r="K58" s="169"/>
      <c r="L58" s="169"/>
      <c r="M58" s="169">
        <f>'将来負担比率（分子）の構造'!L$50</f>
        <v>150334</v>
      </c>
      <c r="N58" s="169"/>
      <c r="O58" s="169"/>
      <c r="P58" s="169">
        <f>'将来負担比率（分子）の構造'!M$50</f>
        <v>150154</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17970</v>
      </c>
      <c r="C62" s="169"/>
      <c r="D62" s="169"/>
      <c r="E62" s="169">
        <f>'将来負担比率（分子）の構造'!J$45</f>
        <v>17301</v>
      </c>
      <c r="F62" s="169"/>
      <c r="G62" s="169"/>
      <c r="H62" s="169">
        <f>'将来負担比率（分子）の構造'!K$45</f>
        <v>17024</v>
      </c>
      <c r="I62" s="169"/>
      <c r="J62" s="169"/>
      <c r="K62" s="169">
        <f>'将来負担比率（分子）の構造'!L$45</f>
        <v>15425</v>
      </c>
      <c r="L62" s="169"/>
      <c r="M62" s="169"/>
      <c r="N62" s="169">
        <f>'将来負担比率（分子）の構造'!M$45</f>
        <v>16246</v>
      </c>
      <c r="O62" s="169"/>
      <c r="P62" s="169"/>
    </row>
    <row r="63" spans="1:16" x14ac:dyDescent="0.2">
      <c r="A63" s="169" t="s">
        <v>34</v>
      </c>
      <c r="B63" s="169">
        <f>'将来負担比率（分子）の構造'!I$44</f>
        <v>1570</v>
      </c>
      <c r="C63" s="169"/>
      <c r="D63" s="169"/>
      <c r="E63" s="169">
        <f>'将来負担比率（分子）の構造'!J$44</f>
        <v>1846</v>
      </c>
      <c r="F63" s="169"/>
      <c r="G63" s="169"/>
      <c r="H63" s="169">
        <f>'将来負担比率（分子）の構造'!K$44</f>
        <v>2017</v>
      </c>
      <c r="I63" s="169"/>
      <c r="J63" s="169"/>
      <c r="K63" s="169">
        <f>'将来負担比率（分子）の構造'!L$44</f>
        <v>2400</v>
      </c>
      <c r="L63" s="169"/>
      <c r="M63" s="169"/>
      <c r="N63" s="169">
        <f>'将来負担比率（分子）の構造'!M$44</f>
        <v>2496</v>
      </c>
      <c r="O63" s="169"/>
      <c r="P63" s="169"/>
    </row>
    <row r="64" spans="1:16" x14ac:dyDescent="0.2">
      <c r="A64" s="169" t="s">
        <v>33</v>
      </c>
      <c r="B64" s="169">
        <f>'将来負担比率（分子）の構造'!I$43</f>
        <v>144</v>
      </c>
      <c r="C64" s="169"/>
      <c r="D64" s="169"/>
      <c r="E64" s="169">
        <f>'将来負担比率（分子）の構造'!J$43</f>
        <v>121</v>
      </c>
      <c r="F64" s="169"/>
      <c r="G64" s="169"/>
      <c r="H64" s="169">
        <f>'将来負担比率（分子）の構造'!K$43</f>
        <v>100</v>
      </c>
      <c r="I64" s="169"/>
      <c r="J64" s="169"/>
      <c r="K64" s="169">
        <f>'将来負担比率（分子）の構造'!L$43</f>
        <v>79</v>
      </c>
      <c r="L64" s="169"/>
      <c r="M64" s="169"/>
      <c r="N64" s="169">
        <f>'将来負担比率（分子）の構造'!M$43</f>
        <v>61</v>
      </c>
      <c r="O64" s="169"/>
      <c r="P64" s="169"/>
    </row>
    <row r="65" spans="1:16" x14ac:dyDescent="0.2">
      <c r="A65" s="169" t="s">
        <v>32</v>
      </c>
      <c r="B65" s="169">
        <f>'将来負担比率（分子）の構造'!I$42</f>
        <v>13148</v>
      </c>
      <c r="C65" s="169"/>
      <c r="D65" s="169"/>
      <c r="E65" s="169">
        <f>'将来負担比率（分子）の構造'!J$42</f>
        <v>8286</v>
      </c>
      <c r="F65" s="169"/>
      <c r="G65" s="169"/>
      <c r="H65" s="169">
        <f>'将来負担比率（分子）の構造'!K$42</f>
        <v>8447</v>
      </c>
      <c r="I65" s="169"/>
      <c r="J65" s="169"/>
      <c r="K65" s="169">
        <f>'将来負担比率（分子）の構造'!L$42</f>
        <v>7158</v>
      </c>
      <c r="L65" s="169"/>
      <c r="M65" s="169"/>
      <c r="N65" s="169">
        <f>'将来負担比率（分子）の構造'!M$42</f>
        <v>5667</v>
      </c>
      <c r="O65" s="169"/>
      <c r="P65" s="169"/>
    </row>
    <row r="66" spans="1:16" x14ac:dyDescent="0.2">
      <c r="A66" s="169" t="s">
        <v>31</v>
      </c>
      <c r="B66" s="169">
        <f>'将来負担比率（分子）の構造'!I$41</f>
        <v>14401</v>
      </c>
      <c r="C66" s="169"/>
      <c r="D66" s="169"/>
      <c r="E66" s="169">
        <f>'将来負担比率（分子）の構造'!J$41</f>
        <v>15147</v>
      </c>
      <c r="F66" s="169"/>
      <c r="G66" s="169"/>
      <c r="H66" s="169">
        <f>'将来負担比率（分子）の構造'!K$41</f>
        <v>14093</v>
      </c>
      <c r="I66" s="169"/>
      <c r="J66" s="169"/>
      <c r="K66" s="169">
        <f>'将来負担比率（分子）の構造'!L$41</f>
        <v>13249</v>
      </c>
      <c r="L66" s="169"/>
      <c r="M66" s="169"/>
      <c r="N66" s="169">
        <f>'将来負担比率（分子）の構造'!M$41</f>
        <v>45154</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22794</v>
      </c>
      <c r="C72" s="173">
        <f>基金残高に係る経年分析!G55</f>
        <v>23404</v>
      </c>
      <c r="D72" s="173">
        <f>基金残高に係る経年分析!H55</f>
        <v>21165</v>
      </c>
    </row>
    <row r="73" spans="1:16" x14ac:dyDescent="0.2">
      <c r="A73" s="172" t="s">
        <v>74</v>
      </c>
      <c r="B73" s="173">
        <f>基金残高に係る経年分析!F56</f>
        <v>279</v>
      </c>
      <c r="C73" s="173">
        <f>基金残高に係る経年分析!G56</f>
        <v>268</v>
      </c>
      <c r="D73" s="173">
        <f>基金残高に係る経年分析!H56</f>
        <v>258</v>
      </c>
    </row>
    <row r="74" spans="1:16" x14ac:dyDescent="0.2">
      <c r="A74" s="172" t="s">
        <v>75</v>
      </c>
      <c r="B74" s="173">
        <f>基金残高に係る経年分析!F57</f>
        <v>105698</v>
      </c>
      <c r="C74" s="173">
        <f>基金残高に係る経年分析!G57</f>
        <v>117344</v>
      </c>
      <c r="D74" s="173">
        <f>基金残高に係る経年分析!H57</f>
        <v>117907</v>
      </c>
    </row>
  </sheetData>
  <sheetProtection algorithmName="SHA-512" hashValue="fFvNy9pXVtpYLqTf+euOsjqGm2l6GoaSiNBRYDSOxsYfFHaSRidUuNXuib6bMg29G73CM+Xykutox2gjs4psHg==" saltValue="WUW0CoUamS7dg4UFH6X/4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37185731</v>
      </c>
      <c r="S5" s="600"/>
      <c r="T5" s="600"/>
      <c r="U5" s="600"/>
      <c r="V5" s="600"/>
      <c r="W5" s="600"/>
      <c r="X5" s="600"/>
      <c r="Y5" s="601"/>
      <c r="Z5" s="602">
        <v>13</v>
      </c>
      <c r="AA5" s="602"/>
      <c r="AB5" s="602"/>
      <c r="AC5" s="602"/>
      <c r="AD5" s="603">
        <v>37185731</v>
      </c>
      <c r="AE5" s="603"/>
      <c r="AF5" s="603"/>
      <c r="AG5" s="603"/>
      <c r="AH5" s="603"/>
      <c r="AI5" s="603"/>
      <c r="AJ5" s="603"/>
      <c r="AK5" s="603"/>
      <c r="AL5" s="604">
        <v>27.2</v>
      </c>
      <c r="AM5" s="605"/>
      <c r="AN5" s="605"/>
      <c r="AO5" s="606"/>
      <c r="AP5" s="596" t="s">
        <v>216</v>
      </c>
      <c r="AQ5" s="597"/>
      <c r="AR5" s="597"/>
      <c r="AS5" s="597"/>
      <c r="AT5" s="597"/>
      <c r="AU5" s="597"/>
      <c r="AV5" s="597"/>
      <c r="AW5" s="597"/>
      <c r="AX5" s="597"/>
      <c r="AY5" s="597"/>
      <c r="AZ5" s="597"/>
      <c r="BA5" s="597"/>
      <c r="BB5" s="597"/>
      <c r="BC5" s="597"/>
      <c r="BD5" s="597"/>
      <c r="BE5" s="597"/>
      <c r="BF5" s="598"/>
      <c r="BG5" s="610">
        <v>37176698</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723774</v>
      </c>
      <c r="S6" s="611"/>
      <c r="T6" s="611"/>
      <c r="U6" s="611"/>
      <c r="V6" s="611"/>
      <c r="W6" s="611"/>
      <c r="X6" s="611"/>
      <c r="Y6" s="612"/>
      <c r="Z6" s="613">
        <v>0.3</v>
      </c>
      <c r="AA6" s="613"/>
      <c r="AB6" s="613"/>
      <c r="AC6" s="613"/>
      <c r="AD6" s="614">
        <v>723774</v>
      </c>
      <c r="AE6" s="614"/>
      <c r="AF6" s="614"/>
      <c r="AG6" s="614"/>
      <c r="AH6" s="614"/>
      <c r="AI6" s="614"/>
      <c r="AJ6" s="614"/>
      <c r="AK6" s="614"/>
      <c r="AL6" s="615">
        <v>0.5</v>
      </c>
      <c r="AM6" s="616"/>
      <c r="AN6" s="616"/>
      <c r="AO6" s="617"/>
      <c r="AP6" s="607" t="s">
        <v>221</v>
      </c>
      <c r="AQ6" s="608"/>
      <c r="AR6" s="608"/>
      <c r="AS6" s="608"/>
      <c r="AT6" s="608"/>
      <c r="AU6" s="608"/>
      <c r="AV6" s="608"/>
      <c r="AW6" s="608"/>
      <c r="AX6" s="608"/>
      <c r="AY6" s="608"/>
      <c r="AZ6" s="608"/>
      <c r="BA6" s="608"/>
      <c r="BB6" s="608"/>
      <c r="BC6" s="608"/>
      <c r="BD6" s="608"/>
      <c r="BE6" s="608"/>
      <c r="BF6" s="609"/>
      <c r="BG6" s="610">
        <v>37176698</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766315</v>
      </c>
      <c r="CS6" s="611"/>
      <c r="CT6" s="611"/>
      <c r="CU6" s="611"/>
      <c r="CV6" s="611"/>
      <c r="CW6" s="611"/>
      <c r="CX6" s="611"/>
      <c r="CY6" s="612"/>
      <c r="CZ6" s="604">
        <v>0.3</v>
      </c>
      <c r="DA6" s="605"/>
      <c r="DB6" s="605"/>
      <c r="DC6" s="621"/>
      <c r="DD6" s="619" t="s">
        <v>122</v>
      </c>
      <c r="DE6" s="611"/>
      <c r="DF6" s="611"/>
      <c r="DG6" s="611"/>
      <c r="DH6" s="611"/>
      <c r="DI6" s="611"/>
      <c r="DJ6" s="611"/>
      <c r="DK6" s="611"/>
      <c r="DL6" s="611"/>
      <c r="DM6" s="611"/>
      <c r="DN6" s="611"/>
      <c r="DO6" s="611"/>
      <c r="DP6" s="612"/>
      <c r="DQ6" s="619">
        <v>766153</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137407</v>
      </c>
      <c r="S7" s="611"/>
      <c r="T7" s="611"/>
      <c r="U7" s="611"/>
      <c r="V7" s="611"/>
      <c r="W7" s="611"/>
      <c r="X7" s="611"/>
      <c r="Y7" s="612"/>
      <c r="Z7" s="613">
        <v>0</v>
      </c>
      <c r="AA7" s="613"/>
      <c r="AB7" s="613"/>
      <c r="AC7" s="613"/>
      <c r="AD7" s="614">
        <v>137407</v>
      </c>
      <c r="AE7" s="614"/>
      <c r="AF7" s="614"/>
      <c r="AG7" s="614"/>
      <c r="AH7" s="614"/>
      <c r="AI7" s="614"/>
      <c r="AJ7" s="614"/>
      <c r="AK7" s="614"/>
      <c r="AL7" s="615">
        <v>0.1</v>
      </c>
      <c r="AM7" s="616"/>
      <c r="AN7" s="616"/>
      <c r="AO7" s="617"/>
      <c r="AP7" s="607" t="s">
        <v>224</v>
      </c>
      <c r="AQ7" s="608"/>
      <c r="AR7" s="608"/>
      <c r="AS7" s="608"/>
      <c r="AT7" s="608"/>
      <c r="AU7" s="608"/>
      <c r="AV7" s="608"/>
      <c r="AW7" s="608"/>
      <c r="AX7" s="608"/>
      <c r="AY7" s="608"/>
      <c r="AZ7" s="608"/>
      <c r="BA7" s="608"/>
      <c r="BB7" s="608"/>
      <c r="BC7" s="608"/>
      <c r="BD7" s="608"/>
      <c r="BE7" s="608"/>
      <c r="BF7" s="609"/>
      <c r="BG7" s="610">
        <v>33429657</v>
      </c>
      <c r="BH7" s="611"/>
      <c r="BI7" s="611"/>
      <c r="BJ7" s="611"/>
      <c r="BK7" s="611"/>
      <c r="BL7" s="611"/>
      <c r="BM7" s="611"/>
      <c r="BN7" s="612"/>
      <c r="BO7" s="613">
        <v>89.9</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61282604</v>
      </c>
      <c r="CS7" s="611"/>
      <c r="CT7" s="611"/>
      <c r="CU7" s="611"/>
      <c r="CV7" s="611"/>
      <c r="CW7" s="611"/>
      <c r="CX7" s="611"/>
      <c r="CY7" s="612"/>
      <c r="CZ7" s="613">
        <v>22.4</v>
      </c>
      <c r="DA7" s="613"/>
      <c r="DB7" s="613"/>
      <c r="DC7" s="613"/>
      <c r="DD7" s="619">
        <v>33251594</v>
      </c>
      <c r="DE7" s="611"/>
      <c r="DF7" s="611"/>
      <c r="DG7" s="611"/>
      <c r="DH7" s="611"/>
      <c r="DI7" s="611"/>
      <c r="DJ7" s="611"/>
      <c r="DK7" s="611"/>
      <c r="DL7" s="611"/>
      <c r="DM7" s="611"/>
      <c r="DN7" s="611"/>
      <c r="DO7" s="611"/>
      <c r="DP7" s="612"/>
      <c r="DQ7" s="619">
        <v>26119281</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730698</v>
      </c>
      <c r="S8" s="611"/>
      <c r="T8" s="611"/>
      <c r="U8" s="611"/>
      <c r="V8" s="611"/>
      <c r="W8" s="611"/>
      <c r="X8" s="611"/>
      <c r="Y8" s="612"/>
      <c r="Z8" s="613">
        <v>0.3</v>
      </c>
      <c r="AA8" s="613"/>
      <c r="AB8" s="613"/>
      <c r="AC8" s="613"/>
      <c r="AD8" s="614">
        <v>730698</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877559</v>
      </c>
      <c r="BH8" s="611"/>
      <c r="BI8" s="611"/>
      <c r="BJ8" s="611"/>
      <c r="BK8" s="611"/>
      <c r="BL8" s="611"/>
      <c r="BM8" s="611"/>
      <c r="BN8" s="612"/>
      <c r="BO8" s="613">
        <v>2.4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125406615</v>
      </c>
      <c r="CS8" s="611"/>
      <c r="CT8" s="611"/>
      <c r="CU8" s="611"/>
      <c r="CV8" s="611"/>
      <c r="CW8" s="611"/>
      <c r="CX8" s="611"/>
      <c r="CY8" s="612"/>
      <c r="CZ8" s="613">
        <v>45.9</v>
      </c>
      <c r="DA8" s="613"/>
      <c r="DB8" s="613"/>
      <c r="DC8" s="613"/>
      <c r="DD8" s="619">
        <v>3070505</v>
      </c>
      <c r="DE8" s="611"/>
      <c r="DF8" s="611"/>
      <c r="DG8" s="611"/>
      <c r="DH8" s="611"/>
      <c r="DI8" s="611"/>
      <c r="DJ8" s="611"/>
      <c r="DK8" s="611"/>
      <c r="DL8" s="611"/>
      <c r="DM8" s="611"/>
      <c r="DN8" s="611"/>
      <c r="DO8" s="611"/>
      <c r="DP8" s="612"/>
      <c r="DQ8" s="619">
        <v>68131824</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784082</v>
      </c>
      <c r="S9" s="611"/>
      <c r="T9" s="611"/>
      <c r="U9" s="611"/>
      <c r="V9" s="611"/>
      <c r="W9" s="611"/>
      <c r="X9" s="611"/>
      <c r="Y9" s="612"/>
      <c r="Z9" s="613">
        <v>0.3</v>
      </c>
      <c r="AA9" s="613"/>
      <c r="AB9" s="613"/>
      <c r="AC9" s="613"/>
      <c r="AD9" s="614">
        <v>784082</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32552098</v>
      </c>
      <c r="BH9" s="611"/>
      <c r="BI9" s="611"/>
      <c r="BJ9" s="611"/>
      <c r="BK9" s="611"/>
      <c r="BL9" s="611"/>
      <c r="BM9" s="611"/>
      <c r="BN9" s="612"/>
      <c r="BO9" s="613">
        <v>87.5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17183239</v>
      </c>
      <c r="CS9" s="611"/>
      <c r="CT9" s="611"/>
      <c r="CU9" s="611"/>
      <c r="CV9" s="611"/>
      <c r="CW9" s="611"/>
      <c r="CX9" s="611"/>
      <c r="CY9" s="612"/>
      <c r="CZ9" s="613">
        <v>6.3</v>
      </c>
      <c r="DA9" s="613"/>
      <c r="DB9" s="613"/>
      <c r="DC9" s="613"/>
      <c r="DD9" s="619">
        <v>1454243</v>
      </c>
      <c r="DE9" s="611"/>
      <c r="DF9" s="611"/>
      <c r="DG9" s="611"/>
      <c r="DH9" s="611"/>
      <c r="DI9" s="611"/>
      <c r="DJ9" s="611"/>
      <c r="DK9" s="611"/>
      <c r="DL9" s="611"/>
      <c r="DM9" s="611"/>
      <c r="DN9" s="611"/>
      <c r="DO9" s="611"/>
      <c r="DP9" s="612"/>
      <c r="DQ9" s="619">
        <v>12924756</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598281</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559569</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10471429</v>
      </c>
      <c r="S11" s="611"/>
      <c r="T11" s="611"/>
      <c r="U11" s="611"/>
      <c r="V11" s="611"/>
      <c r="W11" s="611"/>
      <c r="X11" s="611"/>
      <c r="Y11" s="612"/>
      <c r="Z11" s="615">
        <v>3.7</v>
      </c>
      <c r="AA11" s="616"/>
      <c r="AB11" s="616"/>
      <c r="AC11" s="622"/>
      <c r="AD11" s="619">
        <v>10471429</v>
      </c>
      <c r="AE11" s="611"/>
      <c r="AF11" s="611"/>
      <c r="AG11" s="611"/>
      <c r="AH11" s="611"/>
      <c r="AI11" s="611"/>
      <c r="AJ11" s="611"/>
      <c r="AK11" s="612"/>
      <c r="AL11" s="615">
        <v>7.7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44631</v>
      </c>
      <c r="CS11" s="611"/>
      <c r="CT11" s="611"/>
      <c r="CU11" s="611"/>
      <c r="CV11" s="611"/>
      <c r="CW11" s="611"/>
      <c r="CX11" s="611"/>
      <c r="CY11" s="612"/>
      <c r="CZ11" s="613">
        <v>0</v>
      </c>
      <c r="DA11" s="613"/>
      <c r="DB11" s="613"/>
      <c r="DC11" s="613"/>
      <c r="DD11" s="619">
        <v>7077</v>
      </c>
      <c r="DE11" s="611"/>
      <c r="DF11" s="611"/>
      <c r="DG11" s="611"/>
      <c r="DH11" s="611"/>
      <c r="DI11" s="611"/>
      <c r="DJ11" s="611"/>
      <c r="DK11" s="611"/>
      <c r="DL11" s="611"/>
      <c r="DM11" s="611"/>
      <c r="DN11" s="611"/>
      <c r="DO11" s="611"/>
      <c r="DP11" s="612"/>
      <c r="DQ11" s="619">
        <v>37614</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7795220</v>
      </c>
      <c r="CS12" s="611"/>
      <c r="CT12" s="611"/>
      <c r="CU12" s="611"/>
      <c r="CV12" s="611"/>
      <c r="CW12" s="611"/>
      <c r="CX12" s="611"/>
      <c r="CY12" s="612"/>
      <c r="CZ12" s="613">
        <v>2.9</v>
      </c>
      <c r="DA12" s="613"/>
      <c r="DB12" s="613"/>
      <c r="DC12" s="613"/>
      <c r="DD12" s="619">
        <v>357822</v>
      </c>
      <c r="DE12" s="611"/>
      <c r="DF12" s="611"/>
      <c r="DG12" s="611"/>
      <c r="DH12" s="611"/>
      <c r="DI12" s="611"/>
      <c r="DJ12" s="611"/>
      <c r="DK12" s="611"/>
      <c r="DL12" s="611"/>
      <c r="DM12" s="611"/>
      <c r="DN12" s="611"/>
      <c r="DO12" s="611"/>
      <c r="DP12" s="612"/>
      <c r="DQ12" s="619">
        <v>5806532</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26543054</v>
      </c>
      <c r="CS13" s="611"/>
      <c r="CT13" s="611"/>
      <c r="CU13" s="611"/>
      <c r="CV13" s="611"/>
      <c r="CW13" s="611"/>
      <c r="CX13" s="611"/>
      <c r="CY13" s="612"/>
      <c r="CZ13" s="613">
        <v>9.6999999999999993</v>
      </c>
      <c r="DA13" s="613"/>
      <c r="DB13" s="613"/>
      <c r="DC13" s="613"/>
      <c r="DD13" s="619">
        <v>17035937</v>
      </c>
      <c r="DE13" s="611"/>
      <c r="DF13" s="611"/>
      <c r="DG13" s="611"/>
      <c r="DH13" s="611"/>
      <c r="DI13" s="611"/>
      <c r="DJ13" s="611"/>
      <c r="DK13" s="611"/>
      <c r="DL13" s="611"/>
      <c r="DM13" s="611"/>
      <c r="DN13" s="611"/>
      <c r="DO13" s="611"/>
      <c r="DP13" s="612"/>
      <c r="DQ13" s="619">
        <v>14130976</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5387</v>
      </c>
      <c r="S14" s="611"/>
      <c r="T14" s="611"/>
      <c r="U14" s="611"/>
      <c r="V14" s="611"/>
      <c r="W14" s="611"/>
      <c r="X14" s="611"/>
      <c r="Y14" s="612"/>
      <c r="Z14" s="613">
        <v>0</v>
      </c>
      <c r="AA14" s="613"/>
      <c r="AB14" s="613"/>
      <c r="AC14" s="613"/>
      <c r="AD14" s="614">
        <v>5387</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313028</v>
      </c>
      <c r="BH14" s="611"/>
      <c r="BI14" s="611"/>
      <c r="BJ14" s="611"/>
      <c r="BK14" s="611"/>
      <c r="BL14" s="611"/>
      <c r="BM14" s="611"/>
      <c r="BN14" s="612"/>
      <c r="BO14" s="613">
        <v>0.8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1657900</v>
      </c>
      <c r="CS14" s="611"/>
      <c r="CT14" s="611"/>
      <c r="CU14" s="611"/>
      <c r="CV14" s="611"/>
      <c r="CW14" s="611"/>
      <c r="CX14" s="611"/>
      <c r="CY14" s="612"/>
      <c r="CZ14" s="613">
        <v>0.6</v>
      </c>
      <c r="DA14" s="613"/>
      <c r="DB14" s="613"/>
      <c r="DC14" s="613"/>
      <c r="DD14" s="619">
        <v>1040732</v>
      </c>
      <c r="DE14" s="611"/>
      <c r="DF14" s="611"/>
      <c r="DG14" s="611"/>
      <c r="DH14" s="611"/>
      <c r="DI14" s="611"/>
      <c r="DJ14" s="611"/>
      <c r="DK14" s="611"/>
      <c r="DL14" s="611"/>
      <c r="DM14" s="611"/>
      <c r="DN14" s="611"/>
      <c r="DO14" s="611"/>
      <c r="DP14" s="612"/>
      <c r="DQ14" s="619">
        <v>1212771</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3434013</v>
      </c>
      <c r="BH15" s="611"/>
      <c r="BI15" s="611"/>
      <c r="BJ15" s="611"/>
      <c r="BK15" s="611"/>
      <c r="BL15" s="611"/>
      <c r="BM15" s="611"/>
      <c r="BN15" s="612"/>
      <c r="BO15" s="613">
        <v>9.1999999999999993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29672179</v>
      </c>
      <c r="CS15" s="611"/>
      <c r="CT15" s="611"/>
      <c r="CU15" s="611"/>
      <c r="CV15" s="611"/>
      <c r="CW15" s="611"/>
      <c r="CX15" s="611"/>
      <c r="CY15" s="612"/>
      <c r="CZ15" s="613">
        <v>10.9</v>
      </c>
      <c r="DA15" s="613"/>
      <c r="DB15" s="613"/>
      <c r="DC15" s="613"/>
      <c r="DD15" s="619">
        <v>7909403</v>
      </c>
      <c r="DE15" s="611"/>
      <c r="DF15" s="611"/>
      <c r="DG15" s="611"/>
      <c r="DH15" s="611"/>
      <c r="DI15" s="611"/>
      <c r="DJ15" s="611"/>
      <c r="DK15" s="611"/>
      <c r="DL15" s="611"/>
      <c r="DM15" s="611"/>
      <c r="DN15" s="611"/>
      <c r="DO15" s="611"/>
      <c r="DP15" s="612"/>
      <c r="DQ15" s="619">
        <v>21847399</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201585</v>
      </c>
      <c r="S16" s="611"/>
      <c r="T16" s="611"/>
      <c r="U16" s="611"/>
      <c r="V16" s="611"/>
      <c r="W16" s="611"/>
      <c r="X16" s="611"/>
      <c r="Y16" s="612"/>
      <c r="Z16" s="613">
        <v>0.1</v>
      </c>
      <c r="AA16" s="613"/>
      <c r="AB16" s="613"/>
      <c r="AC16" s="613"/>
      <c r="AD16" s="614">
        <v>201585</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t="s">
        <v>122</v>
      </c>
      <c r="S17" s="611"/>
      <c r="T17" s="611"/>
      <c r="U17" s="611"/>
      <c r="V17" s="611"/>
      <c r="W17" s="611"/>
      <c r="X17" s="611"/>
      <c r="Y17" s="612"/>
      <c r="Z17" s="613" t="s">
        <v>122</v>
      </c>
      <c r="AA17" s="613"/>
      <c r="AB17" s="613"/>
      <c r="AC17" s="613"/>
      <c r="AD17" s="614" t="s">
        <v>122</v>
      </c>
      <c r="AE17" s="614"/>
      <c r="AF17" s="614"/>
      <c r="AG17" s="614"/>
      <c r="AH17" s="614"/>
      <c r="AI17" s="614"/>
      <c r="AJ17" s="614"/>
      <c r="AK17" s="614"/>
      <c r="AL17" s="615" t="s">
        <v>122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1982642</v>
      </c>
      <c r="CS17" s="611"/>
      <c r="CT17" s="611"/>
      <c r="CU17" s="611"/>
      <c r="CV17" s="611"/>
      <c r="CW17" s="611"/>
      <c r="CX17" s="611"/>
      <c r="CY17" s="612"/>
      <c r="CZ17" s="613">
        <v>0.7</v>
      </c>
      <c r="DA17" s="613"/>
      <c r="DB17" s="613"/>
      <c r="DC17" s="613"/>
      <c r="DD17" s="619" t="s">
        <v>122</v>
      </c>
      <c r="DE17" s="611"/>
      <c r="DF17" s="611"/>
      <c r="DG17" s="611"/>
      <c r="DH17" s="611"/>
      <c r="DI17" s="611"/>
      <c r="DJ17" s="611"/>
      <c r="DK17" s="611"/>
      <c r="DL17" s="611"/>
      <c r="DM17" s="611"/>
      <c r="DN17" s="611"/>
      <c r="DO17" s="611"/>
      <c r="DP17" s="612"/>
      <c r="DQ17" s="619">
        <v>1982642</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464658</v>
      </c>
      <c r="S18" s="611"/>
      <c r="T18" s="611"/>
      <c r="U18" s="611"/>
      <c r="V18" s="611"/>
      <c r="W18" s="611"/>
      <c r="X18" s="611"/>
      <c r="Y18" s="612"/>
      <c r="Z18" s="613">
        <v>0.2</v>
      </c>
      <c r="AA18" s="613"/>
      <c r="AB18" s="613"/>
      <c r="AC18" s="613"/>
      <c r="AD18" s="614">
        <v>464658</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105398</v>
      </c>
      <c r="CS18" s="611"/>
      <c r="CT18" s="611"/>
      <c r="CU18" s="611"/>
      <c r="CV18" s="611"/>
      <c r="CW18" s="611"/>
      <c r="CX18" s="611"/>
      <c r="CY18" s="612"/>
      <c r="CZ18" s="613">
        <v>0</v>
      </c>
      <c r="DA18" s="613"/>
      <c r="DB18" s="613"/>
      <c r="DC18" s="613"/>
      <c r="DD18" s="619">
        <v>105398</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464658</v>
      </c>
      <c r="S19" s="611"/>
      <c r="T19" s="611"/>
      <c r="U19" s="611"/>
      <c r="V19" s="611"/>
      <c r="W19" s="611"/>
      <c r="X19" s="611"/>
      <c r="Y19" s="612"/>
      <c r="Z19" s="613">
        <v>0.2</v>
      </c>
      <c r="AA19" s="613"/>
      <c r="AB19" s="613"/>
      <c r="AC19" s="613"/>
      <c r="AD19" s="614">
        <v>464658</v>
      </c>
      <c r="AE19" s="614"/>
      <c r="AF19" s="614"/>
      <c r="AG19" s="614"/>
      <c r="AH19" s="614"/>
      <c r="AI19" s="614"/>
      <c r="AJ19" s="614"/>
      <c r="AK19" s="614"/>
      <c r="AL19" s="615">
        <v>0.3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9033</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9033</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273038078</v>
      </c>
      <c r="CS20" s="611"/>
      <c r="CT20" s="611"/>
      <c r="CU20" s="611"/>
      <c r="CV20" s="611"/>
      <c r="CW20" s="611"/>
      <c r="CX20" s="611"/>
      <c r="CY20" s="612"/>
      <c r="CZ20" s="613">
        <v>100</v>
      </c>
      <c r="DA20" s="613"/>
      <c r="DB20" s="613"/>
      <c r="DC20" s="613"/>
      <c r="DD20" s="619">
        <v>64232711</v>
      </c>
      <c r="DE20" s="611"/>
      <c r="DF20" s="611"/>
      <c r="DG20" s="611"/>
      <c r="DH20" s="611"/>
      <c r="DI20" s="611"/>
      <c r="DJ20" s="611"/>
      <c r="DK20" s="611"/>
      <c r="DL20" s="611"/>
      <c r="DM20" s="611"/>
      <c r="DN20" s="611"/>
      <c r="DO20" s="611"/>
      <c r="DP20" s="612"/>
      <c r="DQ20" s="619">
        <v>153519517</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9033</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116499869</v>
      </c>
      <c r="CS24" s="600"/>
      <c r="CT24" s="600"/>
      <c r="CU24" s="600"/>
      <c r="CV24" s="600"/>
      <c r="CW24" s="600"/>
      <c r="CX24" s="600"/>
      <c r="CY24" s="601"/>
      <c r="CZ24" s="604">
        <v>42.7</v>
      </c>
      <c r="DA24" s="605"/>
      <c r="DB24" s="605"/>
      <c r="DC24" s="621"/>
      <c r="DD24" s="645">
        <v>63502404</v>
      </c>
      <c r="DE24" s="600"/>
      <c r="DF24" s="600"/>
      <c r="DG24" s="600"/>
      <c r="DH24" s="600"/>
      <c r="DI24" s="600"/>
      <c r="DJ24" s="600"/>
      <c r="DK24" s="601"/>
      <c r="DL24" s="645">
        <v>55746235</v>
      </c>
      <c r="DM24" s="600"/>
      <c r="DN24" s="600"/>
      <c r="DO24" s="600"/>
      <c r="DP24" s="600"/>
      <c r="DQ24" s="600"/>
      <c r="DR24" s="600"/>
      <c r="DS24" s="600"/>
      <c r="DT24" s="600"/>
      <c r="DU24" s="600"/>
      <c r="DV24" s="601"/>
      <c r="DW24" s="604">
        <v>40.700000000000003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50704751</v>
      </c>
      <c r="S25" s="611"/>
      <c r="T25" s="611"/>
      <c r="U25" s="611"/>
      <c r="V25" s="611"/>
      <c r="W25" s="611"/>
      <c r="X25" s="611"/>
      <c r="Y25" s="612"/>
      <c r="Z25" s="613">
        <v>17.7</v>
      </c>
      <c r="AA25" s="613"/>
      <c r="AB25" s="613"/>
      <c r="AC25" s="613"/>
      <c r="AD25" s="614">
        <v>50704751</v>
      </c>
      <c r="AE25" s="614"/>
      <c r="AF25" s="614"/>
      <c r="AG25" s="614"/>
      <c r="AH25" s="614"/>
      <c r="AI25" s="614"/>
      <c r="AJ25" s="614"/>
      <c r="AK25" s="614"/>
      <c r="AL25" s="615">
        <v>37.1</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29093395</v>
      </c>
      <c r="CS25" s="642"/>
      <c r="CT25" s="642"/>
      <c r="CU25" s="642"/>
      <c r="CV25" s="642"/>
      <c r="CW25" s="642"/>
      <c r="CX25" s="642"/>
      <c r="CY25" s="643"/>
      <c r="CZ25" s="615">
        <v>10.7</v>
      </c>
      <c r="DA25" s="640"/>
      <c r="DB25" s="640"/>
      <c r="DC25" s="644"/>
      <c r="DD25" s="619">
        <v>27297533</v>
      </c>
      <c r="DE25" s="642"/>
      <c r="DF25" s="642"/>
      <c r="DG25" s="642"/>
      <c r="DH25" s="642"/>
      <c r="DI25" s="642"/>
      <c r="DJ25" s="642"/>
      <c r="DK25" s="643"/>
      <c r="DL25" s="619">
        <v>26289992</v>
      </c>
      <c r="DM25" s="642"/>
      <c r="DN25" s="642"/>
      <c r="DO25" s="642"/>
      <c r="DP25" s="642"/>
      <c r="DQ25" s="642"/>
      <c r="DR25" s="642"/>
      <c r="DS25" s="642"/>
      <c r="DT25" s="642"/>
      <c r="DU25" s="642"/>
      <c r="DV25" s="643"/>
      <c r="DW25" s="615">
        <v>19.2</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37736</v>
      </c>
      <c r="S26" s="611"/>
      <c r="T26" s="611"/>
      <c r="U26" s="611"/>
      <c r="V26" s="611"/>
      <c r="W26" s="611"/>
      <c r="X26" s="611"/>
      <c r="Y26" s="612"/>
      <c r="Z26" s="613">
        <v>0</v>
      </c>
      <c r="AA26" s="613"/>
      <c r="AB26" s="613"/>
      <c r="AC26" s="613"/>
      <c r="AD26" s="614">
        <v>37736</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18008082</v>
      </c>
      <c r="CS26" s="611"/>
      <c r="CT26" s="611"/>
      <c r="CU26" s="611"/>
      <c r="CV26" s="611"/>
      <c r="CW26" s="611"/>
      <c r="CX26" s="611"/>
      <c r="CY26" s="612"/>
      <c r="CZ26" s="615">
        <v>6.6</v>
      </c>
      <c r="DA26" s="640"/>
      <c r="DB26" s="640"/>
      <c r="DC26" s="644"/>
      <c r="DD26" s="619">
        <v>16788594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1441682</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37185731</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85797541</v>
      </c>
      <c r="CS27" s="642"/>
      <c r="CT27" s="642"/>
      <c r="CU27" s="642"/>
      <c r="CV27" s="642"/>
      <c r="CW27" s="642"/>
      <c r="CX27" s="642"/>
      <c r="CY27" s="643"/>
      <c r="CZ27" s="615">
        <v>31.4</v>
      </c>
      <c r="DA27" s="640"/>
      <c r="DB27" s="640"/>
      <c r="DC27" s="644"/>
      <c r="DD27" s="619">
        <v>34595938</v>
      </c>
      <c r="DE27" s="642"/>
      <c r="DF27" s="642"/>
      <c r="DG27" s="642"/>
      <c r="DH27" s="642"/>
      <c r="DI27" s="642"/>
      <c r="DJ27" s="642"/>
      <c r="DK27" s="643"/>
      <c r="DL27" s="619">
        <v>27847310</v>
      </c>
      <c r="DM27" s="642"/>
      <c r="DN27" s="642"/>
      <c r="DO27" s="642"/>
      <c r="DP27" s="642"/>
      <c r="DQ27" s="642"/>
      <c r="DR27" s="642"/>
      <c r="DS27" s="642"/>
      <c r="DT27" s="642"/>
      <c r="DU27" s="642"/>
      <c r="DV27" s="643"/>
      <c r="DW27" s="615">
        <v>20.3</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2477009</v>
      </c>
      <c r="S28" s="611"/>
      <c r="T28" s="611"/>
      <c r="U28" s="611"/>
      <c r="V28" s="611"/>
      <c r="W28" s="611"/>
      <c r="X28" s="611"/>
      <c r="Y28" s="612"/>
      <c r="Z28" s="613">
        <v>0.9</v>
      </c>
      <c r="AA28" s="613"/>
      <c r="AB28" s="613"/>
      <c r="AC28" s="613"/>
      <c r="AD28" s="614">
        <v>1777241</v>
      </c>
      <c r="AE28" s="614"/>
      <c r="AF28" s="614"/>
      <c r="AG28" s="614"/>
      <c r="AH28" s="614"/>
      <c r="AI28" s="614"/>
      <c r="AJ28" s="614"/>
      <c r="AK28" s="614"/>
      <c r="AL28" s="615">
        <v>1.3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1608933</v>
      </c>
      <c r="CS28" s="611"/>
      <c r="CT28" s="611"/>
      <c r="CU28" s="611"/>
      <c r="CV28" s="611"/>
      <c r="CW28" s="611"/>
      <c r="CX28" s="611"/>
      <c r="CY28" s="612"/>
      <c r="CZ28" s="615">
        <v>0.6</v>
      </c>
      <c r="DA28" s="640"/>
      <c r="DB28" s="640"/>
      <c r="DC28" s="644"/>
      <c r="DD28" s="619">
        <v>1608933</v>
      </c>
      <c r="DE28" s="611"/>
      <c r="DF28" s="611"/>
      <c r="DG28" s="611"/>
      <c r="DH28" s="611"/>
      <c r="DI28" s="611"/>
      <c r="DJ28" s="611"/>
      <c r="DK28" s="612"/>
      <c r="DL28" s="619">
        <v>1608933</v>
      </c>
      <c r="DM28" s="611"/>
      <c r="DN28" s="611"/>
      <c r="DO28" s="611"/>
      <c r="DP28" s="611"/>
      <c r="DQ28" s="611"/>
      <c r="DR28" s="611"/>
      <c r="DS28" s="611"/>
      <c r="DT28" s="611"/>
      <c r="DU28" s="611"/>
      <c r="DV28" s="612"/>
      <c r="DW28" s="615">
        <v>1.2</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496794</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1608933</v>
      </c>
      <c r="CS29" s="642"/>
      <c r="CT29" s="642"/>
      <c r="CU29" s="642"/>
      <c r="CV29" s="642"/>
      <c r="CW29" s="642"/>
      <c r="CX29" s="642"/>
      <c r="CY29" s="643"/>
      <c r="CZ29" s="615">
        <v>0.6</v>
      </c>
      <c r="DA29" s="640"/>
      <c r="DB29" s="640"/>
      <c r="DC29" s="644"/>
      <c r="DD29" s="619">
        <v>1608933</v>
      </c>
      <c r="DE29" s="642"/>
      <c r="DF29" s="642"/>
      <c r="DG29" s="642"/>
      <c r="DH29" s="642"/>
      <c r="DI29" s="642"/>
      <c r="DJ29" s="642"/>
      <c r="DK29" s="643"/>
      <c r="DL29" s="619">
        <v>1608933</v>
      </c>
      <c r="DM29" s="642"/>
      <c r="DN29" s="642"/>
      <c r="DO29" s="642"/>
      <c r="DP29" s="642"/>
      <c r="DQ29" s="642"/>
      <c r="DR29" s="642"/>
      <c r="DS29" s="642"/>
      <c r="DT29" s="642"/>
      <c r="DU29" s="642"/>
      <c r="DV29" s="643"/>
      <c r="DW29" s="615">
        <v>1.2</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49498208</v>
      </c>
      <c r="S30" s="611"/>
      <c r="T30" s="611"/>
      <c r="U30" s="611"/>
      <c r="V30" s="611"/>
      <c r="W30" s="611"/>
      <c r="X30" s="611"/>
      <c r="Y30" s="612"/>
      <c r="Z30" s="613">
        <v>17.3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1536498</v>
      </c>
      <c r="CS30" s="611"/>
      <c r="CT30" s="611"/>
      <c r="CU30" s="611"/>
      <c r="CV30" s="611"/>
      <c r="CW30" s="611"/>
      <c r="CX30" s="611"/>
      <c r="CY30" s="612"/>
      <c r="CZ30" s="615">
        <v>0.6</v>
      </c>
      <c r="DA30" s="640"/>
      <c r="DB30" s="640"/>
      <c r="DC30" s="644"/>
      <c r="DD30" s="619">
        <v>1536498</v>
      </c>
      <c r="DE30" s="611"/>
      <c r="DF30" s="611"/>
      <c r="DG30" s="611"/>
      <c r="DH30" s="611"/>
      <c r="DI30" s="611"/>
      <c r="DJ30" s="611"/>
      <c r="DK30" s="612"/>
      <c r="DL30" s="619">
        <v>1536498</v>
      </c>
      <c r="DM30" s="611"/>
      <c r="DN30" s="611"/>
      <c r="DO30" s="611"/>
      <c r="DP30" s="611"/>
      <c r="DQ30" s="611"/>
      <c r="DR30" s="611"/>
      <c r="DS30" s="611"/>
      <c r="DT30" s="611"/>
      <c r="DU30" s="611"/>
      <c r="DV30" s="612"/>
      <c r="DW30" s="615">
        <v>1.1000000000000001</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87904146</v>
      </c>
      <c r="S31" s="611"/>
      <c r="T31" s="611"/>
      <c r="U31" s="611"/>
      <c r="V31" s="611"/>
      <c r="W31" s="611"/>
      <c r="X31" s="611"/>
      <c r="Y31" s="612"/>
      <c r="Z31" s="613">
        <v>30.7</v>
      </c>
      <c r="AA31" s="613"/>
      <c r="AB31" s="613"/>
      <c r="AC31" s="613"/>
      <c r="AD31" s="614">
        <v>84199313</v>
      </c>
      <c r="AE31" s="614"/>
      <c r="AF31" s="614"/>
      <c r="AG31" s="614"/>
      <c r="AH31" s="614"/>
      <c r="AI31" s="614"/>
      <c r="AJ31" s="614"/>
      <c r="AK31" s="614"/>
      <c r="AL31" s="615">
        <v>61.5</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98.7</v>
      </c>
      <c r="BH31" s="654"/>
      <c r="BI31" s="654"/>
      <c r="BJ31" s="654"/>
      <c r="BK31" s="654"/>
      <c r="BL31" s="654"/>
      <c r="BM31" s="605">
        <v>97</v>
      </c>
      <c r="BN31" s="654"/>
      <c r="BO31" s="654"/>
      <c r="BP31" s="654"/>
      <c r="BQ31" s="655"/>
      <c r="BR31" s="666">
        <v>98.6</v>
      </c>
      <c r="BS31" s="654"/>
      <c r="BT31" s="654"/>
      <c r="BU31" s="654"/>
      <c r="BV31" s="654"/>
      <c r="BW31" s="654"/>
      <c r="BX31" s="605">
        <v>96.9</v>
      </c>
      <c r="BY31" s="654"/>
      <c r="BZ31" s="654"/>
      <c r="CA31" s="654"/>
      <c r="CB31" s="655"/>
      <c r="CD31" s="648"/>
      <c r="CE31" s="649"/>
      <c r="CF31" s="607" t="s">
        <v>300</v>
      </c>
      <c r="CG31" s="608"/>
      <c r="CH31" s="608"/>
      <c r="CI31" s="608"/>
      <c r="CJ31" s="608"/>
      <c r="CK31" s="608"/>
      <c r="CL31" s="608"/>
      <c r="CM31" s="608"/>
      <c r="CN31" s="608"/>
      <c r="CO31" s="608"/>
      <c r="CP31" s="608"/>
      <c r="CQ31" s="609"/>
      <c r="CR31" s="610">
        <v>72435</v>
      </c>
      <c r="CS31" s="642"/>
      <c r="CT31" s="642"/>
      <c r="CU31" s="642"/>
      <c r="CV31" s="642"/>
      <c r="CW31" s="642"/>
      <c r="CX31" s="642"/>
      <c r="CY31" s="643"/>
      <c r="CZ31" s="615">
        <v>0</v>
      </c>
      <c r="DA31" s="640"/>
      <c r="DB31" s="640"/>
      <c r="DC31" s="644"/>
      <c r="DD31" s="619">
        <v>72435</v>
      </c>
      <c r="DE31" s="642"/>
      <c r="DF31" s="642"/>
      <c r="DG31" s="642"/>
      <c r="DH31" s="642"/>
      <c r="DI31" s="642"/>
      <c r="DJ31" s="642"/>
      <c r="DK31" s="643"/>
      <c r="DL31" s="619">
        <v>72435</v>
      </c>
      <c r="DM31" s="642"/>
      <c r="DN31" s="642"/>
      <c r="DO31" s="642"/>
      <c r="DP31" s="642"/>
      <c r="DQ31" s="642"/>
      <c r="DR31" s="642"/>
      <c r="DS31" s="642"/>
      <c r="DT31" s="642"/>
      <c r="DU31" s="642"/>
      <c r="DV31" s="643"/>
      <c r="DW31" s="615">
        <v>0.1</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26143142</v>
      </c>
      <c r="S32" s="611"/>
      <c r="T32" s="611"/>
      <c r="U32" s="611"/>
      <c r="V32" s="611"/>
      <c r="W32" s="611"/>
      <c r="X32" s="611"/>
      <c r="Y32" s="612"/>
      <c r="Z32" s="613">
        <v>9.1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98.6</v>
      </c>
      <c r="BH32" s="642"/>
      <c r="BI32" s="642"/>
      <c r="BJ32" s="642"/>
      <c r="BK32" s="642"/>
      <c r="BL32" s="642"/>
      <c r="BM32" s="616">
        <v>96.8</v>
      </c>
      <c r="BN32" s="642"/>
      <c r="BO32" s="642"/>
      <c r="BP32" s="642"/>
      <c r="BQ32" s="665"/>
      <c r="BR32" s="667">
        <v>98.5</v>
      </c>
      <c r="BS32" s="642"/>
      <c r="BT32" s="642"/>
      <c r="BU32" s="642"/>
      <c r="BV32" s="642"/>
      <c r="BW32" s="642"/>
      <c r="BX32" s="616">
        <v>96.7</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634224</v>
      </c>
      <c r="S33" s="611"/>
      <c r="T33" s="611"/>
      <c r="U33" s="611"/>
      <c r="V33" s="611"/>
      <c r="W33" s="611"/>
      <c r="X33" s="611"/>
      <c r="Y33" s="612"/>
      <c r="Z33" s="613">
        <v>0.2</v>
      </c>
      <c r="AA33" s="613"/>
      <c r="AB33" s="613"/>
      <c r="AC33" s="613"/>
      <c r="AD33" s="614">
        <v>125093</v>
      </c>
      <c r="AE33" s="614"/>
      <c r="AF33" s="614"/>
      <c r="AG33" s="614"/>
      <c r="AH33" s="614"/>
      <c r="AI33" s="614"/>
      <c r="AJ33" s="614"/>
      <c r="AK33" s="614"/>
      <c r="AL33" s="615">
        <v>0.1</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92305498</v>
      </c>
      <c r="CS33" s="642"/>
      <c r="CT33" s="642"/>
      <c r="CU33" s="642"/>
      <c r="CV33" s="642"/>
      <c r="CW33" s="642"/>
      <c r="CX33" s="642"/>
      <c r="CY33" s="643"/>
      <c r="CZ33" s="615">
        <v>33.799999999999997</v>
      </c>
      <c r="DA33" s="640"/>
      <c r="DB33" s="640"/>
      <c r="DC33" s="644"/>
      <c r="DD33" s="619">
        <v>79053588</v>
      </c>
      <c r="DE33" s="642"/>
      <c r="DF33" s="642"/>
      <c r="DG33" s="642"/>
      <c r="DH33" s="642"/>
      <c r="DI33" s="642"/>
      <c r="DJ33" s="642"/>
      <c r="DK33" s="643"/>
      <c r="DL33" s="619">
        <v>50262858</v>
      </c>
      <c r="DM33" s="642"/>
      <c r="DN33" s="642"/>
      <c r="DO33" s="642"/>
      <c r="DP33" s="642"/>
      <c r="DQ33" s="642"/>
      <c r="DR33" s="642"/>
      <c r="DS33" s="642"/>
      <c r="DT33" s="642"/>
      <c r="DU33" s="642"/>
      <c r="DV33" s="643"/>
      <c r="DW33" s="615">
        <v>36.700000000000003</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92866</v>
      </c>
      <c r="S34" s="611"/>
      <c r="T34" s="611"/>
      <c r="U34" s="611"/>
      <c r="V34" s="611"/>
      <c r="W34" s="611"/>
      <c r="X34" s="611"/>
      <c r="Y34" s="612"/>
      <c r="Z34" s="613">
        <v>0</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37901004</v>
      </c>
      <c r="CS34" s="611"/>
      <c r="CT34" s="611"/>
      <c r="CU34" s="611"/>
      <c r="CV34" s="611"/>
      <c r="CW34" s="611"/>
      <c r="CX34" s="611"/>
      <c r="CY34" s="612"/>
      <c r="CZ34" s="615">
        <v>13.9</v>
      </c>
      <c r="DA34" s="640"/>
      <c r="DB34" s="640"/>
      <c r="DC34" s="644"/>
      <c r="DD34" s="619">
        <v>32533887</v>
      </c>
      <c r="DE34" s="611"/>
      <c r="DF34" s="611"/>
      <c r="DG34" s="611"/>
      <c r="DH34" s="611"/>
      <c r="DI34" s="611"/>
      <c r="DJ34" s="611"/>
      <c r="DK34" s="612"/>
      <c r="DL34" s="619">
        <v>28089931</v>
      </c>
      <c r="DM34" s="611"/>
      <c r="DN34" s="611"/>
      <c r="DO34" s="611"/>
      <c r="DP34" s="611"/>
      <c r="DQ34" s="611"/>
      <c r="DR34" s="611"/>
      <c r="DS34" s="611"/>
      <c r="DT34" s="611"/>
      <c r="DU34" s="611"/>
      <c r="DV34" s="612"/>
      <c r="DW34" s="615">
        <v>20.5</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16109018</v>
      </c>
      <c r="S35" s="611"/>
      <c r="T35" s="611"/>
      <c r="U35" s="611"/>
      <c r="V35" s="611"/>
      <c r="W35" s="611"/>
      <c r="X35" s="611"/>
      <c r="Y35" s="612"/>
      <c r="Z35" s="613">
        <v>5.6</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2032319</v>
      </c>
      <c r="CS35" s="642"/>
      <c r="CT35" s="642"/>
      <c r="CU35" s="642"/>
      <c r="CV35" s="642"/>
      <c r="CW35" s="642"/>
      <c r="CX35" s="642"/>
      <c r="CY35" s="643"/>
      <c r="CZ35" s="615">
        <v>0.7</v>
      </c>
      <c r="DA35" s="640"/>
      <c r="DB35" s="640"/>
      <c r="DC35" s="644"/>
      <c r="DD35" s="619">
        <v>1981993</v>
      </c>
      <c r="DE35" s="642"/>
      <c r="DF35" s="642"/>
      <c r="DG35" s="642"/>
      <c r="DH35" s="642"/>
      <c r="DI35" s="642"/>
      <c r="DJ35" s="642"/>
      <c r="DK35" s="643"/>
      <c r="DL35" s="619">
        <v>1981993</v>
      </c>
      <c r="DM35" s="642"/>
      <c r="DN35" s="642"/>
      <c r="DO35" s="642"/>
      <c r="DP35" s="642"/>
      <c r="DQ35" s="642"/>
      <c r="DR35" s="642"/>
      <c r="DS35" s="642"/>
      <c r="DT35" s="642"/>
      <c r="DU35" s="642"/>
      <c r="DV35" s="643"/>
      <c r="DW35" s="615">
        <v>1.4</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11792142</v>
      </c>
      <c r="S36" s="611"/>
      <c r="T36" s="611"/>
      <c r="U36" s="611"/>
      <c r="V36" s="611"/>
      <c r="W36" s="611"/>
      <c r="X36" s="611"/>
      <c r="Y36" s="612"/>
      <c r="Z36" s="613">
        <v>4.0999999999999996</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19241532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399624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16531072</v>
      </c>
      <c r="CS36" s="611"/>
      <c r="CT36" s="611"/>
      <c r="CU36" s="611"/>
      <c r="CV36" s="611"/>
      <c r="CW36" s="611"/>
      <c r="CX36" s="611"/>
      <c r="CY36" s="612"/>
      <c r="CZ36" s="615">
        <v>6.1</v>
      </c>
      <c r="DA36" s="640"/>
      <c r="DB36" s="640"/>
      <c r="DC36" s="644"/>
      <c r="DD36" s="619">
        <v>14458740</v>
      </c>
      <c r="DE36" s="611"/>
      <c r="DF36" s="611"/>
      <c r="DG36" s="611"/>
      <c r="DH36" s="611"/>
      <c r="DI36" s="611"/>
      <c r="DJ36" s="611"/>
      <c r="DK36" s="612"/>
      <c r="DL36" s="619">
        <v>7499288</v>
      </c>
      <c r="DM36" s="611"/>
      <c r="DN36" s="611"/>
      <c r="DO36" s="611"/>
      <c r="DP36" s="611"/>
      <c r="DQ36" s="611"/>
      <c r="DR36" s="611"/>
      <c r="DS36" s="611"/>
      <c r="DT36" s="611"/>
      <c r="DU36" s="611"/>
      <c r="DV36" s="612"/>
      <c r="DW36" s="615">
        <v>5.5</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5655879</v>
      </c>
      <c r="S37" s="611"/>
      <c r="T37" s="611"/>
      <c r="U37" s="611"/>
      <c r="V37" s="611"/>
      <c r="W37" s="611"/>
      <c r="X37" s="611"/>
      <c r="Y37" s="612"/>
      <c r="Z37" s="613">
        <v>2</v>
      </c>
      <c r="AA37" s="613"/>
      <c r="AB37" s="613"/>
      <c r="AC37" s="613"/>
      <c r="AD37" s="614">
        <v>135</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540904</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399624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2305517</v>
      </c>
      <c r="CS37" s="642"/>
      <c r="CT37" s="642"/>
      <c r="CU37" s="642"/>
      <c r="CV37" s="642"/>
      <c r="CW37" s="642"/>
      <c r="CX37" s="642"/>
      <c r="CY37" s="643"/>
      <c r="CZ37" s="615">
        <v>0.8</v>
      </c>
      <c r="DA37" s="640"/>
      <c r="DB37" s="640"/>
      <c r="DC37" s="644"/>
      <c r="DD37" s="619">
        <v>2304316</v>
      </c>
      <c r="DE37" s="642"/>
      <c r="DF37" s="642"/>
      <c r="DG37" s="642"/>
      <c r="DH37" s="642"/>
      <c r="DI37" s="642"/>
      <c r="DJ37" s="642"/>
      <c r="DK37" s="643"/>
      <c r="DL37" s="619">
        <v>1764144</v>
      </c>
      <c r="DM37" s="642"/>
      <c r="DN37" s="642"/>
      <c r="DO37" s="642"/>
      <c r="DP37" s="642"/>
      <c r="DQ37" s="642"/>
      <c r="DR37" s="642"/>
      <c r="DS37" s="642"/>
      <c r="DT37" s="642"/>
      <c r="DU37" s="642"/>
      <c r="DV37" s="643"/>
      <c r="DW37" s="615">
        <v>1.3</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33064000</v>
      </c>
      <c r="S38" s="611"/>
      <c r="T38" s="611"/>
      <c r="U38" s="611"/>
      <c r="V38" s="611"/>
      <c r="W38" s="611"/>
      <c r="X38" s="611"/>
      <c r="Y38" s="612"/>
      <c r="Z38" s="613">
        <v>11.6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62058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19241532</v>
      </c>
      <c r="CS38" s="611"/>
      <c r="CT38" s="611"/>
      <c r="CU38" s="611"/>
      <c r="CV38" s="611"/>
      <c r="CW38" s="611"/>
      <c r="CX38" s="611"/>
      <c r="CY38" s="612"/>
      <c r="CZ38" s="615">
        <v>7</v>
      </c>
      <c r="DA38" s="640"/>
      <c r="DB38" s="640"/>
      <c r="DC38" s="644"/>
      <c r="DD38" s="619">
        <v>16043744</v>
      </c>
      <c r="DE38" s="611"/>
      <c r="DF38" s="611"/>
      <c r="DG38" s="611"/>
      <c r="DH38" s="611"/>
      <c r="DI38" s="611"/>
      <c r="DJ38" s="611"/>
      <c r="DK38" s="612"/>
      <c r="DL38" s="619">
        <v>12691646</v>
      </c>
      <c r="DM38" s="611"/>
      <c r="DN38" s="611"/>
      <c r="DO38" s="611"/>
      <c r="DP38" s="611"/>
      <c r="DQ38" s="611"/>
      <c r="DR38" s="611"/>
      <c r="DS38" s="611"/>
      <c r="DT38" s="611"/>
      <c r="DU38" s="611"/>
      <c r="DV38" s="612"/>
      <c r="DW38" s="615">
        <v>9.3000000000000007</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85424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14297932</v>
      </c>
      <c r="CS39" s="642"/>
      <c r="CT39" s="642"/>
      <c r="CU39" s="642"/>
      <c r="CV39" s="642"/>
      <c r="CW39" s="642"/>
      <c r="CX39" s="642"/>
      <c r="CY39" s="643"/>
      <c r="CZ39" s="615">
        <v>5.2</v>
      </c>
      <c r="DA39" s="640"/>
      <c r="DB39" s="640"/>
      <c r="DC39" s="644"/>
      <c r="DD39" s="619">
        <v>14035224</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114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2301639</v>
      </c>
      <c r="CS40" s="611"/>
      <c r="CT40" s="611"/>
      <c r="CU40" s="611"/>
      <c r="CV40" s="611"/>
      <c r="CW40" s="611"/>
      <c r="CX40" s="611"/>
      <c r="CY40" s="612"/>
      <c r="CZ40" s="615">
        <v>0.8</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286051597</v>
      </c>
      <c r="S41" s="683"/>
      <c r="T41" s="683"/>
      <c r="U41" s="683"/>
      <c r="V41" s="683"/>
      <c r="W41" s="683"/>
      <c r="X41" s="683"/>
      <c r="Y41" s="687"/>
      <c r="Z41" s="688">
        <v>100</v>
      </c>
      <c r="AA41" s="688"/>
      <c r="AB41" s="688"/>
      <c r="AC41" s="688"/>
      <c r="AD41" s="689">
        <v>136844269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5695884</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13004744</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347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64232711</v>
      </c>
      <c r="CS42" s="642"/>
      <c r="CT42" s="642"/>
      <c r="CU42" s="642"/>
      <c r="CV42" s="642"/>
      <c r="CW42" s="642"/>
      <c r="CX42" s="642"/>
      <c r="CY42" s="643"/>
      <c r="CZ42" s="615">
        <v>23.5</v>
      </c>
      <c r="DA42" s="640"/>
      <c r="DB42" s="640"/>
      <c r="DC42" s="644"/>
      <c r="DD42" s="619">
        <v>10963525</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1114430</v>
      </c>
      <c r="CS43" s="642"/>
      <c r="CT43" s="642"/>
      <c r="CU43" s="642"/>
      <c r="CV43" s="642"/>
      <c r="CW43" s="642"/>
      <c r="CX43" s="642"/>
      <c r="CY43" s="643"/>
      <c r="CZ43" s="615">
        <v>0.4</v>
      </c>
      <c r="DA43" s="640"/>
      <c r="DB43" s="640"/>
      <c r="DC43" s="644"/>
      <c r="DD43" s="619">
        <v>1049775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64232711</v>
      </c>
      <c r="CS44" s="611"/>
      <c r="CT44" s="611"/>
      <c r="CU44" s="611"/>
      <c r="CV44" s="611"/>
      <c r="CW44" s="611"/>
      <c r="CX44" s="611"/>
      <c r="CY44" s="612"/>
      <c r="CZ44" s="615">
        <v>23.5</v>
      </c>
      <c r="DA44" s="616"/>
      <c r="DB44" s="616"/>
      <c r="DC44" s="622"/>
      <c r="DD44" s="619">
        <v>10963525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11689825</v>
      </c>
      <c r="CS45" s="642"/>
      <c r="CT45" s="642"/>
      <c r="CU45" s="642"/>
      <c r="CV45" s="642"/>
      <c r="CW45" s="642"/>
      <c r="CX45" s="642"/>
      <c r="CY45" s="643"/>
      <c r="CZ45" s="615">
        <v>4.3</v>
      </c>
      <c r="DA45" s="640"/>
      <c r="DB45" s="640"/>
      <c r="DC45" s="644"/>
      <c r="DD45" s="619">
        <v>2425566</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52395822</v>
      </c>
      <c r="CS46" s="611"/>
      <c r="CT46" s="611"/>
      <c r="CU46" s="611"/>
      <c r="CV46" s="611"/>
      <c r="CW46" s="611"/>
      <c r="CX46" s="611"/>
      <c r="CY46" s="612"/>
      <c r="CZ46" s="615">
        <v>19.2</v>
      </c>
      <c r="DA46" s="616"/>
      <c r="DB46" s="616"/>
      <c r="DC46" s="622"/>
      <c r="DD46" s="619">
        <v>8503818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273038078</v>
      </c>
      <c r="CS49" s="669"/>
      <c r="CT49" s="669"/>
      <c r="CU49" s="669"/>
      <c r="CV49" s="669"/>
      <c r="CW49" s="669"/>
      <c r="CX49" s="669"/>
      <c r="CY49" s="698"/>
      <c r="CZ49" s="690">
        <v>100</v>
      </c>
      <c r="DA49" s="699"/>
      <c r="DB49" s="699"/>
      <c r="DC49" s="700"/>
      <c r="DD49" s="701">
        <v>153519517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5KdHLwkqX1xRcAWHXkWT18KW1L/uCb/xjadAE6VyeMyeV4B0acC8OeysRxDYZywiWz+7FFZG+5JjG1LH2JATbQ==" saltValue="fkPFjNlYeDGgDkUxAFS6g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253845</v>
      </c>
      <c r="R7" s="740"/>
      <c r="S7" s="740"/>
      <c r="T7" s="740"/>
      <c r="U7" s="740"/>
      <c r="V7" s="740">
        <v>240831</v>
      </c>
      <c r="W7" s="740"/>
      <c r="X7" s="740"/>
      <c r="Y7" s="740"/>
      <c r="Z7" s="740"/>
      <c r="AA7" s="740">
        <v>13014</v>
      </c>
      <c r="AB7" s="740"/>
      <c r="AC7" s="740"/>
      <c r="AD7" s="740"/>
      <c r="AE7" s="741"/>
      <c r="AF7" s="742">
        <v>11409</v>
      </c>
      <c r="AG7" s="743"/>
      <c r="AH7" s="743"/>
      <c r="AI7" s="743"/>
      <c r="AJ7" s="744"/>
      <c r="AK7" s="745">
        <v>16109</v>
      </c>
      <c r="AL7" s="746"/>
      <c r="AM7" s="746"/>
      <c r="AN7" s="746"/>
      <c r="AO7" s="746"/>
      <c r="AP7" s="746">
        <v>45154</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t="s">
        <v>554</v>
      </c>
      <c r="BS7" s="733" t="s">
        <v>555</v>
      </c>
      <c r="BT7" s="734"/>
      <c r="BU7" s="734"/>
      <c r="BV7" s="734"/>
      <c r="BW7" s="734"/>
      <c r="BX7" s="734"/>
      <c r="BY7" s="734"/>
      <c r="BZ7" s="734"/>
      <c r="CA7" s="734"/>
      <c r="CB7" s="734"/>
      <c r="CC7" s="734"/>
      <c r="CD7" s="734"/>
      <c r="CE7" s="734"/>
      <c r="CF7" s="734"/>
      <c r="CG7" s="749"/>
      <c r="CH7" s="730" t="s">
        <v>556</v>
      </c>
      <c r="CI7" s="731"/>
      <c r="CJ7" s="731"/>
      <c r="CK7" s="731"/>
      <c r="CL7" s="732"/>
      <c r="CM7" s="730">
        <v>15</v>
      </c>
      <c r="CN7" s="731"/>
      <c r="CO7" s="731"/>
      <c r="CP7" s="731"/>
      <c r="CQ7" s="732"/>
      <c r="CR7" s="730">
        <v>10</v>
      </c>
      <c r="CS7" s="731"/>
      <c r="CT7" s="731"/>
      <c r="CU7" s="731"/>
      <c r="CV7" s="732"/>
      <c r="CW7" s="730">
        <v>20</v>
      </c>
      <c r="CX7" s="731"/>
      <c r="CY7" s="731"/>
      <c r="CZ7" s="731"/>
      <c r="DA7" s="732"/>
      <c r="DB7" s="730">
        <v>1610</v>
      </c>
      <c r="DC7" s="731"/>
      <c r="DD7" s="731"/>
      <c r="DE7" s="731"/>
      <c r="DF7" s="732"/>
      <c r="DG7" s="730">
        <v>3570</v>
      </c>
      <c r="DH7" s="731"/>
      <c r="DI7" s="731"/>
      <c r="DJ7" s="731"/>
      <c r="DK7" s="732"/>
      <c r="DL7" s="730" t="s">
        <v>556</v>
      </c>
      <c r="DM7" s="731"/>
      <c r="DN7" s="731"/>
      <c r="DO7" s="731"/>
      <c r="DP7" s="732"/>
      <c r="DQ7" s="730" t="s">
        <v>556</v>
      </c>
      <c r="DR7" s="731"/>
      <c r="DS7" s="731"/>
      <c r="DT7" s="731"/>
      <c r="DU7" s="732"/>
      <c r="DV7" s="733"/>
      <c r="DW7" s="734"/>
      <c r="DX7" s="734"/>
      <c r="DY7" s="734"/>
      <c r="DZ7" s="735"/>
      <c r="EA7" s="228"/>
    </row>
    <row r="8" spans="1:131" s="229" customFormat="1" ht="26.25" customHeight="1" x14ac:dyDescent="0.2">
      <c r="A8" s="232">
        <v>2</v>
      </c>
      <c r="B8" s="767" t="s">
        <v>375</v>
      </c>
      <c r="C8" s="768"/>
      <c r="D8" s="768"/>
      <c r="E8" s="768"/>
      <c r="F8" s="768"/>
      <c r="G8" s="768"/>
      <c r="H8" s="768"/>
      <c r="I8" s="768"/>
      <c r="J8" s="768"/>
      <c r="K8" s="768"/>
      <c r="L8" s="768"/>
      <c r="M8" s="768"/>
      <c r="N8" s="768"/>
      <c r="O8" s="768"/>
      <c r="P8" s="769"/>
      <c r="Q8" s="770">
        <v>32927</v>
      </c>
      <c r="R8" s="771"/>
      <c r="S8" s="771"/>
      <c r="T8" s="771"/>
      <c r="U8" s="771"/>
      <c r="V8" s="771">
        <v>32927</v>
      </c>
      <c r="W8" s="771"/>
      <c r="X8" s="771"/>
      <c r="Y8" s="771"/>
      <c r="Z8" s="771"/>
      <c r="AA8" s="771" t="s">
        <v>561</v>
      </c>
      <c r="AB8" s="771"/>
      <c r="AC8" s="771"/>
      <c r="AD8" s="771"/>
      <c r="AE8" s="772"/>
      <c r="AF8" s="773" t="s">
        <v>561</v>
      </c>
      <c r="AG8" s="774"/>
      <c r="AH8" s="774"/>
      <c r="AI8" s="774"/>
      <c r="AJ8" s="775"/>
      <c r="AK8" s="756">
        <v>374</v>
      </c>
      <c r="AL8" s="757"/>
      <c r="AM8" s="757"/>
      <c r="AN8" s="757"/>
      <c r="AO8" s="757"/>
      <c r="AP8" s="757" t="s">
        <v>560</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557</v>
      </c>
      <c r="BT8" s="761"/>
      <c r="BU8" s="761"/>
      <c r="BV8" s="761"/>
      <c r="BW8" s="761"/>
      <c r="BX8" s="761"/>
      <c r="BY8" s="761"/>
      <c r="BZ8" s="761"/>
      <c r="CA8" s="761"/>
      <c r="CB8" s="761"/>
      <c r="CC8" s="761"/>
      <c r="CD8" s="761"/>
      <c r="CE8" s="761"/>
      <c r="CF8" s="761"/>
      <c r="CG8" s="762"/>
      <c r="CH8" s="763">
        <v>1</v>
      </c>
      <c r="CI8" s="764"/>
      <c r="CJ8" s="764"/>
      <c r="CK8" s="764"/>
      <c r="CL8" s="765"/>
      <c r="CM8" s="763">
        <v>179</v>
      </c>
      <c r="CN8" s="764"/>
      <c r="CO8" s="764"/>
      <c r="CP8" s="764"/>
      <c r="CQ8" s="765"/>
      <c r="CR8" s="763">
        <v>3</v>
      </c>
      <c r="CS8" s="764"/>
      <c r="CT8" s="764"/>
      <c r="CU8" s="764"/>
      <c r="CV8" s="765"/>
      <c r="CW8" s="763" t="s">
        <v>556</v>
      </c>
      <c r="CX8" s="764"/>
      <c r="CY8" s="764"/>
      <c r="CZ8" s="764"/>
      <c r="DA8" s="765"/>
      <c r="DB8" s="763" t="s">
        <v>556</v>
      </c>
      <c r="DC8" s="764"/>
      <c r="DD8" s="764"/>
      <c r="DE8" s="764"/>
      <c r="DF8" s="765"/>
      <c r="DG8" s="763" t="s">
        <v>556</v>
      </c>
      <c r="DH8" s="764"/>
      <c r="DI8" s="764"/>
      <c r="DJ8" s="764"/>
      <c r="DK8" s="765"/>
      <c r="DL8" s="763" t="s">
        <v>556</v>
      </c>
      <c r="DM8" s="764"/>
      <c r="DN8" s="764"/>
      <c r="DO8" s="764"/>
      <c r="DP8" s="765"/>
      <c r="DQ8" s="763" t="s">
        <v>556</v>
      </c>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377</v>
      </c>
      <c r="B23" s="776" t="s">
        <v>378</v>
      </c>
      <c r="C23" s="777"/>
      <c r="D23" s="777"/>
      <c r="E23" s="777"/>
      <c r="F23" s="777"/>
      <c r="G23" s="777"/>
      <c r="H23" s="777"/>
      <c r="I23" s="777"/>
      <c r="J23" s="777"/>
      <c r="K23" s="777"/>
      <c r="L23" s="777"/>
      <c r="M23" s="777"/>
      <c r="N23" s="777"/>
      <c r="O23" s="777"/>
      <c r="P23" s="778"/>
      <c r="Q23" s="779">
        <v>286415</v>
      </c>
      <c r="R23" s="780"/>
      <c r="S23" s="780"/>
      <c r="T23" s="780"/>
      <c r="U23" s="780"/>
      <c r="V23" s="780">
        <v>273402</v>
      </c>
      <c r="W23" s="780"/>
      <c r="X23" s="780"/>
      <c r="Y23" s="780"/>
      <c r="Z23" s="780"/>
      <c r="AA23" s="780">
        <v>13014</v>
      </c>
      <c r="AB23" s="780"/>
      <c r="AC23" s="780"/>
      <c r="AD23" s="780"/>
      <c r="AE23" s="781"/>
      <c r="AF23" s="782">
        <v>11409</v>
      </c>
      <c r="AG23" s="780"/>
      <c r="AH23" s="780"/>
      <c r="AI23" s="780"/>
      <c r="AJ23" s="783"/>
      <c r="AK23" s="784"/>
      <c r="AL23" s="785"/>
      <c r="AM23" s="785"/>
      <c r="AN23" s="785"/>
      <c r="AO23" s="785"/>
      <c r="AP23" s="780">
        <v>45154</v>
      </c>
      <c r="AQ23" s="780"/>
      <c r="AR23" s="780"/>
      <c r="AS23" s="780"/>
      <c r="AT23" s="780"/>
      <c r="AU23" s="796"/>
      <c r="AV23" s="796"/>
      <c r="AW23" s="796"/>
      <c r="AX23" s="796"/>
      <c r="AY23" s="797"/>
      <c r="AZ23" s="798" t="s">
        <v>560</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389</v>
      </c>
      <c r="C28" s="737"/>
      <c r="D28" s="737"/>
      <c r="E28" s="737"/>
      <c r="F28" s="737"/>
      <c r="G28" s="737"/>
      <c r="H28" s="737"/>
      <c r="I28" s="737"/>
      <c r="J28" s="737"/>
      <c r="K28" s="737"/>
      <c r="L28" s="737"/>
      <c r="M28" s="737"/>
      <c r="N28" s="737"/>
      <c r="O28" s="737"/>
      <c r="P28" s="738"/>
      <c r="Q28" s="809">
        <v>46071</v>
      </c>
      <c r="R28" s="810"/>
      <c r="S28" s="810"/>
      <c r="T28" s="810"/>
      <c r="U28" s="810"/>
      <c r="V28" s="810">
        <v>45672</v>
      </c>
      <c r="W28" s="810"/>
      <c r="X28" s="810"/>
      <c r="Y28" s="810"/>
      <c r="Z28" s="810"/>
      <c r="AA28" s="810">
        <v>400</v>
      </c>
      <c r="AB28" s="810"/>
      <c r="AC28" s="810"/>
      <c r="AD28" s="810"/>
      <c r="AE28" s="811"/>
      <c r="AF28" s="812">
        <v>400</v>
      </c>
      <c r="AG28" s="810"/>
      <c r="AH28" s="810"/>
      <c r="AI28" s="810"/>
      <c r="AJ28" s="813"/>
      <c r="AK28" s="814">
        <v>5616</v>
      </c>
      <c r="AL28" s="815"/>
      <c r="AM28" s="815"/>
      <c r="AN28" s="815"/>
      <c r="AO28" s="815"/>
      <c r="AP28" s="815" t="s">
        <v>558</v>
      </c>
      <c r="AQ28" s="815"/>
      <c r="AR28" s="815"/>
      <c r="AS28" s="815"/>
      <c r="AT28" s="815"/>
      <c r="AU28" s="815" t="s">
        <v>558</v>
      </c>
      <c r="AV28" s="815"/>
      <c r="AW28" s="815"/>
      <c r="AX28" s="815"/>
      <c r="AY28" s="815"/>
      <c r="AZ28" s="816" t="s">
        <v>558</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390</v>
      </c>
      <c r="C29" s="768"/>
      <c r="D29" s="768"/>
      <c r="E29" s="768"/>
      <c r="F29" s="768"/>
      <c r="G29" s="768"/>
      <c r="H29" s="768"/>
      <c r="I29" s="768"/>
      <c r="J29" s="768"/>
      <c r="K29" s="768"/>
      <c r="L29" s="768"/>
      <c r="M29" s="768"/>
      <c r="N29" s="768"/>
      <c r="O29" s="768"/>
      <c r="P29" s="769"/>
      <c r="Q29" s="770">
        <v>11849</v>
      </c>
      <c r="R29" s="771"/>
      <c r="S29" s="771"/>
      <c r="T29" s="771"/>
      <c r="U29" s="771"/>
      <c r="V29" s="771">
        <v>11849</v>
      </c>
      <c r="W29" s="771"/>
      <c r="X29" s="771"/>
      <c r="Y29" s="771"/>
      <c r="Z29" s="771"/>
      <c r="AA29" s="771" t="s">
        <v>561</v>
      </c>
      <c r="AB29" s="771"/>
      <c r="AC29" s="771"/>
      <c r="AD29" s="771"/>
      <c r="AE29" s="772"/>
      <c r="AF29" s="773" t="s">
        <v>561</v>
      </c>
      <c r="AG29" s="774"/>
      <c r="AH29" s="774"/>
      <c r="AI29" s="774"/>
      <c r="AJ29" s="775"/>
      <c r="AK29" s="821">
        <v>6292</v>
      </c>
      <c r="AL29" s="817"/>
      <c r="AM29" s="817"/>
      <c r="AN29" s="817"/>
      <c r="AO29" s="817"/>
      <c r="AP29" s="817" t="s">
        <v>558</v>
      </c>
      <c r="AQ29" s="817"/>
      <c r="AR29" s="817"/>
      <c r="AS29" s="817"/>
      <c r="AT29" s="817"/>
      <c r="AU29" s="817" t="s">
        <v>558</v>
      </c>
      <c r="AV29" s="817"/>
      <c r="AW29" s="817"/>
      <c r="AX29" s="817"/>
      <c r="AY29" s="817"/>
      <c r="AZ29" s="818" t="s">
        <v>558</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391</v>
      </c>
      <c r="C30" s="768"/>
      <c r="D30" s="768"/>
      <c r="E30" s="768"/>
      <c r="F30" s="768"/>
      <c r="G30" s="768"/>
      <c r="H30" s="768"/>
      <c r="I30" s="768"/>
      <c r="J30" s="768"/>
      <c r="K30" s="768"/>
      <c r="L30" s="768"/>
      <c r="M30" s="768"/>
      <c r="N30" s="768"/>
      <c r="O30" s="768"/>
      <c r="P30" s="769"/>
      <c r="Q30" s="770">
        <v>43707</v>
      </c>
      <c r="R30" s="771"/>
      <c r="S30" s="771"/>
      <c r="T30" s="771"/>
      <c r="U30" s="771"/>
      <c r="V30" s="771">
        <v>43299</v>
      </c>
      <c r="W30" s="771"/>
      <c r="X30" s="771"/>
      <c r="Y30" s="771"/>
      <c r="Z30" s="771"/>
      <c r="AA30" s="771">
        <v>408</v>
      </c>
      <c r="AB30" s="771"/>
      <c r="AC30" s="771"/>
      <c r="AD30" s="771"/>
      <c r="AE30" s="772"/>
      <c r="AF30" s="773">
        <v>408</v>
      </c>
      <c r="AG30" s="774"/>
      <c r="AH30" s="774"/>
      <c r="AI30" s="774"/>
      <c r="AJ30" s="775"/>
      <c r="AK30" s="821">
        <v>7763</v>
      </c>
      <c r="AL30" s="817"/>
      <c r="AM30" s="817"/>
      <c r="AN30" s="817"/>
      <c r="AO30" s="817"/>
      <c r="AP30" s="817" t="s">
        <v>558</v>
      </c>
      <c r="AQ30" s="817"/>
      <c r="AR30" s="817"/>
      <c r="AS30" s="817"/>
      <c r="AT30" s="817"/>
      <c r="AU30" s="817" t="s">
        <v>558</v>
      </c>
      <c r="AV30" s="817"/>
      <c r="AW30" s="817"/>
      <c r="AX30" s="817"/>
      <c r="AY30" s="817"/>
      <c r="AZ30" s="818" t="s">
        <v>558</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392</v>
      </c>
      <c r="C31" s="768"/>
      <c r="D31" s="768"/>
      <c r="E31" s="768"/>
      <c r="F31" s="768"/>
      <c r="G31" s="768"/>
      <c r="H31" s="768"/>
      <c r="I31" s="768"/>
      <c r="J31" s="768"/>
      <c r="K31" s="768"/>
      <c r="L31" s="768"/>
      <c r="M31" s="768"/>
      <c r="N31" s="768"/>
      <c r="O31" s="768"/>
      <c r="P31" s="769"/>
      <c r="Q31" s="770">
        <v>682</v>
      </c>
      <c r="R31" s="771"/>
      <c r="S31" s="771"/>
      <c r="T31" s="771"/>
      <c r="U31" s="771"/>
      <c r="V31" s="771">
        <v>682</v>
      </c>
      <c r="W31" s="771"/>
      <c r="X31" s="771"/>
      <c r="Y31" s="771"/>
      <c r="Z31" s="771"/>
      <c r="AA31" s="771">
        <v>1</v>
      </c>
      <c r="AB31" s="771"/>
      <c r="AC31" s="771"/>
      <c r="AD31" s="771"/>
      <c r="AE31" s="772"/>
      <c r="AF31" s="773">
        <v>1</v>
      </c>
      <c r="AG31" s="774"/>
      <c r="AH31" s="774"/>
      <c r="AI31" s="774"/>
      <c r="AJ31" s="775"/>
      <c r="AK31" s="821">
        <v>535</v>
      </c>
      <c r="AL31" s="817"/>
      <c r="AM31" s="817"/>
      <c r="AN31" s="817"/>
      <c r="AO31" s="817"/>
      <c r="AP31" s="817">
        <v>623</v>
      </c>
      <c r="AQ31" s="817"/>
      <c r="AR31" s="817"/>
      <c r="AS31" s="817"/>
      <c r="AT31" s="817"/>
      <c r="AU31" s="817">
        <v>61</v>
      </c>
      <c r="AV31" s="817"/>
      <c r="AW31" s="817"/>
      <c r="AX31" s="817"/>
      <c r="AY31" s="817"/>
      <c r="AZ31" s="818" t="s">
        <v>558</v>
      </c>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377</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809</v>
      </c>
      <c r="AG63" s="831"/>
      <c r="AH63" s="831"/>
      <c r="AI63" s="831"/>
      <c r="AJ63" s="832"/>
      <c r="AK63" s="833"/>
      <c r="AL63" s="828"/>
      <c r="AM63" s="828"/>
      <c r="AN63" s="828"/>
      <c r="AO63" s="828"/>
      <c r="AP63" s="831">
        <v>623</v>
      </c>
      <c r="AQ63" s="831"/>
      <c r="AR63" s="831"/>
      <c r="AS63" s="831"/>
      <c r="AT63" s="831"/>
      <c r="AU63" s="831">
        <v>61</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396</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397</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548</v>
      </c>
      <c r="C68" s="857"/>
      <c r="D68" s="857"/>
      <c r="E68" s="857"/>
      <c r="F68" s="857"/>
      <c r="G68" s="857"/>
      <c r="H68" s="857"/>
      <c r="I68" s="857"/>
      <c r="J68" s="857"/>
      <c r="K68" s="857"/>
      <c r="L68" s="857"/>
      <c r="M68" s="857"/>
      <c r="N68" s="857"/>
      <c r="O68" s="857"/>
      <c r="P68" s="858"/>
      <c r="Q68" s="859">
        <v>8467</v>
      </c>
      <c r="R68" s="853"/>
      <c r="S68" s="853"/>
      <c r="T68" s="853"/>
      <c r="U68" s="853"/>
      <c r="V68" s="853">
        <v>7990</v>
      </c>
      <c r="W68" s="853"/>
      <c r="X68" s="853"/>
      <c r="Y68" s="853"/>
      <c r="Z68" s="853"/>
      <c r="AA68" s="853">
        <v>477</v>
      </c>
      <c r="AB68" s="853"/>
      <c r="AC68" s="853"/>
      <c r="AD68" s="853"/>
      <c r="AE68" s="853"/>
      <c r="AF68" s="853">
        <v>477</v>
      </c>
      <c r="AG68" s="853"/>
      <c r="AH68" s="853"/>
      <c r="AI68" s="853"/>
      <c r="AJ68" s="853"/>
      <c r="AK68" s="853">
        <v>380</v>
      </c>
      <c r="AL68" s="853"/>
      <c r="AM68" s="853"/>
      <c r="AN68" s="853"/>
      <c r="AO68" s="853"/>
      <c r="AP68" s="853">
        <v>3142</v>
      </c>
      <c r="AQ68" s="853"/>
      <c r="AR68" s="853"/>
      <c r="AS68" s="853"/>
      <c r="AT68" s="853"/>
      <c r="AU68" s="853">
        <v>135</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549</v>
      </c>
      <c r="C69" s="861"/>
      <c r="D69" s="861"/>
      <c r="E69" s="861"/>
      <c r="F69" s="861"/>
      <c r="G69" s="861"/>
      <c r="H69" s="861"/>
      <c r="I69" s="861"/>
      <c r="J69" s="861"/>
      <c r="K69" s="861"/>
      <c r="L69" s="861"/>
      <c r="M69" s="861"/>
      <c r="N69" s="861"/>
      <c r="O69" s="861"/>
      <c r="P69" s="862"/>
      <c r="Q69" s="866">
        <v>221481</v>
      </c>
      <c r="R69" s="817"/>
      <c r="S69" s="817"/>
      <c r="T69" s="817"/>
      <c r="U69" s="817"/>
      <c r="V69" s="817">
        <v>203386</v>
      </c>
      <c r="W69" s="817"/>
      <c r="X69" s="817"/>
      <c r="Y69" s="817"/>
      <c r="Z69" s="817"/>
      <c r="AA69" s="817">
        <v>18095</v>
      </c>
      <c r="AB69" s="817"/>
      <c r="AC69" s="817"/>
      <c r="AD69" s="817"/>
      <c r="AE69" s="817"/>
      <c r="AF69" s="817">
        <v>40934</v>
      </c>
      <c r="AG69" s="817"/>
      <c r="AH69" s="817"/>
      <c r="AI69" s="817"/>
      <c r="AJ69" s="817"/>
      <c r="AK69" s="817" t="s">
        <v>558</v>
      </c>
      <c r="AL69" s="817"/>
      <c r="AM69" s="817"/>
      <c r="AN69" s="817"/>
      <c r="AO69" s="817"/>
      <c r="AP69" s="817" t="s">
        <v>558</v>
      </c>
      <c r="AQ69" s="817"/>
      <c r="AR69" s="817"/>
      <c r="AS69" s="817"/>
      <c r="AT69" s="817"/>
      <c r="AU69" s="817" t="s">
        <v>558</v>
      </c>
      <c r="AV69" s="817"/>
      <c r="AW69" s="817"/>
      <c r="AX69" s="817"/>
      <c r="AY69" s="817"/>
      <c r="AZ69" s="819" t="s">
        <v>553</v>
      </c>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550</v>
      </c>
      <c r="C70" s="861"/>
      <c r="D70" s="861"/>
      <c r="E70" s="861"/>
      <c r="F70" s="861"/>
      <c r="G70" s="861"/>
      <c r="H70" s="861"/>
      <c r="I70" s="861"/>
      <c r="J70" s="861"/>
      <c r="K70" s="861"/>
      <c r="L70" s="861"/>
      <c r="M70" s="861"/>
      <c r="N70" s="861"/>
      <c r="O70" s="861"/>
      <c r="P70" s="862"/>
      <c r="Q70" s="863">
        <v>90180</v>
      </c>
      <c r="R70" s="864"/>
      <c r="S70" s="864"/>
      <c r="T70" s="864"/>
      <c r="U70" s="821"/>
      <c r="V70" s="865">
        <v>85061</v>
      </c>
      <c r="W70" s="864"/>
      <c r="X70" s="864"/>
      <c r="Y70" s="864"/>
      <c r="Z70" s="821"/>
      <c r="AA70" s="865">
        <v>5120</v>
      </c>
      <c r="AB70" s="864"/>
      <c r="AC70" s="864"/>
      <c r="AD70" s="864"/>
      <c r="AE70" s="821"/>
      <c r="AF70" s="865">
        <v>4894</v>
      </c>
      <c r="AG70" s="864"/>
      <c r="AH70" s="864"/>
      <c r="AI70" s="864"/>
      <c r="AJ70" s="821"/>
      <c r="AK70" s="865">
        <v>5163</v>
      </c>
      <c r="AL70" s="864"/>
      <c r="AM70" s="864"/>
      <c r="AN70" s="864"/>
      <c r="AO70" s="821"/>
      <c r="AP70" s="865">
        <v>78689</v>
      </c>
      <c r="AQ70" s="864"/>
      <c r="AR70" s="864"/>
      <c r="AS70" s="864"/>
      <c r="AT70" s="821"/>
      <c r="AU70" s="865">
        <v>2361</v>
      </c>
      <c r="AV70" s="864"/>
      <c r="AW70" s="864"/>
      <c r="AX70" s="864"/>
      <c r="AY70" s="821"/>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551</v>
      </c>
      <c r="C71" s="861"/>
      <c r="D71" s="861"/>
      <c r="E71" s="861"/>
      <c r="F71" s="861"/>
      <c r="G71" s="861"/>
      <c r="H71" s="861"/>
      <c r="I71" s="861"/>
      <c r="J71" s="861"/>
      <c r="K71" s="861"/>
      <c r="L71" s="861"/>
      <c r="M71" s="861"/>
      <c r="N71" s="861"/>
      <c r="O71" s="861"/>
      <c r="P71" s="862"/>
      <c r="Q71" s="863">
        <v>9878</v>
      </c>
      <c r="R71" s="864"/>
      <c r="S71" s="864"/>
      <c r="T71" s="864"/>
      <c r="U71" s="821"/>
      <c r="V71" s="865">
        <v>9787</v>
      </c>
      <c r="W71" s="864"/>
      <c r="X71" s="864"/>
      <c r="Y71" s="864"/>
      <c r="Z71" s="821"/>
      <c r="AA71" s="865">
        <v>92</v>
      </c>
      <c r="AB71" s="864"/>
      <c r="AC71" s="864"/>
      <c r="AD71" s="864"/>
      <c r="AE71" s="821"/>
      <c r="AF71" s="865">
        <v>92</v>
      </c>
      <c r="AG71" s="864"/>
      <c r="AH71" s="864"/>
      <c r="AI71" s="864"/>
      <c r="AJ71" s="821"/>
      <c r="AK71" s="865">
        <v>5083</v>
      </c>
      <c r="AL71" s="864"/>
      <c r="AM71" s="864"/>
      <c r="AN71" s="864"/>
      <c r="AO71" s="821"/>
      <c r="AP71" s="865" t="s">
        <v>558</v>
      </c>
      <c r="AQ71" s="864"/>
      <c r="AR71" s="864"/>
      <c r="AS71" s="864"/>
      <c r="AT71" s="821"/>
      <c r="AU71" s="865" t="s">
        <v>558</v>
      </c>
      <c r="AV71" s="864"/>
      <c r="AW71" s="864"/>
      <c r="AX71" s="864"/>
      <c r="AY71" s="821"/>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552</v>
      </c>
      <c r="C72" s="861"/>
      <c r="D72" s="861"/>
      <c r="E72" s="861"/>
      <c r="F72" s="861"/>
      <c r="G72" s="861"/>
      <c r="H72" s="861"/>
      <c r="I72" s="861"/>
      <c r="J72" s="861"/>
      <c r="K72" s="861"/>
      <c r="L72" s="861"/>
      <c r="M72" s="861"/>
      <c r="N72" s="861"/>
      <c r="O72" s="861"/>
      <c r="P72" s="862"/>
      <c r="Q72" s="866">
        <v>1600855</v>
      </c>
      <c r="R72" s="817"/>
      <c r="S72" s="817"/>
      <c r="T72" s="817"/>
      <c r="U72" s="817"/>
      <c r="V72" s="817">
        <v>1567252</v>
      </c>
      <c r="W72" s="817"/>
      <c r="X72" s="817"/>
      <c r="Y72" s="817"/>
      <c r="Z72" s="817"/>
      <c r="AA72" s="817">
        <v>33603</v>
      </c>
      <c r="AB72" s="817"/>
      <c r="AC72" s="817"/>
      <c r="AD72" s="817"/>
      <c r="AE72" s="817"/>
      <c r="AF72" s="817">
        <v>33603</v>
      </c>
      <c r="AG72" s="817"/>
      <c r="AH72" s="817"/>
      <c r="AI72" s="817"/>
      <c r="AJ72" s="817"/>
      <c r="AK72" s="817">
        <v>22693</v>
      </c>
      <c r="AL72" s="817"/>
      <c r="AM72" s="817"/>
      <c r="AN72" s="817"/>
      <c r="AO72" s="817"/>
      <c r="AP72" s="865" t="s">
        <v>558</v>
      </c>
      <c r="AQ72" s="864"/>
      <c r="AR72" s="864"/>
      <c r="AS72" s="864"/>
      <c r="AT72" s="821"/>
      <c r="AU72" s="865" t="s">
        <v>558</v>
      </c>
      <c r="AV72" s="864"/>
      <c r="AW72" s="864"/>
      <c r="AX72" s="864"/>
      <c r="AY72" s="821"/>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c r="C73" s="861"/>
      <c r="D73" s="861"/>
      <c r="E73" s="861"/>
      <c r="F73" s="861"/>
      <c r="G73" s="861"/>
      <c r="H73" s="861"/>
      <c r="I73" s="861"/>
      <c r="J73" s="861"/>
      <c r="K73" s="861"/>
      <c r="L73" s="861"/>
      <c r="M73" s="861"/>
      <c r="N73" s="861"/>
      <c r="O73" s="861"/>
      <c r="P73" s="862"/>
      <c r="Q73" s="866"/>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c r="C74" s="861"/>
      <c r="D74" s="861"/>
      <c r="E74" s="861"/>
      <c r="F74" s="861"/>
      <c r="G74" s="861"/>
      <c r="H74" s="861"/>
      <c r="I74" s="861"/>
      <c r="J74" s="861"/>
      <c r="K74" s="861"/>
      <c r="L74" s="861"/>
      <c r="M74" s="861"/>
      <c r="N74" s="861"/>
      <c r="O74" s="861"/>
      <c r="P74" s="862"/>
      <c r="Q74" s="866"/>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c r="C75" s="861"/>
      <c r="D75" s="861"/>
      <c r="E75" s="861"/>
      <c r="F75" s="861"/>
      <c r="G75" s="861"/>
      <c r="H75" s="861"/>
      <c r="I75" s="861"/>
      <c r="J75" s="861"/>
      <c r="K75" s="861"/>
      <c r="L75" s="861"/>
      <c r="M75" s="861"/>
      <c r="N75" s="861"/>
      <c r="O75" s="861"/>
      <c r="P75" s="862"/>
      <c r="Q75" s="863"/>
      <c r="R75" s="864"/>
      <c r="S75" s="864"/>
      <c r="T75" s="864"/>
      <c r="U75" s="821"/>
      <c r="V75" s="865"/>
      <c r="W75" s="864"/>
      <c r="X75" s="864"/>
      <c r="Y75" s="864"/>
      <c r="Z75" s="821"/>
      <c r="AA75" s="865"/>
      <c r="AB75" s="864"/>
      <c r="AC75" s="864"/>
      <c r="AD75" s="864"/>
      <c r="AE75" s="821"/>
      <c r="AF75" s="865"/>
      <c r="AG75" s="864"/>
      <c r="AH75" s="864"/>
      <c r="AI75" s="864"/>
      <c r="AJ75" s="821"/>
      <c r="AK75" s="865"/>
      <c r="AL75" s="864"/>
      <c r="AM75" s="864"/>
      <c r="AN75" s="864"/>
      <c r="AO75" s="821"/>
      <c r="AP75" s="865"/>
      <c r="AQ75" s="864"/>
      <c r="AR75" s="864"/>
      <c r="AS75" s="864"/>
      <c r="AT75" s="821"/>
      <c r="AU75" s="865"/>
      <c r="AV75" s="864"/>
      <c r="AW75" s="864"/>
      <c r="AX75" s="864"/>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3"/>
      <c r="R76" s="864"/>
      <c r="S76" s="864"/>
      <c r="T76" s="864"/>
      <c r="U76" s="821"/>
      <c r="V76" s="865"/>
      <c r="W76" s="864"/>
      <c r="X76" s="864"/>
      <c r="Y76" s="864"/>
      <c r="Z76" s="821"/>
      <c r="AA76" s="865"/>
      <c r="AB76" s="864"/>
      <c r="AC76" s="864"/>
      <c r="AD76" s="864"/>
      <c r="AE76" s="821"/>
      <c r="AF76" s="865"/>
      <c r="AG76" s="864"/>
      <c r="AH76" s="864"/>
      <c r="AI76" s="864"/>
      <c r="AJ76" s="821"/>
      <c r="AK76" s="865"/>
      <c r="AL76" s="864"/>
      <c r="AM76" s="864"/>
      <c r="AN76" s="864"/>
      <c r="AO76" s="821"/>
      <c r="AP76" s="865"/>
      <c r="AQ76" s="864"/>
      <c r="AR76" s="864"/>
      <c r="AS76" s="864"/>
      <c r="AT76" s="821"/>
      <c r="AU76" s="865"/>
      <c r="AV76" s="864"/>
      <c r="AW76" s="864"/>
      <c r="AX76" s="864"/>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3"/>
      <c r="R77" s="864"/>
      <c r="S77" s="864"/>
      <c r="T77" s="864"/>
      <c r="U77" s="821"/>
      <c r="V77" s="865"/>
      <c r="W77" s="864"/>
      <c r="X77" s="864"/>
      <c r="Y77" s="864"/>
      <c r="Z77" s="821"/>
      <c r="AA77" s="865"/>
      <c r="AB77" s="864"/>
      <c r="AC77" s="864"/>
      <c r="AD77" s="864"/>
      <c r="AE77" s="821"/>
      <c r="AF77" s="865"/>
      <c r="AG77" s="864"/>
      <c r="AH77" s="864"/>
      <c r="AI77" s="864"/>
      <c r="AJ77" s="821"/>
      <c r="AK77" s="865"/>
      <c r="AL77" s="864"/>
      <c r="AM77" s="864"/>
      <c r="AN77" s="864"/>
      <c r="AO77" s="821"/>
      <c r="AP77" s="865"/>
      <c r="AQ77" s="864"/>
      <c r="AR77" s="864"/>
      <c r="AS77" s="864"/>
      <c r="AT77" s="821"/>
      <c r="AU77" s="865"/>
      <c r="AV77" s="864"/>
      <c r="AW77" s="864"/>
      <c r="AX77" s="864"/>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6"/>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6"/>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6"/>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6"/>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6"/>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6"/>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6"/>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6"/>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6"/>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377</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80000</v>
      </c>
      <c r="AG88" s="831"/>
      <c r="AH88" s="831"/>
      <c r="AI88" s="831"/>
      <c r="AJ88" s="831"/>
      <c r="AK88" s="828"/>
      <c r="AL88" s="828"/>
      <c r="AM88" s="828"/>
      <c r="AN88" s="828"/>
      <c r="AO88" s="828"/>
      <c r="AP88" s="831">
        <v>81831</v>
      </c>
      <c r="AQ88" s="831"/>
      <c r="AR88" s="831"/>
      <c r="AS88" s="831"/>
      <c r="AT88" s="831"/>
      <c r="AU88" s="831">
        <v>2496</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13</v>
      </c>
      <c r="CS102" s="839"/>
      <c r="CT102" s="839"/>
      <c r="CU102" s="839"/>
      <c r="CV102" s="878"/>
      <c r="CW102" s="877">
        <v>20</v>
      </c>
      <c r="CX102" s="839"/>
      <c r="CY102" s="839"/>
      <c r="CZ102" s="839"/>
      <c r="DA102" s="878"/>
      <c r="DB102" s="877">
        <v>1610</v>
      </c>
      <c r="DC102" s="839"/>
      <c r="DD102" s="839"/>
      <c r="DE102" s="839"/>
      <c r="DF102" s="878"/>
      <c r="DG102" s="877">
        <v>3570</v>
      </c>
      <c r="DH102" s="839"/>
      <c r="DI102" s="839"/>
      <c r="DJ102" s="839"/>
      <c r="DK102" s="878"/>
      <c r="DL102" s="877" t="s">
        <v>558</v>
      </c>
      <c r="DM102" s="839"/>
      <c r="DN102" s="839"/>
      <c r="DO102" s="839"/>
      <c r="DP102" s="878"/>
      <c r="DQ102" s="877" t="s">
        <v>558</v>
      </c>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294</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294</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294</v>
      </c>
      <c r="DR109" s="880"/>
      <c r="DS109" s="880"/>
      <c r="DT109" s="880"/>
      <c r="DU109" s="881"/>
      <c r="DV109" s="879" t="s">
        <v>409</v>
      </c>
      <c r="DW109" s="880"/>
      <c r="DX109" s="880"/>
      <c r="DY109" s="880"/>
      <c r="DZ109" s="882"/>
    </row>
    <row r="110" spans="1:131" s="224" customFormat="1" ht="26.25" customHeight="1" x14ac:dyDescent="0.2">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1093603</v>
      </c>
      <c r="AB110" s="887"/>
      <c r="AC110" s="887"/>
      <c r="AD110" s="887"/>
      <c r="AE110" s="888"/>
      <c r="AF110" s="889">
        <v>1154949</v>
      </c>
      <c r="AG110" s="887"/>
      <c r="AH110" s="887"/>
      <c r="AI110" s="887"/>
      <c r="AJ110" s="888"/>
      <c r="AK110" s="889">
        <v>1594673</v>
      </c>
      <c r="AL110" s="887"/>
      <c r="AM110" s="887"/>
      <c r="AN110" s="887"/>
      <c r="AO110" s="888"/>
      <c r="AP110" s="890">
        <v>1.2</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14093319</v>
      </c>
      <c r="BR110" s="918"/>
      <c r="BS110" s="918"/>
      <c r="BT110" s="918"/>
      <c r="BU110" s="918"/>
      <c r="BV110" s="918">
        <v>13248550</v>
      </c>
      <c r="BW110" s="918"/>
      <c r="BX110" s="918"/>
      <c r="BY110" s="918"/>
      <c r="BZ110" s="918"/>
      <c r="CA110" s="918">
        <v>45154252</v>
      </c>
      <c r="CB110" s="918"/>
      <c r="CC110" s="918"/>
      <c r="CD110" s="918"/>
      <c r="CE110" s="918"/>
      <c r="CF110" s="931">
        <v>35</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v>8447350</v>
      </c>
      <c r="BR111" s="913"/>
      <c r="BS111" s="913"/>
      <c r="BT111" s="913"/>
      <c r="BU111" s="913"/>
      <c r="BV111" s="913">
        <v>7158016</v>
      </c>
      <c r="BW111" s="913"/>
      <c r="BX111" s="913"/>
      <c r="BY111" s="913"/>
      <c r="BZ111" s="913"/>
      <c r="CA111" s="913">
        <v>5667094</v>
      </c>
      <c r="CB111" s="913"/>
      <c r="CC111" s="913"/>
      <c r="CD111" s="913"/>
      <c r="CE111" s="913"/>
      <c r="CF111" s="907">
        <v>4.4000000000000004</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105033</v>
      </c>
      <c r="AB112" s="946"/>
      <c r="AC112" s="946"/>
      <c r="AD112" s="946"/>
      <c r="AE112" s="947"/>
      <c r="AF112" s="948">
        <v>105033</v>
      </c>
      <c r="AG112" s="946"/>
      <c r="AH112" s="946"/>
      <c r="AI112" s="946"/>
      <c r="AJ112" s="947"/>
      <c r="AK112" s="948">
        <v>105033</v>
      </c>
      <c r="AL112" s="946"/>
      <c r="AM112" s="946"/>
      <c r="AN112" s="946"/>
      <c r="AO112" s="947"/>
      <c r="AP112" s="949">
        <v>0.1</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99667</v>
      </c>
      <c r="BR112" s="913"/>
      <c r="BS112" s="913"/>
      <c r="BT112" s="913"/>
      <c r="BU112" s="913"/>
      <c r="BV112" s="913">
        <v>79285</v>
      </c>
      <c r="BW112" s="913"/>
      <c r="BX112" s="913"/>
      <c r="BY112" s="913"/>
      <c r="BZ112" s="913"/>
      <c r="CA112" s="913">
        <v>61050</v>
      </c>
      <c r="CB112" s="913"/>
      <c r="CC112" s="913"/>
      <c r="CD112" s="913"/>
      <c r="CE112" s="913"/>
      <c r="CF112" s="907">
        <v>0</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12076</v>
      </c>
      <c r="AB113" s="925"/>
      <c r="AC113" s="925"/>
      <c r="AD113" s="925"/>
      <c r="AE113" s="926"/>
      <c r="AF113" s="927">
        <v>10784</v>
      </c>
      <c r="AG113" s="925"/>
      <c r="AH113" s="925"/>
      <c r="AI113" s="925"/>
      <c r="AJ113" s="926"/>
      <c r="AK113" s="927">
        <v>9471</v>
      </c>
      <c r="AL113" s="925"/>
      <c r="AM113" s="925"/>
      <c r="AN113" s="925"/>
      <c r="AO113" s="926"/>
      <c r="AP113" s="928">
        <v>0</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2017088</v>
      </c>
      <c r="BR113" s="913"/>
      <c r="BS113" s="913"/>
      <c r="BT113" s="913"/>
      <c r="BU113" s="913"/>
      <c r="BV113" s="913">
        <v>2400353</v>
      </c>
      <c r="BW113" s="913"/>
      <c r="BX113" s="913"/>
      <c r="BY113" s="913"/>
      <c r="BZ113" s="913"/>
      <c r="CA113" s="913">
        <v>2495779</v>
      </c>
      <c r="CB113" s="913"/>
      <c r="CC113" s="913"/>
      <c r="CD113" s="913"/>
      <c r="CE113" s="913"/>
      <c r="CF113" s="907">
        <v>1.9</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130732</v>
      </c>
      <c r="AB114" s="946"/>
      <c r="AC114" s="946"/>
      <c r="AD114" s="946"/>
      <c r="AE114" s="947"/>
      <c r="AF114" s="948">
        <v>133086</v>
      </c>
      <c r="AG114" s="946"/>
      <c r="AH114" s="946"/>
      <c r="AI114" s="946"/>
      <c r="AJ114" s="947"/>
      <c r="AK114" s="948">
        <v>162007</v>
      </c>
      <c r="AL114" s="946"/>
      <c r="AM114" s="946"/>
      <c r="AN114" s="946"/>
      <c r="AO114" s="947"/>
      <c r="AP114" s="949">
        <v>0.1</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17024265</v>
      </c>
      <c r="BR114" s="913"/>
      <c r="BS114" s="913"/>
      <c r="BT114" s="913"/>
      <c r="BU114" s="913"/>
      <c r="BV114" s="913">
        <v>15424654</v>
      </c>
      <c r="BW114" s="913"/>
      <c r="BX114" s="913"/>
      <c r="BY114" s="913"/>
      <c r="BZ114" s="913"/>
      <c r="CA114" s="913">
        <v>16246271</v>
      </c>
      <c r="CB114" s="913"/>
      <c r="CC114" s="913"/>
      <c r="CD114" s="913"/>
      <c r="CE114" s="913"/>
      <c r="CF114" s="907">
        <v>12.6</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2058574</v>
      </c>
      <c r="AB115" s="925"/>
      <c r="AC115" s="925"/>
      <c r="AD115" s="925"/>
      <c r="AE115" s="926"/>
      <c r="AF115" s="927">
        <v>3223761</v>
      </c>
      <c r="AG115" s="925"/>
      <c r="AH115" s="925"/>
      <c r="AI115" s="925"/>
      <c r="AJ115" s="926"/>
      <c r="AK115" s="927">
        <v>3107953</v>
      </c>
      <c r="AL115" s="925"/>
      <c r="AM115" s="925"/>
      <c r="AN115" s="925"/>
      <c r="AO115" s="926"/>
      <c r="AP115" s="928">
        <v>2.4</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7316699</v>
      </c>
      <c r="DH115" s="946"/>
      <c r="DI115" s="946"/>
      <c r="DJ115" s="946"/>
      <c r="DK115" s="947"/>
      <c r="DL115" s="948">
        <v>6519730</v>
      </c>
      <c r="DM115" s="946"/>
      <c r="DN115" s="946"/>
      <c r="DO115" s="946"/>
      <c r="DP115" s="947"/>
      <c r="DQ115" s="948">
        <v>5321390</v>
      </c>
      <c r="DR115" s="946"/>
      <c r="DS115" s="946"/>
      <c r="DT115" s="946"/>
      <c r="DU115" s="947"/>
      <c r="DV115" s="949">
        <v>4.0999999999999996</v>
      </c>
      <c r="DW115" s="950"/>
      <c r="DX115" s="950"/>
      <c r="DY115" s="950"/>
      <c r="DZ115" s="951"/>
    </row>
    <row r="116" spans="1:130" s="224" customFormat="1" ht="26.25" customHeight="1" x14ac:dyDescent="0.2">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1130651</v>
      </c>
      <c r="DH116" s="946"/>
      <c r="DI116" s="946"/>
      <c r="DJ116" s="946"/>
      <c r="DK116" s="947"/>
      <c r="DL116" s="948">
        <v>638286</v>
      </c>
      <c r="DM116" s="946"/>
      <c r="DN116" s="946"/>
      <c r="DO116" s="946"/>
      <c r="DP116" s="947"/>
      <c r="DQ116" s="948">
        <v>345704</v>
      </c>
      <c r="DR116" s="946"/>
      <c r="DS116" s="946"/>
      <c r="DT116" s="946"/>
      <c r="DU116" s="947"/>
      <c r="DV116" s="949">
        <v>0.3</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3400018</v>
      </c>
      <c r="AB117" s="966"/>
      <c r="AC117" s="966"/>
      <c r="AD117" s="966"/>
      <c r="AE117" s="967"/>
      <c r="AF117" s="968">
        <v>4627613</v>
      </c>
      <c r="AG117" s="966"/>
      <c r="AH117" s="966"/>
      <c r="AI117" s="966"/>
      <c r="AJ117" s="967"/>
      <c r="AK117" s="968">
        <v>4979137</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294</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439</v>
      </c>
      <c r="BP119" s="992"/>
      <c r="BQ119" s="986">
        <v>41681689</v>
      </c>
      <c r="BR119" s="987"/>
      <c r="BS119" s="987"/>
      <c r="BT119" s="987"/>
      <c r="BU119" s="987"/>
      <c r="BV119" s="987">
        <v>38310858</v>
      </c>
      <c r="BW119" s="987"/>
      <c r="BX119" s="987"/>
      <c r="BY119" s="987"/>
      <c r="BZ119" s="987"/>
      <c r="CA119" s="987">
        <v>69624446</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2">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137623924</v>
      </c>
      <c r="BR120" s="918"/>
      <c r="BS120" s="918"/>
      <c r="BT120" s="918"/>
      <c r="BU120" s="918"/>
      <c r="BV120" s="918">
        <v>150334215</v>
      </c>
      <c r="BW120" s="918"/>
      <c r="BX120" s="918"/>
      <c r="BY120" s="918"/>
      <c r="BZ120" s="918"/>
      <c r="CA120" s="918">
        <v>150154230</v>
      </c>
      <c r="CB120" s="918"/>
      <c r="CC120" s="918"/>
      <c r="CD120" s="918"/>
      <c r="CE120" s="918"/>
      <c r="CF120" s="931">
        <v>116.5</v>
      </c>
      <c r="CG120" s="932"/>
      <c r="CH120" s="932"/>
      <c r="CI120" s="932"/>
      <c r="CJ120" s="932"/>
      <c r="CK120" s="993" t="s">
        <v>443</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99667</v>
      </c>
      <c r="DH120" s="918"/>
      <c r="DI120" s="918"/>
      <c r="DJ120" s="918"/>
      <c r="DK120" s="918"/>
      <c r="DL120" s="918">
        <v>79285</v>
      </c>
      <c r="DM120" s="918"/>
      <c r="DN120" s="918"/>
      <c r="DO120" s="918"/>
      <c r="DP120" s="918"/>
      <c r="DQ120" s="918">
        <v>61050</v>
      </c>
      <c r="DR120" s="918"/>
      <c r="DS120" s="918"/>
      <c r="DT120" s="918"/>
      <c r="DU120" s="918"/>
      <c r="DV120" s="919">
        <v>0</v>
      </c>
      <c r="DW120" s="919"/>
      <c r="DX120" s="919"/>
      <c r="DY120" s="919"/>
      <c r="DZ120" s="920"/>
    </row>
    <row r="121" spans="1:130" s="224" customFormat="1" ht="26.25" customHeight="1" x14ac:dyDescent="0.2">
      <c r="A121" s="1044"/>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v>3281677</v>
      </c>
      <c r="BR121" s="913"/>
      <c r="BS121" s="913"/>
      <c r="BT121" s="913"/>
      <c r="BU121" s="913"/>
      <c r="BV121" s="913">
        <v>2130732</v>
      </c>
      <c r="BW121" s="913"/>
      <c r="BX121" s="913"/>
      <c r="BY121" s="913"/>
      <c r="BZ121" s="913"/>
      <c r="CA121" s="913">
        <v>1609601</v>
      </c>
      <c r="CB121" s="913"/>
      <c r="CC121" s="913"/>
      <c r="CD121" s="913"/>
      <c r="CE121" s="913"/>
      <c r="CF121" s="907">
        <v>1.2</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24" customFormat="1" ht="26.25" customHeight="1" x14ac:dyDescent="0.2">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52348836</v>
      </c>
      <c r="BR122" s="987"/>
      <c r="BS122" s="987"/>
      <c r="BT122" s="987"/>
      <c r="BU122" s="987"/>
      <c r="BV122" s="987">
        <v>47386786</v>
      </c>
      <c r="BW122" s="987"/>
      <c r="BX122" s="987"/>
      <c r="BY122" s="987"/>
      <c r="BZ122" s="987"/>
      <c r="CA122" s="987">
        <v>62793317</v>
      </c>
      <c r="CB122" s="987"/>
      <c r="CC122" s="987"/>
      <c r="CD122" s="987"/>
      <c r="CE122" s="987"/>
      <c r="CF122" s="1004">
        <v>48.7</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103830</v>
      </c>
      <c r="AB123" s="946"/>
      <c r="AC123" s="946"/>
      <c r="AD123" s="946"/>
      <c r="AE123" s="947"/>
      <c r="AF123" s="948">
        <v>194960</v>
      </c>
      <c r="AG123" s="946"/>
      <c r="AH123" s="946"/>
      <c r="AI123" s="946"/>
      <c r="AJ123" s="947"/>
      <c r="AK123" s="948">
        <v>200388</v>
      </c>
      <c r="AL123" s="946"/>
      <c r="AM123" s="946"/>
      <c r="AN123" s="946"/>
      <c r="AO123" s="947"/>
      <c r="AP123" s="949">
        <v>0.2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447</v>
      </c>
      <c r="BP123" s="992"/>
      <c r="BQ123" s="1050">
        <v>193254437</v>
      </c>
      <c r="BR123" s="1051"/>
      <c r="BS123" s="1051"/>
      <c r="BT123" s="1051"/>
      <c r="BU123" s="1051"/>
      <c r="BV123" s="1051">
        <v>199851733</v>
      </c>
      <c r="BW123" s="1051"/>
      <c r="BX123" s="1051"/>
      <c r="BY123" s="1051"/>
      <c r="BZ123" s="1051"/>
      <c r="CA123" s="1051">
        <v>214557148</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5">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1954744</v>
      </c>
      <c r="AB126" s="946"/>
      <c r="AC126" s="946"/>
      <c r="AD126" s="946"/>
      <c r="AE126" s="947"/>
      <c r="AF126" s="948">
        <v>3028801</v>
      </c>
      <c r="AG126" s="946"/>
      <c r="AH126" s="946"/>
      <c r="AI126" s="946"/>
      <c r="AJ126" s="947"/>
      <c r="AK126" s="948">
        <v>2907565</v>
      </c>
      <c r="AL126" s="946"/>
      <c r="AM126" s="946"/>
      <c r="AN126" s="946"/>
      <c r="AO126" s="947"/>
      <c r="AP126" s="949">
        <v>2.2999999999999998</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454</v>
      </c>
      <c r="AY127" s="1019"/>
      <c r="AZ127" s="1019"/>
      <c r="BA127" s="1019"/>
      <c r="BB127" s="1019"/>
      <c r="BC127" s="1019"/>
      <c r="BD127" s="1019"/>
      <c r="BE127" s="1020"/>
      <c r="BF127" s="1021" t="s">
        <v>455</v>
      </c>
      <c r="BG127" s="1019"/>
      <c r="BH127" s="1019"/>
      <c r="BI127" s="1019"/>
      <c r="BJ127" s="1019"/>
      <c r="BK127" s="1019"/>
      <c r="BL127" s="1020"/>
      <c r="BM127" s="1021" t="s">
        <v>456</v>
      </c>
      <c r="BN127" s="1019"/>
      <c r="BO127" s="1019"/>
      <c r="BP127" s="1019"/>
      <c r="BQ127" s="1019"/>
      <c r="BR127" s="1019"/>
      <c r="BS127" s="1020"/>
      <c r="BT127" s="1021" t="s">
        <v>457</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459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460</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26"/>
      <c r="AV128" s="226"/>
      <c r="AW128" s="226"/>
      <c r="AX128" s="883" t="s">
        <v>461</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462</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122151082</v>
      </c>
      <c r="AB129" s="946"/>
      <c r="AC129" s="946"/>
      <c r="AD129" s="946"/>
      <c r="AE129" s="947"/>
      <c r="AF129" s="948">
        <v>128467319</v>
      </c>
      <c r="AG129" s="946"/>
      <c r="AH129" s="946"/>
      <c r="AI129" s="946"/>
      <c r="AJ129" s="947"/>
      <c r="AK129" s="948">
        <v>134525131</v>
      </c>
      <c r="AL129" s="946"/>
      <c r="AM129" s="946"/>
      <c r="AN129" s="946"/>
      <c r="AO129" s="947"/>
      <c r="AP129" s="1060"/>
      <c r="AQ129" s="1061"/>
      <c r="AR129" s="1061"/>
      <c r="AS129" s="1061"/>
      <c r="AT129" s="1062"/>
      <c r="AU129" s="227"/>
      <c r="AV129" s="227"/>
      <c r="AW129" s="227"/>
      <c r="AX129" s="1052" t="s">
        <v>464</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6625331</v>
      </c>
      <c r="AB130" s="946"/>
      <c r="AC130" s="946"/>
      <c r="AD130" s="946"/>
      <c r="AE130" s="947"/>
      <c r="AF130" s="948">
        <v>6185273</v>
      </c>
      <c r="AG130" s="946"/>
      <c r="AH130" s="946"/>
      <c r="AI130" s="946"/>
      <c r="AJ130" s="947"/>
      <c r="AK130" s="948">
        <v>5660198</v>
      </c>
      <c r="AL130" s="946"/>
      <c r="AM130" s="946"/>
      <c r="AN130" s="946"/>
      <c r="AO130" s="947"/>
      <c r="AP130" s="1060"/>
      <c r="AQ130" s="1061"/>
      <c r="AR130" s="1061"/>
      <c r="AS130" s="1061"/>
      <c r="AT130" s="1062"/>
      <c r="AU130" s="227"/>
      <c r="AV130" s="227"/>
      <c r="AW130" s="227"/>
      <c r="AX130" s="1052" t="s">
        <v>467</v>
      </c>
      <c r="AY130" s="910"/>
      <c r="AZ130" s="910"/>
      <c r="BA130" s="910"/>
      <c r="BB130" s="910"/>
      <c r="BC130" s="910"/>
      <c r="BD130" s="910"/>
      <c r="BE130" s="911"/>
      <c r="BF130" s="1088">
        <v>-1.5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115525751</v>
      </c>
      <c r="AB131" s="973"/>
      <c r="AC131" s="973"/>
      <c r="AD131" s="973"/>
      <c r="AE131" s="974"/>
      <c r="AF131" s="972">
        <v>122282046</v>
      </c>
      <c r="AG131" s="973"/>
      <c r="AH131" s="973"/>
      <c r="AI131" s="973"/>
      <c r="AJ131" s="974"/>
      <c r="AK131" s="972">
        <v>128864933</v>
      </c>
      <c r="AL131" s="973"/>
      <c r="AM131" s="973"/>
      <c r="AN131" s="973"/>
      <c r="AO131" s="974"/>
      <c r="AP131" s="1097"/>
      <c r="AQ131" s="1098"/>
      <c r="AR131" s="1098"/>
      <c r="AS131" s="1098"/>
      <c r="AT131" s="1099"/>
      <c r="AU131" s="227"/>
      <c r="AV131" s="227"/>
      <c r="AW131" s="227"/>
      <c r="AX131" s="1070" t="s">
        <v>469</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-2.7918563399999998</v>
      </c>
      <c r="AB132" s="1084"/>
      <c r="AC132" s="1084"/>
      <c r="AD132" s="1084"/>
      <c r="AE132" s="1085"/>
      <c r="AF132" s="1086">
        <v>-1.27382559</v>
      </c>
      <c r="AG132" s="1084"/>
      <c r="AH132" s="1084"/>
      <c r="AI132" s="1084"/>
      <c r="AJ132" s="1085"/>
      <c r="AK132" s="1086">
        <v>-0.52850763000000001</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-1.8</v>
      </c>
      <c r="AB133" s="1067"/>
      <c r="AC133" s="1067"/>
      <c r="AD133" s="1067"/>
      <c r="AE133" s="1068"/>
      <c r="AF133" s="1066">
        <v>-1.1000000000000001</v>
      </c>
      <c r="AG133" s="1067"/>
      <c r="AH133" s="1067"/>
      <c r="AI133" s="1067"/>
      <c r="AJ133" s="1068"/>
      <c r="AK133" s="1066">
        <v>-1.5</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eGT+f+FmH3/DjazCsn//9bmiiIRz5O4mEoL4Uf9OWn061nzIE8NAvJwTW94WzDyDiFjuy37zWm86uby+LbDI1g==" saltValue="Vp2qQ5gYZkecexB+C7Xqf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473</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srEYyYYRapv3Z/w07wNf3HSY2iRurAW9MYjcP73dY9qxl85VrmLzCbPP9l957racD6151jLQiDpHLOPKHxP2eQ==" saltValue="1EXvXTvGLjI9A0Yx10rZ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e6osE5KJ89M/xJBtwv+11ZWRd+UffTVsG5kF3JQbhBV12N/k0f0lFK46g0Kh31W9qqS2C8h42i7lY4Rnd297Q==" saltValue="bjFQSI0zDS7ZAco7bo5N8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475</v>
      </c>
      <c r="AL6" s="260"/>
      <c r="AM6" s="260"/>
      <c r="AN6" s="260"/>
    </row>
    <row r="7" spans="1:46" ht="13.5" customHeight="1" x14ac:dyDescent="0.2">
      <c r="A7" s="259"/>
      <c r="AK7" s="262"/>
      <c r="AL7" s="263"/>
      <c r="AM7" s="263"/>
      <c r="AN7" s="264"/>
      <c r="AO7" s="1101" t="s">
        <v>476</v>
      </c>
      <c r="AP7" s="265"/>
      <c r="AQ7" s="266" t="s">
        <v>477</v>
      </c>
      <c r="AR7" s="267"/>
    </row>
    <row r="8" spans="1:46" ht="13" x14ac:dyDescent="0.2">
      <c r="A8" s="259"/>
      <c r="AK8" s="268"/>
      <c r="AL8" s="269"/>
      <c r="AM8" s="269"/>
      <c r="AN8" s="270"/>
      <c r="AO8" s="1102"/>
      <c r="AP8" s="271" t="s">
        <v>478</v>
      </c>
      <c r="AQ8" s="272" t="s">
        <v>479</v>
      </c>
      <c r="AR8" s="273" t="s">
        <v>480</v>
      </c>
    </row>
    <row r="9" spans="1:46" ht="13" x14ac:dyDescent="0.2">
      <c r="A9" s="259"/>
      <c r="AK9" s="1103" t="s">
        <v>481</v>
      </c>
      <c r="AL9" s="1104"/>
      <c r="AM9" s="1104"/>
      <c r="AN9" s="1105"/>
      <c r="AO9" s="274">
        <v>29093395</v>
      </c>
      <c r="AP9" s="274">
        <v>62298</v>
      </c>
      <c r="AQ9" s="275">
        <v>62747</v>
      </c>
      <c r="AR9" s="276">
        <v>-0.7</v>
      </c>
    </row>
    <row r="10" spans="1:46" ht="13.5" customHeight="1" x14ac:dyDescent="0.2">
      <c r="A10" s="259"/>
      <c r="AK10" s="1103" t="s">
        <v>482</v>
      </c>
      <c r="AL10" s="1104"/>
      <c r="AM10" s="1104"/>
      <c r="AN10" s="1105"/>
      <c r="AO10" s="277">
        <v>398820</v>
      </c>
      <c r="AP10" s="277">
        <v>854</v>
      </c>
      <c r="AQ10" s="278">
        <v>903</v>
      </c>
      <c r="AR10" s="279">
        <v>-5.4</v>
      </c>
    </row>
    <row r="11" spans="1:46" ht="13.5" customHeight="1" x14ac:dyDescent="0.2">
      <c r="A11" s="259"/>
      <c r="AK11" s="1103" t="s">
        <v>483</v>
      </c>
      <c r="AL11" s="1104"/>
      <c r="AM11" s="1104"/>
      <c r="AN11" s="1105"/>
      <c r="AO11" s="277" t="s">
        <v>484</v>
      </c>
      <c r="AP11" s="277" t="s">
        <v>484</v>
      </c>
      <c r="AQ11" s="278" t="s">
        <v>484</v>
      </c>
      <c r="AR11" s="279" t="s">
        <v>484</v>
      </c>
    </row>
    <row r="12" spans="1:46" ht="13.5" customHeight="1" x14ac:dyDescent="0.2">
      <c r="A12" s="259"/>
      <c r="AK12" s="1103" t="s">
        <v>485</v>
      </c>
      <c r="AL12" s="1104"/>
      <c r="AM12" s="1104"/>
      <c r="AN12" s="1105"/>
      <c r="AO12" s="277" t="s">
        <v>484</v>
      </c>
      <c r="AP12" s="277" t="s">
        <v>484</v>
      </c>
      <c r="AQ12" s="278" t="s">
        <v>484</v>
      </c>
      <c r="AR12" s="279" t="s">
        <v>484</v>
      </c>
    </row>
    <row r="13" spans="1:46" ht="13.5" customHeight="1" x14ac:dyDescent="0.2">
      <c r="A13" s="259"/>
      <c r="AK13" s="1103" t="s">
        <v>486</v>
      </c>
      <c r="AL13" s="1104"/>
      <c r="AM13" s="1104"/>
      <c r="AN13" s="1105"/>
      <c r="AO13" s="277">
        <v>765197</v>
      </c>
      <c r="AP13" s="277">
        <v>1639</v>
      </c>
      <c r="AQ13" s="278">
        <v>2239</v>
      </c>
      <c r="AR13" s="279">
        <v>-26.8</v>
      </c>
    </row>
    <row r="14" spans="1:46" ht="13.5" customHeight="1" x14ac:dyDescent="0.2">
      <c r="A14" s="259"/>
      <c r="AK14" s="1103" t="s">
        <v>487</v>
      </c>
      <c r="AL14" s="1104"/>
      <c r="AM14" s="1104"/>
      <c r="AN14" s="1105"/>
      <c r="AO14" s="277">
        <v>1114430</v>
      </c>
      <c r="AP14" s="277">
        <v>2386</v>
      </c>
      <c r="AQ14" s="278">
        <v>1577</v>
      </c>
      <c r="AR14" s="279">
        <v>51.3</v>
      </c>
    </row>
    <row r="15" spans="1:46" ht="13.5" customHeight="1" x14ac:dyDescent="0.2">
      <c r="A15" s="259"/>
      <c r="AK15" s="1106" t="s">
        <v>488</v>
      </c>
      <c r="AL15" s="1107"/>
      <c r="AM15" s="1107"/>
      <c r="AN15" s="1108"/>
      <c r="AO15" s="277">
        <v>-1054131</v>
      </c>
      <c r="AP15" s="277">
        <v>-2257</v>
      </c>
      <c r="AQ15" s="278">
        <v>-1898</v>
      </c>
      <c r="AR15" s="279">
        <v>18.899999999999999</v>
      </c>
    </row>
    <row r="16" spans="1:46" ht="13" x14ac:dyDescent="0.2">
      <c r="A16" s="259"/>
      <c r="AK16" s="1106" t="s">
        <v>177</v>
      </c>
      <c r="AL16" s="1107"/>
      <c r="AM16" s="1107"/>
      <c r="AN16" s="1108"/>
      <c r="AO16" s="277">
        <v>30317711</v>
      </c>
      <c r="AP16" s="277">
        <v>64920</v>
      </c>
      <c r="AQ16" s="278">
        <v>65568</v>
      </c>
      <c r="AR16" s="279">
        <v>-1</v>
      </c>
    </row>
    <row r="17" spans="1:46" ht="13" x14ac:dyDescent="0.2">
      <c r="A17" s="259"/>
    </row>
    <row r="18" spans="1:46" ht="13" x14ac:dyDescent="0.2">
      <c r="A18" s="259"/>
      <c r="AQ18" s="280"/>
      <c r="AR18" s="280"/>
    </row>
    <row r="19" spans="1:46" ht="13" x14ac:dyDescent="0.2">
      <c r="A19" s="259"/>
      <c r="AK19" s="255" t="s">
        <v>489</v>
      </c>
    </row>
    <row r="20" spans="1:46" ht="13" x14ac:dyDescent="0.2">
      <c r="A20" s="259"/>
      <c r="AK20" s="281"/>
      <c r="AL20" s="282"/>
      <c r="AM20" s="282"/>
      <c r="AN20" s="283"/>
      <c r="AO20" s="284" t="s">
        <v>490</v>
      </c>
      <c r="AP20" s="285" t="s">
        <v>491</v>
      </c>
      <c r="AQ20" s="286" t="s">
        <v>492</v>
      </c>
      <c r="AR20" s="287"/>
    </row>
    <row r="21" spans="1:46" s="260" customFormat="1" ht="13" x14ac:dyDescent="0.2">
      <c r="A21" s="288"/>
      <c r="AK21" s="1109" t="s">
        <v>493</v>
      </c>
      <c r="AL21" s="1110"/>
      <c r="AM21" s="1110"/>
      <c r="AN21" s="1111"/>
      <c r="AO21" s="289">
        <v>6.39</v>
      </c>
      <c r="AP21" s="290">
        <v>6.35</v>
      </c>
      <c r="AQ21" s="291">
        <v>0.04</v>
      </c>
      <c r="AS21" s="292"/>
      <c r="AT21" s="288"/>
    </row>
    <row r="22" spans="1:46" s="260" customFormat="1" ht="13" x14ac:dyDescent="0.2">
      <c r="A22" s="288"/>
      <c r="AK22" s="1109" t="s">
        <v>494</v>
      </c>
      <c r="AL22" s="1110"/>
      <c r="AM22" s="1110"/>
      <c r="AN22" s="1111"/>
      <c r="AO22" s="293">
        <v>98</v>
      </c>
      <c r="AP22" s="294">
        <v>98.6</v>
      </c>
      <c r="AQ22" s="295">
        <v>-0.6</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300"/>
      <c r="AS27" s="255"/>
      <c r="AT27" s="255"/>
    </row>
    <row r="28" spans="1:46" ht="16.5" x14ac:dyDescent="0.2">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497</v>
      </c>
      <c r="AL29" s="260"/>
      <c r="AM29" s="260"/>
      <c r="AN29" s="260"/>
      <c r="AS29" s="302"/>
    </row>
    <row r="30" spans="1:46" ht="13.5" customHeight="1" x14ac:dyDescent="0.2">
      <c r="A30" s="259"/>
      <c r="AK30" s="262"/>
      <c r="AL30" s="263"/>
      <c r="AM30" s="263"/>
      <c r="AN30" s="264"/>
      <c r="AO30" s="1101" t="s">
        <v>476</v>
      </c>
      <c r="AP30" s="265"/>
      <c r="AQ30" s="266" t="s">
        <v>477</v>
      </c>
      <c r="AR30" s="267"/>
    </row>
    <row r="31" spans="1:46" ht="13" x14ac:dyDescent="0.2">
      <c r="A31" s="259"/>
      <c r="AK31" s="268"/>
      <c r="AL31" s="269"/>
      <c r="AM31" s="269"/>
      <c r="AN31" s="270"/>
      <c r="AO31" s="1102"/>
      <c r="AP31" s="271" t="s">
        <v>478</v>
      </c>
      <c r="AQ31" s="272" t="s">
        <v>479</v>
      </c>
      <c r="AR31" s="273" t="s">
        <v>480</v>
      </c>
    </row>
    <row r="32" spans="1:46" ht="27" customHeight="1" x14ac:dyDescent="0.2">
      <c r="A32" s="259"/>
      <c r="AK32" s="1117" t="s">
        <v>498</v>
      </c>
      <c r="AL32" s="1118"/>
      <c r="AM32" s="1118"/>
      <c r="AN32" s="1119"/>
      <c r="AO32" s="303">
        <v>1594673</v>
      </c>
      <c r="AP32" s="303">
        <v>3415</v>
      </c>
      <c r="AQ32" s="304">
        <v>3862</v>
      </c>
      <c r="AR32" s="305">
        <v>-11.6</v>
      </c>
    </row>
    <row r="33" spans="1:46" ht="13.5" customHeight="1" x14ac:dyDescent="0.2">
      <c r="A33" s="259"/>
      <c r="AK33" s="1117" t="s">
        <v>499</v>
      </c>
      <c r="AL33" s="1118"/>
      <c r="AM33" s="1118"/>
      <c r="AN33" s="1119"/>
      <c r="AO33" s="303" t="s">
        <v>484</v>
      </c>
      <c r="AP33" s="303" t="s">
        <v>484</v>
      </c>
      <c r="AQ33" s="304" t="s">
        <v>484</v>
      </c>
      <c r="AR33" s="305" t="s">
        <v>484</v>
      </c>
    </row>
    <row r="34" spans="1:46" ht="27" customHeight="1" x14ac:dyDescent="0.2">
      <c r="A34" s="259"/>
      <c r="AK34" s="1117" t="s">
        <v>500</v>
      </c>
      <c r="AL34" s="1118"/>
      <c r="AM34" s="1118"/>
      <c r="AN34" s="1119"/>
      <c r="AO34" s="303">
        <v>105033</v>
      </c>
      <c r="AP34" s="303">
        <v>225</v>
      </c>
      <c r="AQ34" s="304">
        <v>339</v>
      </c>
      <c r="AR34" s="305">
        <v>-33.6</v>
      </c>
    </row>
    <row r="35" spans="1:46" ht="27" customHeight="1" x14ac:dyDescent="0.2">
      <c r="A35" s="259"/>
      <c r="AK35" s="1117" t="s">
        <v>501</v>
      </c>
      <c r="AL35" s="1118"/>
      <c r="AM35" s="1118"/>
      <c r="AN35" s="1119"/>
      <c r="AO35" s="303">
        <v>9471</v>
      </c>
      <c r="AP35" s="303">
        <v>20</v>
      </c>
      <c r="AQ35" s="304">
        <v>19</v>
      </c>
      <c r="AR35" s="305">
        <v>5.3</v>
      </c>
    </row>
    <row r="36" spans="1:46" ht="27" customHeight="1" x14ac:dyDescent="0.2">
      <c r="A36" s="259"/>
      <c r="AK36" s="1117" t="s">
        <v>502</v>
      </c>
      <c r="AL36" s="1118"/>
      <c r="AM36" s="1118"/>
      <c r="AN36" s="1119"/>
      <c r="AO36" s="303">
        <v>162007</v>
      </c>
      <c r="AP36" s="303">
        <v>347</v>
      </c>
      <c r="AQ36" s="304">
        <v>364</v>
      </c>
      <c r="AR36" s="305">
        <v>-4.7</v>
      </c>
    </row>
    <row r="37" spans="1:46" ht="13.5" customHeight="1" x14ac:dyDescent="0.2">
      <c r="A37" s="259"/>
      <c r="AK37" s="1117" t="s">
        <v>503</v>
      </c>
      <c r="AL37" s="1118"/>
      <c r="AM37" s="1118"/>
      <c r="AN37" s="1119"/>
      <c r="AO37" s="303">
        <v>3107953</v>
      </c>
      <c r="AP37" s="303">
        <v>6655</v>
      </c>
      <c r="AQ37" s="304">
        <v>2345</v>
      </c>
      <c r="AR37" s="305">
        <v>183.8</v>
      </c>
    </row>
    <row r="38" spans="1:46" ht="27" customHeight="1" x14ac:dyDescent="0.2">
      <c r="A38" s="259"/>
      <c r="AK38" s="1120" t="s">
        <v>504</v>
      </c>
      <c r="AL38" s="1121"/>
      <c r="AM38" s="1121"/>
      <c r="AN38" s="1122"/>
      <c r="AO38" s="306" t="s">
        <v>484</v>
      </c>
      <c r="AP38" s="306" t="s">
        <v>484</v>
      </c>
      <c r="AQ38" s="307" t="s">
        <v>484</v>
      </c>
      <c r="AR38" s="295" t="s">
        <v>484</v>
      </c>
      <c r="AS38" s="302"/>
    </row>
    <row r="39" spans="1:46" ht="13" x14ac:dyDescent="0.2">
      <c r="A39" s="259"/>
      <c r="AK39" s="1120" t="s">
        <v>505</v>
      </c>
      <c r="AL39" s="1121"/>
      <c r="AM39" s="1121"/>
      <c r="AN39" s="1122"/>
      <c r="AO39" s="303" t="s">
        <v>484</v>
      </c>
      <c r="AP39" s="303" t="s">
        <v>484</v>
      </c>
      <c r="AQ39" s="304">
        <v>-12</v>
      </c>
      <c r="AR39" s="305" t="s">
        <v>484</v>
      </c>
      <c r="AS39" s="302"/>
    </row>
    <row r="40" spans="1:46" ht="27" customHeight="1" x14ac:dyDescent="0.2">
      <c r="A40" s="259"/>
      <c r="AK40" s="1117" t="s">
        <v>506</v>
      </c>
      <c r="AL40" s="1118"/>
      <c r="AM40" s="1118"/>
      <c r="AN40" s="1119"/>
      <c r="AO40" s="303">
        <v>-5660198</v>
      </c>
      <c r="AP40" s="303">
        <v>-12120</v>
      </c>
      <c r="AQ40" s="304">
        <v>-12184</v>
      </c>
      <c r="AR40" s="305">
        <v>-0.5</v>
      </c>
      <c r="AS40" s="302"/>
    </row>
    <row r="41" spans="1:46" ht="13" x14ac:dyDescent="0.2">
      <c r="A41" s="259"/>
      <c r="AK41" s="1123" t="s">
        <v>287</v>
      </c>
      <c r="AL41" s="1124"/>
      <c r="AM41" s="1124"/>
      <c r="AN41" s="1125"/>
      <c r="AO41" s="303">
        <v>-681061</v>
      </c>
      <c r="AP41" s="303">
        <v>-1458</v>
      </c>
      <c r="AQ41" s="304">
        <v>-5268</v>
      </c>
      <c r="AR41" s="305">
        <v>-72.3</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507</v>
      </c>
    </row>
    <row r="48" spans="1:46" ht="13" x14ac:dyDescent="0.2">
      <c r="A48" s="259"/>
      <c r="AK48" s="313" t="s">
        <v>508</v>
      </c>
      <c r="AL48" s="313"/>
      <c r="AM48" s="313"/>
      <c r="AN48" s="313"/>
      <c r="AO48" s="313"/>
      <c r="AP48" s="313"/>
      <c r="AQ48" s="314"/>
      <c r="AR48" s="313"/>
    </row>
    <row r="49" spans="1:44" ht="13.5" customHeight="1" x14ac:dyDescent="0.2">
      <c r="A49" s="259"/>
      <c r="AK49" s="315"/>
      <c r="AL49" s="316"/>
      <c r="AM49" s="1112" t="s">
        <v>476</v>
      </c>
      <c r="AN49" s="1114" t="s">
        <v>509</v>
      </c>
      <c r="AO49" s="1115"/>
      <c r="AP49" s="1115"/>
      <c r="AQ49" s="1115"/>
      <c r="AR49" s="1116"/>
    </row>
    <row r="50" spans="1:44" ht="13" x14ac:dyDescent="0.2">
      <c r="A50" s="259"/>
      <c r="AK50" s="317"/>
      <c r="AL50" s="318"/>
      <c r="AM50" s="1113"/>
      <c r="AN50" s="319" t="s">
        <v>510</v>
      </c>
      <c r="AO50" s="320" t="s">
        <v>511</v>
      </c>
      <c r="AP50" s="321" t="s">
        <v>512</v>
      </c>
      <c r="AQ50" s="322" t="s">
        <v>513</v>
      </c>
      <c r="AR50" s="323" t="s">
        <v>514</v>
      </c>
    </row>
    <row r="51" spans="1:44" ht="13" x14ac:dyDescent="0.2">
      <c r="A51" s="259"/>
      <c r="AK51" s="315" t="s">
        <v>515</v>
      </c>
      <c r="AL51" s="316"/>
      <c r="AM51" s="324">
        <v>24997449</v>
      </c>
      <c r="AN51" s="325">
        <v>53810</v>
      </c>
      <c r="AO51" s="326">
        <v>15.2</v>
      </c>
      <c r="AP51" s="327">
        <v>51681</v>
      </c>
      <c r="AQ51" s="328">
        <v>3.8</v>
      </c>
      <c r="AR51" s="329">
        <v>11.4</v>
      </c>
    </row>
    <row r="52" spans="1:44" ht="13" x14ac:dyDescent="0.2">
      <c r="A52" s="259"/>
      <c r="AK52" s="330"/>
      <c r="AL52" s="331" t="s">
        <v>516</v>
      </c>
      <c r="AM52" s="332">
        <v>15792496</v>
      </c>
      <c r="AN52" s="333">
        <v>33995</v>
      </c>
      <c r="AO52" s="334">
        <v>2</v>
      </c>
      <c r="AP52" s="335">
        <v>37226</v>
      </c>
      <c r="AQ52" s="336">
        <v>-0.1</v>
      </c>
      <c r="AR52" s="337">
        <v>2.1</v>
      </c>
    </row>
    <row r="53" spans="1:44" ht="13" x14ac:dyDescent="0.2">
      <c r="A53" s="259"/>
      <c r="AK53" s="315" t="s">
        <v>517</v>
      </c>
      <c r="AL53" s="316"/>
      <c r="AM53" s="324">
        <v>32286452</v>
      </c>
      <c r="AN53" s="325">
        <v>69629</v>
      </c>
      <c r="AO53" s="326">
        <v>29.4</v>
      </c>
      <c r="AP53" s="327">
        <v>50465</v>
      </c>
      <c r="AQ53" s="328">
        <v>-2.4</v>
      </c>
      <c r="AR53" s="329">
        <v>31.8</v>
      </c>
    </row>
    <row r="54" spans="1:44" ht="13" x14ac:dyDescent="0.2">
      <c r="A54" s="259"/>
      <c r="AK54" s="330"/>
      <c r="AL54" s="331" t="s">
        <v>516</v>
      </c>
      <c r="AM54" s="332">
        <v>23774182</v>
      </c>
      <c r="AN54" s="333">
        <v>51272</v>
      </c>
      <c r="AO54" s="334">
        <v>50.8</v>
      </c>
      <c r="AP54" s="335">
        <v>34193</v>
      </c>
      <c r="AQ54" s="336">
        <v>-8.1</v>
      </c>
      <c r="AR54" s="337">
        <v>58.9</v>
      </c>
    </row>
    <row r="55" spans="1:44" ht="13" x14ac:dyDescent="0.2">
      <c r="A55" s="259"/>
      <c r="AK55" s="315" t="s">
        <v>518</v>
      </c>
      <c r="AL55" s="316"/>
      <c r="AM55" s="324">
        <v>26317998</v>
      </c>
      <c r="AN55" s="325">
        <v>56955</v>
      </c>
      <c r="AO55" s="326">
        <v>-18.2</v>
      </c>
      <c r="AP55" s="327">
        <v>51679</v>
      </c>
      <c r="AQ55" s="328">
        <v>2.4</v>
      </c>
      <c r="AR55" s="329">
        <v>-20.6</v>
      </c>
    </row>
    <row r="56" spans="1:44" ht="13" x14ac:dyDescent="0.2">
      <c r="A56" s="259"/>
      <c r="AK56" s="330"/>
      <c r="AL56" s="331" t="s">
        <v>516</v>
      </c>
      <c r="AM56" s="332">
        <v>19308830</v>
      </c>
      <c r="AN56" s="333">
        <v>41786</v>
      </c>
      <c r="AO56" s="334">
        <v>-18.5</v>
      </c>
      <c r="AP56" s="335">
        <v>35132</v>
      </c>
      <c r="AQ56" s="336">
        <v>2.7</v>
      </c>
      <c r="AR56" s="337">
        <v>-21.2</v>
      </c>
    </row>
    <row r="57" spans="1:44" ht="13" x14ac:dyDescent="0.2">
      <c r="A57" s="259"/>
      <c r="AK57" s="315" t="s">
        <v>519</v>
      </c>
      <c r="AL57" s="316"/>
      <c r="AM57" s="324">
        <v>27898280</v>
      </c>
      <c r="AN57" s="325">
        <v>60103</v>
      </c>
      <c r="AO57" s="326">
        <v>5.5</v>
      </c>
      <c r="AP57" s="327">
        <v>49665</v>
      </c>
      <c r="AQ57" s="328">
        <v>-3.9</v>
      </c>
      <c r="AR57" s="329">
        <v>9.4</v>
      </c>
    </row>
    <row r="58" spans="1:44" ht="13" x14ac:dyDescent="0.2">
      <c r="A58" s="259"/>
      <c r="AK58" s="330"/>
      <c r="AL58" s="331" t="s">
        <v>516</v>
      </c>
      <c r="AM58" s="332">
        <v>16820759</v>
      </c>
      <c r="AN58" s="333">
        <v>36238</v>
      </c>
      <c r="AO58" s="334">
        <v>-13.3</v>
      </c>
      <c r="AP58" s="335">
        <v>34678</v>
      </c>
      <c r="AQ58" s="336">
        <v>-1.3</v>
      </c>
      <c r="AR58" s="337">
        <v>-12</v>
      </c>
    </row>
    <row r="59" spans="1:44" ht="13" x14ac:dyDescent="0.2">
      <c r="A59" s="259"/>
      <c r="AK59" s="315" t="s">
        <v>520</v>
      </c>
      <c r="AL59" s="316"/>
      <c r="AM59" s="324">
        <v>64232711</v>
      </c>
      <c r="AN59" s="325">
        <v>137543</v>
      </c>
      <c r="AO59" s="326">
        <v>128.80000000000001</v>
      </c>
      <c r="AP59" s="327">
        <v>63439</v>
      </c>
      <c r="AQ59" s="328">
        <v>27.7</v>
      </c>
      <c r="AR59" s="329">
        <v>101.1</v>
      </c>
    </row>
    <row r="60" spans="1:44" ht="13" x14ac:dyDescent="0.2">
      <c r="A60" s="259"/>
      <c r="AK60" s="330"/>
      <c r="AL60" s="331" t="s">
        <v>516</v>
      </c>
      <c r="AM60" s="332">
        <v>52395822</v>
      </c>
      <c r="AN60" s="333">
        <v>112197</v>
      </c>
      <c r="AO60" s="334">
        <v>209.6</v>
      </c>
      <c r="AP60" s="335">
        <v>46463</v>
      </c>
      <c r="AQ60" s="336">
        <v>34</v>
      </c>
      <c r="AR60" s="337">
        <v>175.6</v>
      </c>
    </row>
    <row r="61" spans="1:44" ht="13" x14ac:dyDescent="0.2">
      <c r="A61" s="259"/>
      <c r="AK61" s="315" t="s">
        <v>521</v>
      </c>
      <c r="AL61" s="338"/>
      <c r="AM61" s="324">
        <v>35146578</v>
      </c>
      <c r="AN61" s="325">
        <v>75608</v>
      </c>
      <c r="AO61" s="326">
        <v>32.1</v>
      </c>
      <c r="AP61" s="327">
        <v>53386</v>
      </c>
      <c r="AQ61" s="339">
        <v>5.5</v>
      </c>
      <c r="AR61" s="329">
        <v>26.6</v>
      </c>
    </row>
    <row r="62" spans="1:44" ht="13" x14ac:dyDescent="0.2">
      <c r="A62" s="259"/>
      <c r="AK62" s="330"/>
      <c r="AL62" s="331" t="s">
        <v>516</v>
      </c>
      <c r="AM62" s="332">
        <v>25618418</v>
      </c>
      <c r="AN62" s="333">
        <v>55098</v>
      </c>
      <c r="AO62" s="334">
        <v>46.1</v>
      </c>
      <c r="AP62" s="335">
        <v>37538</v>
      </c>
      <c r="AQ62" s="336">
        <v>5.4</v>
      </c>
      <c r="AR62" s="337">
        <v>40.700000000000003</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K6N+YPY3bG6u0tH9Npe+0mN/K52EVzVJ9m0zBQKiInMuj1InVXpvlpqPRosEt2jonSCZ9jiI5tH7lUQQ9Ebkmw==" saltValue="z5qGesF7+8fNRmahfCDX3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473</v>
      </c>
    </row>
    <row r="121" spans="125:125" ht="13.5" hidden="1" customHeight="1" x14ac:dyDescent="0.2">
      <c r="DU121" s="253"/>
    </row>
  </sheetData>
  <sheetProtection algorithmName="SHA-512" hashValue="jVZ0Wz351aRCh3SCyoU/XkSlljPqudlUSBVXiMGh6vvRGX0hyFZvKmReLHrJodzIezHbV9D+DKgaBYTAG1bHmA==" saltValue="ZheoQzucUiq1johXkNpL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473</v>
      </c>
    </row>
  </sheetData>
  <sheetProtection algorithmName="SHA-512" hashValue="CyPoJ8L5zDGNxYc0k+oHVeaWY/T5X7JrjWbdKrw8in1eMrTTU4n2v+iUclCs1RfPWk/03rOq3qLpBQ4ypzMpMA==" saltValue="X9xHMjYYfoAR57MBPxjL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12.03</v>
      </c>
      <c r="G47" s="12">
        <v>19.87</v>
      </c>
      <c r="H47" s="12">
        <v>18.66</v>
      </c>
      <c r="I47" s="12">
        <v>18.22</v>
      </c>
      <c r="J47" s="13">
        <v>15.73</v>
      </c>
    </row>
    <row r="48" spans="2:10" ht="57.75" customHeight="1" x14ac:dyDescent="0.2">
      <c r="B48" s="14"/>
      <c r="C48" s="1128" t="s">
        <v>4</v>
      </c>
      <c r="D48" s="1128"/>
      <c r="E48" s="1129"/>
      <c r="F48" s="15">
        <v>10.23</v>
      </c>
      <c r="G48" s="16">
        <v>12.37</v>
      </c>
      <c r="H48" s="16">
        <v>13.62</v>
      </c>
      <c r="I48" s="16">
        <v>8.69</v>
      </c>
      <c r="J48" s="17">
        <v>8.48</v>
      </c>
    </row>
    <row r="49" spans="2:10" ht="57.75" customHeight="1" thickBot="1" x14ac:dyDescent="0.25">
      <c r="B49" s="18"/>
      <c r="C49" s="1130" t="s">
        <v>5</v>
      </c>
      <c r="D49" s="1130"/>
      <c r="E49" s="1131"/>
      <c r="F49" s="19">
        <v>2.19</v>
      </c>
      <c r="G49" s="20">
        <v>9.4700000000000006</v>
      </c>
      <c r="H49" s="20">
        <v>0.87</v>
      </c>
      <c r="I49" s="20" t="s">
        <v>528</v>
      </c>
      <c r="J49" s="21" t="s">
        <v>529</v>
      </c>
    </row>
    <row r="50" spans="2:10" ht="13" x14ac:dyDescent="0.2"/>
  </sheetData>
  <sheetProtection algorithmName="SHA-512" hashValue="D6Hj7Txx3oAiHphNWP78fhx4Xbu6d2opJNiMJgZbLWcqMBLN9w+rikM0GZcPehQwUcJU9Kzl/a7TSF3XtmQGCQ==" saltValue="lIFvpqSerKRNW3ZZjReY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cp:lastPrinted>2025-03-13T02:04:13Z</cp:lastPrinted>
  <dcterms:created xsi:type="dcterms:W3CDTF">2025-02-19T01:50:08Z</dcterms:created>
  <dcterms:modified xsi:type="dcterms:W3CDTF">2025-03-19T03:32:25Z</dcterms:modified>
  <cp:category/>
</cp:coreProperties>
</file>