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436EACD5-81FF-4F10-B891-D1C37F44B73E}" xr6:coauthVersionLast="47" xr6:coauthVersionMax="47" xr10:uidLastSave="{633E6028-44A8-4A7A-A9BC-0E4D223DD4A8}"/>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E34" i="10"/>
  <c r="AM34" i="10"/>
  <c r="U34" i="10"/>
  <c r="U35" i="10" s="1"/>
  <c r="U36" i="10" s="1"/>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<sst xmlns="http://schemas.openxmlformats.org/spreadsheetml/2006/main" count="1133" uniqueCount="560">
  <si>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</si>
  <si>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</si>
  <si>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</si>
  <si>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</si>
  <si>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</si>
  <si>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</si>
  <si>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</si>
  <si>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</si>
  <si>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</si>
  <si>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</si>
  <si>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</si>
  <si>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</si>
  <si>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</si>
  <si>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</si>
  <si>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</si>
  <si>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</si>
  <si>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</si>
  <si>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</si>
  <si>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</si>
  <si>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</si>
  <si>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</si>
  <si>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</si>
  <si>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</si>
  <si>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</si>
  <si>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</si>
  <si>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</si>
  <si>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</si>
  <si>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</si>
  <si>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</si>
  <si>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</si>
  <si>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</si>
  <si>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</si>
  <si>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</si>
  <si>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</si>
  <si>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</si>
  <si>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</si>
  <si>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</si>
  <si>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</si>
  <si>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</si>
  <si>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</si>
  <si>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</si>
  <si>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</si>
  <si>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</si>
  <si>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</si>
  <si>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</si>
  <si>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</si>
  <si>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</si>
  <si>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</si>
  <si>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</si>
  <si>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</si>
  <si>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</si>
  <si>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</si>
  <si>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</si>
  <si>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</si>
  <si>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</si>
  <si>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</si>
  <si>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</si>
  <si>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</si>
  <si>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</si>
  <si>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</si>
  <si>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</si>
  <si>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</si>
  <si>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</si>
  <si>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</si>
  <si>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</si>
  <si>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</si>
  <si>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</si>
  <si>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</si>
  <si>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</si>
  <si>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</si>
  <si>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</si>
  <si>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</si>
  <si>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</si>
  <si>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</si>
  <si>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</si>
  <si>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</si>
  <si>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</si>
  <si>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</si>
  <si>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</si>
  <si>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</si>
  <si>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</si>
  <si>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</si>
  <si>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</si>
  <si>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</si>
  <si>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</si>
  <si>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</si>
  <si>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</si>
  <si>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</si>
  <si>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</si>
  <si>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</si>
  <si>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</si>
  <si>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</si>
  <si>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</si>
  <si>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</si>
  <si>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足立区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</si>
  <si>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</si>
  <si>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</si>
  <si>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</si>
  <si>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</si>
  <si>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</si>
  <si>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</si>
  <si>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</si>
  <si>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</si>
  <si>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</si>
  <si>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</si>
  <si>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</si>
  <si>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</si>
  <si>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</si>
  <si>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</si>
  <si>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</si>
  <si>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</si>
  <si>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</si>
  <si>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</si>
  <si>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</si>
  <si>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</si>
  <si>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</si>
  <si>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</si>
  <si>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</si>
  <si>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</si>
  <si>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</si>
  <si>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</si>
  <si>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</si>
  <si>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</si>
  <si>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</si>
  <si>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</si>
  <si>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</si>
  <si>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</si>
  <si>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</si>
  <si>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</si>
  <si>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</si>
  <si>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</si>
  <si>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</si>
  <si>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</si>
  <si>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</si>
  <si>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</si>
  <si>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</si>
  <si>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</si>
  <si>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</si>
  <si>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</si>
  <si>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</si>
  <si>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</si>
  <si>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</si>
  <si>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</si>
  <si>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</si>
  <si>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</si>
  <si>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</si>
  <si>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</si>
  <si>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</si>
  <si>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</si>
  <si>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</si>
  <si>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</si>
  <si>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</si>
  <si>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</si>
  <si>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</si>
  <si>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</si>
  <si>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</si>
  <si>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</si>
  <si>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</si>
  <si>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</si>
  <si>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</si>
  <si>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</si>
  <si>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</si>
  <si>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</si>
  <si>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</si>
  <si>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</si>
  <si>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</si>
  <si>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</si>
  <si>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</si>
  <si>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</si>
  <si>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</si>
  <si>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</si>
  <si>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</si>
  <si>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</si>
  <si>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</si>
  <si>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</si>
  <si>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</si>
  <si>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</si>
  <si>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</si>
  <si>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</si>
  <si>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</si>
  <si>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</si>
  <si>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</si>
  <si>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</si>
  <si>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</si>
  <si>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</si>
  <si>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</si>
  <si>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</si>
  <si>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</si>
  <si>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</si>
  <si>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</si>
  <si>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</si>
  <si>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</si>
  <si>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</si>
  <si>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</si>
  <si>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</si>
  <si>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</si>
  <si>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</si>
  <si>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</si>
  <si>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</si>
  <si>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</si>
  <si>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</si>
  <si>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</si>
  <si>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</si>
  <si>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東京都足立区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</si>
  <si>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</si>
  <si>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</si>
  <si>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</si>
  <si>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</si>
  <si>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</si>
  <si>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</si>
  <si>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</si>
  <si>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</si>
  <si>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</si>
  <si>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</si>
  <si>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</si>
  <si>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</si>
  <si>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</si>
  <si>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</si>
  <si>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</si>
  <si>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</si>
  <si>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</si>
  <si>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</si>
  <si>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</si>
  <si>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</si>
  <si>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</si>
  <si>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</si>
  <si>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</si>
  <si>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</si>
  <si>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</si>
  <si>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</si>
  <si>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</si>
  <si>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</si>
  <si>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</si>
  <si>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</si>
  <si>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</si>
  <si>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</si>
  <si>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</si>
  <si>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</si>
  <si>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</si>
  <si>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</si>
  <si>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</si>
  <si>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</si>
  <si>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</si>
  <si>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</si>
  <si>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</si>
  <si>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</si>
  <si>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</si>
  <si>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</si>
  <si>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</si>
  <si>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</si>
  <si>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</si>
  <si>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</si>
  <si>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</si>
  <si>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</si>
  <si>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</si>
  <si>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</si>
  <si>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</si>
  <si>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</si>
  <si>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</si>
  <si>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</si>
  <si>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</si>
  <si>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</si>
  <si>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</si>
  <si>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</si>
  <si>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</si>
  <si>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</si>
  <si>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</si>
  <si>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</si>
  <si>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</si>
  <si>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</si>
  <si>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</si>
  <si>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</si>
  <si>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</si>
  <si>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</si>
  <si>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</si>
  <si>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</si>
  <si>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</si>
  <si>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</si>
  <si>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</si>
  <si>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</si>
  <si>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</si>
  <si>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</si>
  <si>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</si>
  <si>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</si>
  <si>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</si>
  <si>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</si>
  <si>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</si>
  <si>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</si>
  <si>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</si>
  <si>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</si>
  <si>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</si>
  <si>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</si>
  <si>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</si>
  <si>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</si>
  <si>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</si>
  <si>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</si>
  <si>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</si>
  <si>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</si>
  <si>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</si>
  <si>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</si>
  <si>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</si>
  <si>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</si>
  <si>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</si>
  <si>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</si>
  <si>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</si>
  <si>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</si>
  <si>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</si>
  <si>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</si>
  <si>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</si>
  <si>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</si>
  <si>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</si>
  <si>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</si>
  <si>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</si>
  <si>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</si>
  <si>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</si>
  <si>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</si>
  <si>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</si>
  <si>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</si>
  <si>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</si>
  <si>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</si>
  <si>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</si>
  <si>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</si>
  <si>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</si>
  <si>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</si>
  <si>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</si>
  <si>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</si>
  <si>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</si>
  <si>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</si>
  <si>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</si>
  <si>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</si>
  <si>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</si>
  <si>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</si>
  <si>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</si>
  <si>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</si>
  <si>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</si>
  <si>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</si>
  <si>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</si>
  <si>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</si>
  <si>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</si>
  <si>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</si>
  <si>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</si>
  <si>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</si>
  <si>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</si>
  <si>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</si>
  <si>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</si>
  <si>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</si>
  <si>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</si>
  <si>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</si>
  <si>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</si>
  <si>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</si>
  <si>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</si>
  <si>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</si>
  <si>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</si>
  <si>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</si>
  <si>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東京都足立区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</si>
  <si>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</si>
  <si>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</si>
  <si>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</si>
  <si>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</si>
  <si>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</si>
  <si>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</si>
  <si>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</si>
  <si>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</si>
  <si>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</si>
  <si>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</si>
  <si>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</si>
  <si>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</si>
  <si>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</si>
  <si>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</si>
  <si>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</si>
  <si>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</si>
  <si>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</si>
  <si>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</si>
  <si>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</si>
  <si>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</si>
  <si>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</si>
  <si>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</si>
  <si>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</si>
  <si>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</si>
  <si>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</si>
  <si>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</si>
  <si>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</si>
  <si>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</si>
  <si>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</si>
  <si>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</si>
  <si>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</si>
  <si>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</si>
  <si>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</si>
  <si>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</si>
  <si>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</si>
  <si>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</si>
  <si>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</si>
  <si>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</si>
  <si>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</si>
  <si>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</si>
  <si>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</si>
  <si>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</si>
  <si>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</si>
  <si>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</si>
  <si>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</si>
  <si>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</si>
  <si>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</si>
  <si>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</si>
  <si>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</si>
  <si>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</si>
  <si>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</si>
  <si>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</si>
  <si>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</si>
  <si>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</si>
  <si>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</si>
  <si>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</si>
  <si>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</si>
  <si>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</si>
  <si>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</si>
  <si>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</si>
  <si>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</si>
  <si>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</si>
  <si>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</si>
  <si>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</si>
  <si>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</si>
  <si>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</si>
  <si>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</si>
  <si>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</si>
  <si>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</si>
  <si>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</si>
  <si>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</si>
  <si>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</si>
  <si>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</si>
  <si>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</si>
  <si>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</si>
  <si>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</si>
  <si>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</si>
  <si>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</si>
  <si>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</si>
  <si>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</si>
  <si>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</si>
  <si>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</si>
  <si>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</si>
  <si>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</si>
  <si>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</si>
  <si>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</si>
  <si>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</si>
  <si>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</si>
  <si>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</si>
  <si>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</si>
  <si>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</si>
  <si>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</si>
  <si>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</si>
  <si>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</si>
  <si>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</si>
  <si>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</si>
  <si>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</si>
  <si>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</si>
  <si>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</si>
  <si>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</si>
  <si>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</si>
  <si>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</si>
  <si>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</si>
  <si>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</si>
  <si>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</si>
  <si>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</si>
  <si>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</si>
  <si>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</si>
  <si>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</si>
  <si>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</si>
  <si>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</si>
  <si>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</si>
  <si>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</si>
  <si>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</si>
  <si>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</si>
  <si>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</si>
  <si>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</si>
  <si>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</si>
  <si>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</si>
  <si>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</si>
  <si>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</si>
  <si>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</si>
  <si>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</si>
  <si>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</si>
  <si>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</si>
  <si>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</si>
  <si>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</si>
  <si>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</si>
  <si>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</si>
  <si>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</si>
  <si>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</si>
  <si>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</si>
  <si>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</si>
  <si>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</si>
  <si>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</si>
  <si>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</si>
  <si>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</si>
  <si>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</si>
  <si>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</si>
  <si>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</si>
  <si>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</si>
  <si>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</si>
  <si>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</si>
  <si>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</si>
  <si>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</si>
  <si>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</si>
  <si>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</si>
  <si>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</si>
  <si>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</si>
  <si>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</si>
  <si>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</si>
  <si>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</si>
  <si>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</si>
  <si>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</si>
  <si>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</si>
  <si>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</si>
  <si>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</si>
  <si>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</si>
  <si>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</si>
  <si>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</si>
  <si>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</si>
  <si>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</si>
  <si>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</si>
  <si>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</si>
  <si>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</si>
  <si>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</si>
  <si>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</si>
  <si>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</si>
  <si>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</si>
  <si>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</si>
  <si>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</si>
  <si>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0.61</t>
  </si>
  <si>
    <t>▲ 2.83</t>
  </si>
  <si>
    <t>▲ 3.00</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</si>
  <si>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</si>
  <si>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</si>
  <si>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</si>
  <si>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</si>
  <si>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</si>
  <si>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</si>
  <si>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</si>
  <si>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</si>
  <si>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</si>
  <si>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</si>
  <si>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</si>
  <si>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</si>
  <si>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phoneticPr fontId="2"/>
  </si>
  <si>
    <t>特別区競馬組合</t>
    <phoneticPr fontId="2"/>
  </si>
  <si>
    <t>東京二十三区清掃一部事務組合</t>
    <phoneticPr fontId="2"/>
  </si>
  <si>
    <t>東京都後期高齢者医療広域連合（一般会計）</t>
    <phoneticPr fontId="2"/>
  </si>
  <si>
    <t>東京都後期高齢者医療広域連合（後期高齢者医療特別会計）</t>
    <rPh sb="15" eb="20">
      <t>コウキコウレイシャ</t>
    </rPh>
    <rPh sb="20" eb="22">
      <t>イリョウ</t>
    </rPh>
    <rPh sb="22" eb="26">
      <t>トクベツカイケイ</t>
    </rPh>
    <phoneticPr fontId="2"/>
  </si>
  <si>
    <t>法適用</t>
    <rPh sb="0" eb="1">
      <t>ホウ</t>
    </rPh>
    <rPh sb="1" eb="3">
      <t>テキヨウ</t>
    </rPh>
    <phoneticPr fontId="6"/>
  </si>
  <si>
    <t>足立区スポーツ協会</t>
    <rPh sb="0" eb="3">
      <t>アダチク</t>
    </rPh>
    <rPh sb="7" eb="9">
      <t>キョウカイ</t>
    </rPh>
    <phoneticPr fontId="2"/>
  </si>
  <si>
    <t>足立区勤労福祉サービスセンター</t>
    <rPh sb="0" eb="3">
      <t>アダチク</t>
    </rPh>
    <rPh sb="3" eb="7">
      <t>キンロウフクシ</t>
    </rPh>
    <phoneticPr fontId="2"/>
  </si>
  <si>
    <t>足立市街地開発</t>
    <rPh sb="0" eb="5">
      <t>アダチシガイチ</t>
    </rPh>
    <rPh sb="5" eb="7">
      <t>カイハツ</t>
    </rPh>
    <phoneticPr fontId="2"/>
  </si>
  <si>
    <t>足立区生涯学習振興公社</t>
    <rPh sb="0" eb="3">
      <t>アダチク</t>
    </rPh>
    <rPh sb="3" eb="7">
      <t>ショウガイガクシュウ</t>
    </rPh>
    <rPh sb="7" eb="9">
      <t>シンコウ</t>
    </rPh>
    <rPh sb="9" eb="11">
      <t>コウシャ</t>
    </rPh>
    <phoneticPr fontId="2"/>
  </si>
  <si>
    <t>足立区土地開発公社</t>
    <rPh sb="0" eb="3">
      <t>アダチク</t>
    </rPh>
    <rPh sb="3" eb="9">
      <t>トチカイハツコウシャ</t>
    </rPh>
    <phoneticPr fontId="2"/>
  </si>
  <si>
    <t>足立区観光交流協会</t>
    <rPh sb="0" eb="3">
      <t>アダチク</t>
    </rPh>
    <rPh sb="3" eb="7">
      <t>カンコウコウリュウ</t>
    </rPh>
    <rPh sb="7" eb="9">
      <t>キョウカイ</t>
    </rPh>
    <phoneticPr fontId="2"/>
  </si>
  <si>
    <t>〇</t>
    <phoneticPr fontId="2"/>
  </si>
  <si>
    <t>義務教育施設建設資金積立基金</t>
    <rPh sb="0" eb="4">
      <t>ギムキョウイク</t>
    </rPh>
    <rPh sb="4" eb="6">
      <t>シセツ</t>
    </rPh>
    <rPh sb="6" eb="10">
      <t>ケンセツシキン</t>
    </rPh>
    <rPh sb="10" eb="14">
      <t>ツミタテキキン</t>
    </rPh>
    <phoneticPr fontId="5"/>
  </si>
  <si>
    <t>公共施設建設資金積立基金</t>
    <rPh sb="0" eb="4">
      <t>コウキョウシセツ</t>
    </rPh>
    <rPh sb="4" eb="8">
      <t>ケンセツシキン</t>
    </rPh>
    <rPh sb="8" eb="10">
      <t>ツミタテ</t>
    </rPh>
    <rPh sb="10" eb="12">
      <t>キキン</t>
    </rPh>
    <phoneticPr fontId="2"/>
  </si>
  <si>
    <t>地域福祉振興基金</t>
    <rPh sb="0" eb="4">
      <t>チイキフクシ</t>
    </rPh>
    <rPh sb="4" eb="8">
      <t>シンコウキキン</t>
    </rPh>
    <phoneticPr fontId="2"/>
  </si>
  <si>
    <t>教育ＩＣＴ環境整備資金積立基金【新設】</t>
    <rPh sb="0" eb="2">
      <t>キョウイク</t>
    </rPh>
    <rPh sb="5" eb="9">
      <t>カンキョウセイビ</t>
    </rPh>
    <rPh sb="9" eb="11">
      <t>シキン</t>
    </rPh>
    <rPh sb="11" eb="15">
      <t>ツミタテキキン</t>
    </rPh>
    <rPh sb="16" eb="18">
      <t>シンセツ</t>
    </rPh>
    <phoneticPr fontId="2"/>
  </si>
  <si>
    <t>災害対策基金（旧：防災減災対策整備基金）</t>
    <rPh sb="0" eb="4">
      <t>サイガイタイサク</t>
    </rPh>
    <rPh sb="4" eb="6">
      <t>キキン</t>
    </rPh>
    <rPh sb="7" eb="8">
      <t>キュウ</t>
    </rPh>
    <rPh sb="9" eb="11">
      <t>ボウサイ</t>
    </rPh>
    <rPh sb="11" eb="13">
      <t>ゲンサイ</t>
    </rPh>
    <rPh sb="13" eb="15">
      <t>タイサク</t>
    </rPh>
    <rPh sb="15" eb="17">
      <t>セイビ</t>
    </rPh>
    <rPh sb="17" eb="19">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</si>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</sst>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2D92-4100-A980-7A258BFEBD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48057</c:v>
                </c:pt>
                <c:pt idx="1">
                  <c:v>43606</c:v>
                </c:pt>
                <c:pt idx="2">
                  <c:v>69472</c:v>
                </c:pt>
                <c:pt idx="3">
                  <c:v>54105</c:v>
                </c:pt>
                <c:pt idx="4">
                  <c:v>45762</c:v>
                </c:pt>
              </c:numCache>
            </c:numRef>
          </c:val>
          <c:smooth val="0"/>
          <c:extLst>
            <c:ext xmlns:c16="http://schemas.microsoft.com/office/drawing/2014/chart" uri="{C3380CC4-5D6E-409C-BE32-E72D297353CC}">
              <c16:uniqueId val="{00000001-2D92-4100-A980-7A258BFEBD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4.54</c:v>
                </c:pt>
                <c:pt idx="1">
                  <c:v>5.1100000000000003</c:v>
                </c:pt>
                <c:pt idx="2">
                  <c:v>6.68</c:v>
                </c:pt>
                <c:pt idx="3">
                  <c:v>7.39</c:v>
                </c:pt>
                <c:pt idx="4">
                  <c:v>6.74</c:v>
                </c:pt>
              </c:numCache>
            </c:numRef>
          </c:val>
          <c:extLst>
            <c:ext xmlns:c16="http://schemas.microsoft.com/office/drawing/2014/chart" uri="{C3380CC4-5D6E-409C-BE32-E72D297353CC}">
              <c16:uniqueId val="{00000000-16FA-4CE0-B41E-2DCC2979E9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24.65</c:v>
                </c:pt>
                <c:pt idx="1">
                  <c:v>27.31</c:v>
                </c:pt>
                <c:pt idx="2">
                  <c:v>28.11</c:v>
                </c:pt>
                <c:pt idx="3">
                  <c:v>26.63</c:v>
                </c:pt>
                <c:pt idx="4">
                  <c:v>26.26</c:v>
                </c:pt>
              </c:numCache>
            </c:numRef>
          </c:val>
          <c:extLst>
            <c:ext xmlns:c16="http://schemas.microsoft.com/office/drawing/2014/chart" uri="{C3380CC4-5D6E-409C-BE32-E72D297353CC}">
              <c16:uniqueId val="{00000001-16FA-4CE0-B41E-2DCC2979E9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-0.61</c:v>
                </c:pt>
                <c:pt idx="2">
                  <c:v>0.34</c:v>
                </c:pt>
                <c:pt idx="3">
                  <c:v>-2.83</c:v>
                </c:pt>
                <c:pt idx="4">
                  <c:v>-3</c:v>
                </c:pt>
              </c:numCache>
            </c:numRef>
          </c:val>
          <c:smooth val="0"/>
          <c:extLst>
            <c:ext xmlns:c16="http://schemas.microsoft.com/office/drawing/2014/chart" uri="{C3380CC4-5D6E-409C-BE32-E72D297353CC}">
              <c16:uniqueId val="{00000002-16FA-4CE0-B41E-2DCC2979E9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16-4AE0-A562-52A99C1A0D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16-4AE0-A562-52A99C1A0D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16-4AE0-A562-52A99C1A0D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16-4AE0-A562-52A99C1A0D6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716-4AE0-A562-52A99C1A0D6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716-4AE0-A562-52A99C1A0D6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0.08</c:v>
                </c:pt>
                <c:pt idx="4">
                  <c:v>#N/A</c:v>
                </c:pt>
                <c:pt idx="5">
                  <c:v>0.11</c:v>
                </c:pt>
                <c:pt idx="6">
                  <c:v>#N/A</c:v>
                </c:pt>
                <c:pt idx="7">
                  <c:v>0.04</c:v>
                </c:pt>
                <c:pt idx="8">
                  <c:v>#N/A</c:v>
                </c:pt>
                <c:pt idx="9">
                  <c:v>0.09</c:v>
                </c:pt>
              </c:numCache>
            </c:numRef>
          </c:val>
          <c:extLst>
            <c:ext xmlns:c16="http://schemas.microsoft.com/office/drawing/2014/chart" uri="{C3380CC4-5D6E-409C-BE32-E72D297353CC}">
              <c16:uniqueId val="{00000006-1716-4AE0-A562-52A99C1A0D6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0.49</c:v>
                </c:pt>
                <c:pt idx="4">
                  <c:v>#N/A</c:v>
                </c:pt>
                <c:pt idx="5">
                  <c:v>0.53</c:v>
                </c:pt>
                <c:pt idx="6">
                  <c:v>#N/A</c:v>
                </c:pt>
                <c:pt idx="7">
                  <c:v>0.37</c:v>
                </c:pt>
                <c:pt idx="8">
                  <c:v>#N/A</c:v>
                </c:pt>
                <c:pt idx="9">
                  <c:v>0.22</c:v>
                </c:pt>
              </c:numCache>
            </c:numRef>
          </c:val>
          <c:extLst>
            <c:ext xmlns:c16="http://schemas.microsoft.com/office/drawing/2014/chart" uri="{C3380CC4-5D6E-409C-BE32-E72D297353CC}">
              <c16:uniqueId val="{00000007-1716-4AE0-A562-52A99C1A0D6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c:v>
                </c:pt>
                <c:pt idx="2">
                  <c:v>#N/A</c:v>
                </c:pt>
                <c:pt idx="3">
                  <c:v>1.06</c:v>
                </c:pt>
                <c:pt idx="4">
                  <c:v>#N/A</c:v>
                </c:pt>
                <c:pt idx="5">
                  <c:v>1</c:v>
                </c:pt>
                <c:pt idx="6">
                  <c:v>#N/A</c:v>
                </c:pt>
                <c:pt idx="7">
                  <c:v>1.48</c:v>
                </c:pt>
                <c:pt idx="8">
                  <c:v>#N/A</c:v>
                </c:pt>
                <c:pt idx="9">
                  <c:v>1.02</c:v>
                </c:pt>
              </c:numCache>
            </c:numRef>
          </c:val>
          <c:extLst>
            <c:ext xmlns:c16="http://schemas.microsoft.com/office/drawing/2014/chart" uri="{C3380CC4-5D6E-409C-BE32-E72D297353CC}">
              <c16:uniqueId val="{00000008-1716-4AE0-A562-52A99C1A0D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4.53</c:v>
                </c:pt>
                <c:pt idx="2">
                  <c:v>#N/A</c:v>
                </c:pt>
                <c:pt idx="3">
                  <c:v>5.1100000000000003</c:v>
                </c:pt>
                <c:pt idx="4">
                  <c:v>#N/A</c:v>
                </c:pt>
                <c:pt idx="5">
                  <c:v>6.68</c:v>
                </c:pt>
                <c:pt idx="6">
                  <c:v>#N/A</c:v>
                </c:pt>
                <c:pt idx="7">
                  <c:v>7.38</c:v>
                </c:pt>
                <c:pt idx="8">
                  <c:v>#N/A</c:v>
                </c:pt>
                <c:pt idx="9">
                  <c:v>6.74</c:v>
                </c:pt>
              </c:numCache>
            </c:numRef>
          </c:val>
          <c:extLst>
            <c:ext xmlns:c16="http://schemas.microsoft.com/office/drawing/2014/chart" uri="{C3380CC4-5D6E-409C-BE32-E72D297353CC}">
              <c16:uniqueId val="{00000009-1716-4AE0-A562-52A99C1A0D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10770</c:v>
                </c:pt>
                <c:pt idx="5">
                  <c:v>10437</c:v>
                </c:pt>
                <c:pt idx="8">
                  <c:v>9944</c:v>
                </c:pt>
                <c:pt idx="11">
                  <c:v>9238</c:v>
                </c:pt>
                <c:pt idx="14">
                  <c:v>8344</c:v>
                </c:pt>
              </c:numCache>
            </c:numRef>
          </c:val>
          <c:extLst>
            <c:ext xmlns:c16="http://schemas.microsoft.com/office/drawing/2014/chart" uri="{C3380CC4-5D6E-409C-BE32-E72D297353CC}">
              <c16:uniqueId val="{00000000-437E-47D7-BC85-09B43F1393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7E-47D7-BC85-09B43F1393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272</c:v>
                </c:pt>
                <c:pt idx="3">
                  <c:v>228</c:v>
                </c:pt>
                <c:pt idx="6">
                  <c:v>303</c:v>
                </c:pt>
                <c:pt idx="9">
                  <c:v>174</c:v>
                </c:pt>
                <c:pt idx="12">
                  <c:v>174</c:v>
                </c:pt>
              </c:numCache>
            </c:numRef>
          </c:val>
          <c:extLst>
            <c:ext xmlns:c16="http://schemas.microsoft.com/office/drawing/2014/chart" uri="{C3380CC4-5D6E-409C-BE32-E72D297353CC}">
              <c16:uniqueId val="{00000002-437E-47D7-BC85-09B43F1393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185</c:v>
                </c:pt>
                <c:pt idx="3">
                  <c:v>204</c:v>
                </c:pt>
                <c:pt idx="6">
                  <c:v>195</c:v>
                </c:pt>
                <c:pt idx="9">
                  <c:v>198</c:v>
                </c:pt>
                <c:pt idx="12">
                  <c:v>247</c:v>
                </c:pt>
              </c:numCache>
            </c:numRef>
          </c:val>
          <c:extLst>
            <c:ext xmlns:c16="http://schemas.microsoft.com/office/drawing/2014/chart" uri="{C3380CC4-5D6E-409C-BE32-E72D297353CC}">
              <c16:uniqueId val="{00000003-437E-47D7-BC85-09B43F1393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7E-47D7-BC85-09B43F1393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148</c:v>
                </c:pt>
                <c:pt idx="3">
                  <c:v>138</c:v>
                </c:pt>
                <c:pt idx="6">
                  <c:v>98</c:v>
                </c:pt>
                <c:pt idx="9">
                  <c:v>30</c:v>
                </c:pt>
                <c:pt idx="12">
                  <c:v>22</c:v>
                </c:pt>
              </c:numCache>
            </c:numRef>
          </c:val>
          <c:extLst>
            <c:ext xmlns:c16="http://schemas.microsoft.com/office/drawing/2014/chart" uri="{C3380CC4-5D6E-409C-BE32-E72D297353CC}">
              <c16:uniqueId val="{00000005-437E-47D7-BC85-09B43F1393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7E-47D7-BC85-09B43F1393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4389</c:v>
                </c:pt>
                <c:pt idx="3">
                  <c:v>3482</c:v>
                </c:pt>
                <c:pt idx="6">
                  <c:v>2804</c:v>
                </c:pt>
                <c:pt idx="9">
                  <c:v>3041</c:v>
                </c:pt>
                <c:pt idx="12">
                  <c:v>2842</c:v>
                </c:pt>
              </c:numCache>
            </c:numRef>
          </c:val>
          <c:extLst>
            <c:ext xmlns:c16="http://schemas.microsoft.com/office/drawing/2014/chart" uri="{C3380CC4-5D6E-409C-BE32-E72D297353CC}">
              <c16:uniqueId val="{00000007-437E-47D7-BC85-09B43F1393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-5776</c:v>
                </c:pt>
                <c:pt idx="2">
                  <c:v>#N/A</c:v>
                </c:pt>
                <c:pt idx="3">
                  <c:v>#N/A</c:v>
                </c:pt>
                <c:pt idx="4">
                  <c:v>-6385</c:v>
                </c:pt>
                <c:pt idx="5">
                  <c:v>#N/A</c:v>
                </c:pt>
                <c:pt idx="6">
                  <c:v>#N/A</c:v>
                </c:pt>
                <c:pt idx="7">
                  <c:v>-6544</c:v>
                </c:pt>
                <c:pt idx="8">
                  <c:v>#N/A</c:v>
                </c:pt>
                <c:pt idx="9">
                  <c:v>#N/A</c:v>
                </c:pt>
                <c:pt idx="10">
                  <c:v>-5795</c:v>
                </c:pt>
                <c:pt idx="11">
                  <c:v>#N/A</c:v>
                </c:pt>
                <c:pt idx="12">
                  <c:v>#N/A</c:v>
                </c:pt>
                <c:pt idx="13">
                  <c:v>-5059</c:v>
                </c:pt>
                <c:pt idx="14">
                  <c:v>#N/A</c:v>
                </c:pt>
              </c:numCache>
            </c:numRef>
          </c:val>
          <c:smooth val="0"/>
          <c:extLst>
            <c:ext xmlns:c16="http://schemas.microsoft.com/office/drawing/2014/chart" uri="{C3380CC4-5D6E-409C-BE32-E72D297353CC}">
              <c16:uniqueId val="{00000008-437E-47D7-BC85-09B43F1393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89721</c:v>
                </c:pt>
                <c:pt idx="5">
                  <c:v>82150</c:v>
                </c:pt>
                <c:pt idx="8">
                  <c:v>79643</c:v>
                </c:pt>
                <c:pt idx="11">
                  <c:v>71708</c:v>
                </c:pt>
                <c:pt idx="14">
                  <c:v>61895</c:v>
                </c:pt>
              </c:numCache>
            </c:numRef>
          </c:val>
          <c:extLst>
            <c:ext xmlns:c16="http://schemas.microsoft.com/office/drawing/2014/chart" uri="{C3380CC4-5D6E-409C-BE32-E72D297353CC}">
              <c16:uniqueId val="{00000000-228B-4555-9B81-C737F201EB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2422</c:v>
                </c:pt>
                <c:pt idx="5">
                  <c:v>3496</c:v>
                </c:pt>
                <c:pt idx="8">
                  <c:v>7716</c:v>
                </c:pt>
                <c:pt idx="11">
                  <c:v>3262</c:v>
                </c:pt>
                <c:pt idx="14">
                  <c:v>3260</c:v>
                </c:pt>
              </c:numCache>
            </c:numRef>
          </c:val>
          <c:extLst>
            <c:ext xmlns:c16="http://schemas.microsoft.com/office/drawing/2014/chart" uri="{C3380CC4-5D6E-409C-BE32-E72D297353CC}">
              <c16:uniqueId val="{00000001-228B-4555-9B81-C737F201EB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180740</c:v>
                </c:pt>
                <c:pt idx="5">
                  <c:v>186115</c:v>
                </c:pt>
                <c:pt idx="8">
                  <c:v>185494</c:v>
                </c:pt>
                <c:pt idx="11">
                  <c:v>185918</c:v>
                </c:pt>
                <c:pt idx="14">
                  <c:v>189383</c:v>
                </c:pt>
              </c:numCache>
            </c:numRef>
          </c:val>
          <c:extLst>
            <c:ext xmlns:c16="http://schemas.microsoft.com/office/drawing/2014/chart" uri="{C3380CC4-5D6E-409C-BE32-E72D297353CC}">
              <c16:uniqueId val="{00000002-228B-4555-9B81-C737F201EB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B-4555-9B81-C737F201EB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B-4555-9B81-C737F201EB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55</c:v>
                </c:pt>
                <c:pt idx="3">
                  <c:v>40</c:v>
                </c:pt>
                <c:pt idx="6">
                  <c:v>26</c:v>
                </c:pt>
                <c:pt idx="9">
                  <c:v>13</c:v>
                </c:pt>
                <c:pt idx="12">
                  <c:v>0</c:v>
                </c:pt>
              </c:numCache>
            </c:numRef>
          </c:val>
          <c:extLst>
            <c:ext xmlns:c16="http://schemas.microsoft.com/office/drawing/2014/chart" uri="{C3380CC4-5D6E-409C-BE32-E72D297353CC}">
              <c16:uniqueId val="{00000005-228B-4555-9B81-C737F201EB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25607</c:v>
                </c:pt>
                <c:pt idx="3">
                  <c:v>26304</c:v>
                </c:pt>
                <c:pt idx="6">
                  <c:v>22967</c:v>
                </c:pt>
                <c:pt idx="9">
                  <c:v>22682</c:v>
                </c:pt>
                <c:pt idx="12">
                  <c:v>22055</c:v>
                </c:pt>
              </c:numCache>
            </c:numRef>
          </c:val>
          <c:extLst>
            <c:ext xmlns:c16="http://schemas.microsoft.com/office/drawing/2014/chart" uri="{C3380CC4-5D6E-409C-BE32-E72D297353CC}">
              <c16:uniqueId val="{00000006-228B-4555-9B81-C737F201EB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2308</c:v>
                </c:pt>
                <c:pt idx="3">
                  <c:v>2738</c:v>
                </c:pt>
                <c:pt idx="6">
                  <c:v>3042</c:v>
                </c:pt>
                <c:pt idx="9">
                  <c:v>3722</c:v>
                </c:pt>
                <c:pt idx="12">
                  <c:v>3912</c:v>
                </c:pt>
              </c:numCache>
            </c:numRef>
          </c:val>
          <c:extLst>
            <c:ext xmlns:c16="http://schemas.microsoft.com/office/drawing/2014/chart" uri="{C3380CC4-5D6E-409C-BE32-E72D297353CC}">
              <c16:uniqueId val="{00000007-228B-4555-9B81-C737F201EB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28B-4555-9B81-C737F201EB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4937</c:v>
                </c:pt>
                <c:pt idx="3">
                  <c:v>3395</c:v>
                </c:pt>
                <c:pt idx="6">
                  <c:v>4409</c:v>
                </c:pt>
                <c:pt idx="9">
                  <c:v>4235</c:v>
                </c:pt>
                <c:pt idx="12">
                  <c:v>4061</c:v>
                </c:pt>
              </c:numCache>
            </c:numRef>
          </c:val>
          <c:extLst>
            <c:ext xmlns:c16="http://schemas.microsoft.com/office/drawing/2014/chart" uri="{C3380CC4-5D6E-409C-BE32-E72D297353CC}">
              <c16:uniqueId val="{00000009-228B-4555-9B81-C737F201EB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34225</c:v>
                </c:pt>
                <c:pt idx="3">
                  <c:v>30807</c:v>
                </c:pt>
                <c:pt idx="6">
                  <c:v>25607</c:v>
                </c:pt>
                <c:pt idx="9">
                  <c:v>22476</c:v>
                </c:pt>
                <c:pt idx="12">
                  <c:v>18907</c:v>
                </c:pt>
              </c:numCache>
            </c:numRef>
          </c:val>
          <c:extLst>
            <c:ext xmlns:c16="http://schemas.microsoft.com/office/drawing/2014/chart" uri="{C3380CC4-5D6E-409C-BE32-E72D297353CC}">
              <c16:uniqueId val="{0000000A-228B-4555-9B81-C737F201EB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8B-4555-9B81-C737F201EB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47666</c:v>
                </c:pt>
                <c:pt idx="1">
                  <c:v>46970</c:v>
                </c:pt>
                <c:pt idx="2">
                  <c:v>48571</c:v>
                </c:pt>
              </c:numCache>
            </c:numRef>
          </c:val>
          <c:extLst>
            <c:ext xmlns:c16="http://schemas.microsoft.com/office/drawing/2014/chart" uri="{C3380CC4-5D6E-409C-BE32-E72D297353CC}">
              <c16:uniqueId val="{00000000-9581-4464-AC38-E01D14EDF4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5019</c:v>
                </c:pt>
                <c:pt idx="1">
                  <c:v>4883</c:v>
                </c:pt>
                <c:pt idx="2">
                  <c:v>4502</c:v>
                </c:pt>
              </c:numCache>
            </c:numRef>
          </c:val>
          <c:extLst>
            <c:ext xmlns:c16="http://schemas.microsoft.com/office/drawing/2014/chart" uri="{C3380CC4-5D6E-409C-BE32-E72D297353CC}">
              <c16:uniqueId val="{00000001-9581-4464-AC38-E01D14EDF4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127705</c:v>
                </c:pt>
                <c:pt idx="1">
                  <c:v>129698</c:v>
                </c:pt>
                <c:pt idx="2">
                  <c:v>132726</c:v>
                </c:pt>
              </c:numCache>
            </c:numRef>
          </c:val>
          <c:extLst>
            <c:ext xmlns:c16="http://schemas.microsoft.com/office/drawing/2014/chart" uri="{C3380CC4-5D6E-409C-BE32-E72D297353CC}">
              <c16:uniqueId val="{00000002-9581-4464-AC38-E01D14EDF4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地方債現在高を着実に減少させるため、元利償還金を一定水準維持している。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今後は学校等老朽化した施設の更新経費が増加する見込みであるが、将来に過度の負担を残さないよう、可能な限り「借入額＜返済額」になるよう努め、現在高の減少を目指していく。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年度以降、満期一括償還方式の地方債の借り入れがないため、今後は残高が減少していく。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地方債の償還額と起債額のバランスをとり、新規起債を極力抑えることで、着実に地方債現在高が減少している。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将来負担額である地方債現在高・債務負担行為支出予定額・退職手当負担見込額等の合計は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億円で、前年度比で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また、将来負担額から控除される充当可能基金残高等の合計は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2,545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億円となり、差引き</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億円のマイナスであるため、将来負担比率は算定されなかった。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令和元年度将来負担額関連数字の訂正</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左記表中</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「債務負担行為に基づく支出予定額」</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4,937→3,624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205,750→▲207,064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東京都足立区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物価高騰対策等のため財政調整基金の積極的な活用を図ったほか、学校改築や公共施設の改修などと合わせ、基金全体で</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一方、小・中学校タブレット等のＩＣＴ環境更新のための基金を新設したほか、老朽化した公共施設の更新等に備え、</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億円を積立て、基金残高は結果として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今後も老朽化した施設の更新等に備え、計画的に基金への積み立てを行っていく。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・義務教育施設建設資金積立基金：学校施設の更新・保全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・地域福祉振興基金：特別養護老人ホーム等の整備助成事業など</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環境整備資金積立基金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新設</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：小・中学校タブレット等の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・小・中学校の改築のため、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億円取り崩したことによる減</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・特別養護老人ホームの改修等に備え、</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環境の整備や機器更新のために新設し、</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各施設の更新計画・事業計画および財政状況を見ながら、計画的に積立てを行う。</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物価高騰対策等のため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億円取り崩した一方、令和４年度決算剰余金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億円を基金に積み立てたことにより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現在高について標準財政規模の２割程度を目安にしていく。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地方債満期一括償還のため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億円取り崩したことにより減少した。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各年度の定時償還の財源として、計画的に取り崩していく。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依然として類似団体では下位に留まっており、全国平均も下回っている。特別区民税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、特別区税全体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過去最高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を更新したが、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歳入に占める割合が依然低い状況に変わりはない。都営住宅等を多く抱え、他の類似団体と比べ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所得世帯が多い当区の構造的な問題ではあるが、今後も特別区民税の徴収強化、担税力のある世帯の定着促進等歳入確保に努める。また、行政評価に基づく事務事業の見直しなどにより財政基盤の安定・強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特別区税や財政調整交付金収入の増で経常的一般財源等総額は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億円増となったものの、補助費や物件費、人件費等の増により、経常的経費充当一般財源等も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ポイント増となった。令和３年度以降は目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標としている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を維持しているが、今年度は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を上回る結果となった。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今後も区税等の徴収強化などによる経常一般財源の歳入確保や行政評価に基づく事務事業の見直しによる経費の「選択と集中」を進め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適正水準を逸脱しないよう努めていく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63</xdr:row>
      <xdr:rowOff>167386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843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384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65</xdr:row>
      <xdr:rowOff>46482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91520"/>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46482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1565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これまで指定管理者制度の導入や保育園の民営化、外郭団体の整理統合等を積極的に進め、常勤職員定数の削減とあわせてコスト削減を行ってきたことにより、類似団体数値を大きく下回っている。今後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人口構造の大きな変化と相まって、行政ニーズや地域課題の一層の多様化、複雑化が想定される中で、真に職員が担うべき業務を精査し、民間委託やＡＩ等を用いたＩＣＴの導入など様々な手法を検討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22698</xdr:rowOff>
    </xdr:from>
    <xdr:to>
      <xdr:col>23</xdr:col>
      <xdr:colOff>133350</xdr:colOff>
      <xdr:row>81</xdr:row>
      <xdr:rowOff>37007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10148"/>
          <a:ext cx="8382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24284</xdr:rowOff>
    </xdr:from>
    <xdr:to>
      <xdr:col>19</xdr:col>
      <xdr:colOff>133350</xdr:colOff>
      <xdr:row>81</xdr:row>
      <xdr:rowOff>37007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11734"/>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169267</xdr:rowOff>
    </xdr:from>
    <xdr:to>
      <xdr:col>15</xdr:col>
      <xdr:colOff>82550</xdr:colOff>
      <xdr:row>81</xdr:row>
      <xdr:rowOff>24284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5267"/>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137571</xdr:rowOff>
    </xdr:from>
    <xdr:to>
      <xdr:col>11</xdr:col>
      <xdr:colOff>31750</xdr:colOff>
      <xdr:row>80</xdr:row>
      <xdr:rowOff>169267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3571"/>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143348</xdr:rowOff>
    </xdr:from>
    <xdr:to>
      <xdr:col>23</xdr:col>
      <xdr:colOff>184150</xdr:colOff>
      <xdr:row>81</xdr:row>
      <xdr:rowOff>73498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64625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8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157657</xdr:rowOff>
    </xdr:from>
    <xdr:to>
      <xdr:col>19</xdr:col>
      <xdr:colOff>184150</xdr:colOff>
      <xdr:row>81</xdr:row>
      <xdr:rowOff>87807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97984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4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144934</xdr:rowOff>
    </xdr:from>
    <xdr:to>
      <xdr:col>15</xdr:col>
      <xdr:colOff>133350</xdr:colOff>
      <xdr:row>81</xdr:row>
      <xdr:rowOff>75084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118467</xdr:rowOff>
    </xdr:from>
    <xdr:to>
      <xdr:col>11</xdr:col>
      <xdr:colOff>82550</xdr:colOff>
      <xdr:row>81</xdr:row>
      <xdr:rowOff>48617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58794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86771</xdr:rowOff>
    </xdr:from>
    <xdr:to>
      <xdr:col>7</xdr:col>
      <xdr:colOff>31750</xdr:colOff>
      <xdr:row>81</xdr:row>
      <xdr:rowOff>16921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27098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新規採用及び退職者などを含む職員構成の変動により、ラスパイレス指数は０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類似団体である特別区（東京２３区）における給与制度は、特別区人事委員会の勧告に基づく統一的な取り扱いとなっており、足立区は２３区中１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位に位置する。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今後も特別区人事委員会の勧告を踏まえながら、引き続き給与水準の適正化に努めていく。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739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68943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90</xdr:row>
      <xdr:rowOff>1814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5654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122464</xdr:rowOff>
    </xdr:from>
    <xdr:to>
      <xdr:col>64</xdr:col>
      <xdr:colOff>152400</xdr:colOff>
      <xdr:row>90</xdr:row>
      <xdr:rowOff>52614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37391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平成３年度以降、「定員管理適正化計画」、「定員適正化指針」、「第二次定員適正化指針」により定員を削減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してきたことにより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今後も「定員管理指針」に基づき、適正な定数管理を行っていく。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33686</xdr:rowOff>
    </xdr:from>
    <xdr:to>
      <xdr:col>81</xdr:col>
      <xdr:colOff>44450</xdr:colOff>
      <xdr:row>59</xdr:row>
      <xdr:rowOff>41728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49236"/>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33686</xdr:rowOff>
    </xdr:from>
    <xdr:to>
      <xdr:col>77</xdr:col>
      <xdr:colOff>44450</xdr:colOff>
      <xdr:row>59</xdr:row>
      <xdr:rowOff>33686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49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33686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480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32536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4693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162378</xdr:rowOff>
    </xdr:from>
    <xdr:to>
      <xdr:col>81</xdr:col>
      <xdr:colOff>95250</xdr:colOff>
      <xdr:row>59</xdr:row>
      <xdr:rowOff>92528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83655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2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154336</xdr:rowOff>
    </xdr:from>
    <xdr:to>
      <xdr:col>77</xdr:col>
      <xdr:colOff>95250</xdr:colOff>
      <xdr:row>59</xdr:row>
      <xdr:rowOff>84486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94663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67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154336</xdr:rowOff>
    </xdr:from>
    <xdr:to>
      <xdr:col>73</xdr:col>
      <xdr:colOff>44450</xdr:colOff>
      <xdr:row>59</xdr:row>
      <xdr:rowOff>84486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94663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6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152037</xdr:rowOff>
    </xdr:from>
    <xdr:to>
      <xdr:col>64</xdr:col>
      <xdr:colOff>152400</xdr:colOff>
      <xdr:row>59</xdr:row>
      <xdr:rowOff>82187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92364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実質公債費比率は、分子である元利償還金の減少、分母である標準財政規模の増加、分子・分母の両方で控除する算入公債費等の減少に伴い、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ポイントの増となった。なお、令和４・５年度決算ともに特別区債の新規借入は行っていない。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公共施設の更新が予定されており、新規借入が必要になる可能性があるが、これまで同様「借入額＜返済額」となるよう、工事時期の平準化や工事手法等の検討による経費削減などにより借入額の抑制を図り、適正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148167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将来負担額は、特別区債現在高・債務負担行為による支出予定額・退職手当支給予定額等の合計で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億円であった。一方、基金現在高等将来負担額から控除される充当可能財源等は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億円で、将来負担額を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大きく上回るため、将来負担比率は算定されなかった。このように健全な状態にあるが、今後は、公共施設の老朽化による改修等により債務負担行為額の増大が見込まれるため、引き続き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平成３年度以降、「定員管理適正化計画」「定員適正化指針」に基づき、指定管理者制度導入や保育園民営化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外郭団体の整理統合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等により、常勤職員定数の適正化を図っている。令和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したことにより、経常収支比率も前年度比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した。今後も「定員管理指針」に基づいた定員管理と人件費の抑制に努めていく。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139700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139700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2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88900</xdr:rowOff>
    </xdr:from>
    <xdr:to>
      <xdr:col>20</xdr:col>
      <xdr:colOff>38100</xdr:colOff>
      <xdr:row>35</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120650</xdr:rowOff>
    </xdr:from>
    <xdr:to>
      <xdr:col>6</xdr:col>
      <xdr:colOff>171450</xdr:colOff>
      <xdr:row>36</xdr:row>
      <xdr:rowOff>50800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年度は、電子計算組織管理運営事務で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％増）となった。経常収支比率では前年度と比べ、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の平均を下回っている。光熱費や物価高騰が予算額を押し上げる一因になっているが、今後も行政評価を活用した事務事業の見直し等による「選択と集中」を進め、歳出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13</xdr:row>
      <xdr:rowOff>156936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095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165100</xdr:rowOff>
    </xdr:from>
    <xdr:to>
      <xdr:col>78</xdr:col>
      <xdr:colOff>69850</xdr:colOff>
      <xdr:row>13</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22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15</xdr:row>
      <xdr:rowOff>9979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22500"/>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15</xdr:row>
      <xdr:rowOff>9979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66043"/>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114300</xdr:rowOff>
    </xdr:from>
    <xdr:to>
      <xdr:col>74</xdr:col>
      <xdr:colOff>31750</xdr:colOff>
      <xdr:row>13</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億円で、歳出全体の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％を占めている。経常的経費充当一般財源では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子ども医療費助成事業で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億円増、生活保護費給付事業で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増などが主な要因である。今後も高齢者や障がい者支援のため社会保障関係費の増加が見込まれるが、適正な給付に努めていく。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65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67128</xdr:rowOff>
    </xdr:from>
    <xdr:to>
      <xdr:col>19</xdr:col>
      <xdr:colOff>187325</xdr:colOff>
      <xdr:row>60</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354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67128</xdr:rowOff>
    </xdr:from>
    <xdr:to>
      <xdr:col>15</xdr:col>
      <xdr:colOff>98425</xdr:colOff>
      <xdr:row>60</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54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60</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97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16328</xdr:rowOff>
    </xdr:from>
    <xdr:to>
      <xdr:col>15</xdr:col>
      <xdr:colOff>149225</xdr:colOff>
      <xdr:row>60</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国民健康保険、介護保険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後期高齢者医療の各特別会計への繰出金は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経常的経費充当一般財源等が合計で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％増）となった。維持補修費についても、生涯学習関係施設維持補修事業の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％増）となったが、経常収支比率は前年度比で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ポイント減少した。今後も行政評価を活用した事務事業の見直し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「選択と集中」による事業の重点化を進め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1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1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61</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3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95250</xdr:rowOff>
    </xdr:from>
    <xdr:to>
      <xdr:col>78</xdr:col>
      <xdr:colOff>120650</xdr:colOff>
      <xdr:row>61</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小・中学校給食業務運営事業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商店街活動支援事業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％増）となった。経常収支比率については前年度と比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今後も、補助金について必要性や妥当性等を確認し、必要に応じて見直しを行っていくとともに、交付実績についてはホームページにおける公表を継続し、透明性の向上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98425</xdr:rowOff>
    </xdr:from>
    <xdr:to>
      <xdr:col>82</xdr:col>
      <xdr:colOff>107950</xdr:colOff>
      <xdr:row>38</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99175"/>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13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134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35</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4200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47625</xdr:rowOff>
    </xdr:from>
    <xdr:to>
      <xdr:col>82</xdr:col>
      <xdr:colOff>158750</xdr:colOff>
      <xdr:row>38</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47625</xdr:rowOff>
    </xdr:from>
    <xdr:to>
      <xdr:col>78</xdr:col>
      <xdr:colOff>120650</xdr:colOff>
      <xdr:row>35</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134002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3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104775</xdr:rowOff>
    </xdr:from>
    <xdr:to>
      <xdr:col>69</xdr:col>
      <xdr:colOff>142875</xdr:colOff>
      <xdr:row>36</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年度は歳入の増加を見込めたことにより、新規借入を行わなかった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が、元金の償還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地方債現在高を着実に減らしている中で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今後も公共施設の更新が予定されており、新規借入が必要になる可能性があるが、これまで同様「借入額＜返済額」となるよう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に努め、適正水準を維持する。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79</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953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7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7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  物件費や補助費等の増で経常的経費充当一般財源が増加したことにより、前年度より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ポイント上昇し、類似団体平均を上回っている。今後もより一層新たな歳入を確保するとともに、歳出抑制に努めていく。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109855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05814"/>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132714</xdr:rowOff>
    </xdr:from>
    <xdr:to>
      <xdr:col>78</xdr:col>
      <xdr:colOff>69850</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05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80</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1153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167005</xdr:rowOff>
    </xdr:from>
    <xdr:to>
      <xdr:col>69</xdr:col>
      <xdr:colOff>92075</xdr:colOff>
      <xdr:row>80</xdr:row>
      <xdr:rowOff>144145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40105"/>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59055</xdr:rowOff>
    </xdr:from>
    <xdr:to>
      <xdr:col>82</xdr:col>
      <xdr:colOff>158750</xdr:colOff>
      <xdr:row>79</xdr:row>
      <xdr:rowOff>160655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31132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81914</xdr:rowOff>
    </xdr:from>
    <xdr:to>
      <xdr:col>78</xdr:col>
      <xdr:colOff>120650</xdr:colOff>
      <xdr:row>79</xdr:row>
      <xdr:rowOff>12064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22241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93345</xdr:rowOff>
    </xdr:from>
    <xdr:to>
      <xdr:col>69</xdr:col>
      <xdr:colOff>142875</xdr:colOff>
      <xdr:row>81</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8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8272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9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116205</xdr:rowOff>
    </xdr:from>
    <xdr:to>
      <xdr:col>65</xdr:col>
      <xdr:colOff>53975</xdr:colOff>
      <xdr:row>79</xdr:row>
      <xdr:rowOff>46355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56532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20516</xdr:rowOff>
    </xdr:from>
    <xdr:to>
      <xdr:col>29</xdr:col>
      <xdr:colOff>127000</xdr:colOff>
      <xdr:row>19</xdr:row>
      <xdr:rowOff>29573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25691"/>
          <a:ext cx="647700" cy="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29573</xdr:rowOff>
    </xdr:from>
    <xdr:to>
      <xdr:col>26</xdr:col>
      <xdr:colOff>50800</xdr:colOff>
      <xdr:row>19</xdr:row>
      <xdr:rowOff>30259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30259</xdr:rowOff>
    </xdr:from>
    <xdr:to>
      <xdr:col>22</xdr:col>
      <xdr:colOff>114300</xdr:colOff>
      <xdr:row>19</xdr:row>
      <xdr:rowOff>33089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5434"/>
          <a:ext cx="6985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33089</xdr:rowOff>
    </xdr:from>
    <xdr:to>
      <xdr:col>18</xdr:col>
      <xdr:colOff>177800</xdr:colOff>
      <xdr:row>19</xdr:row>
      <xdr:rowOff>53881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8264"/>
          <a:ext cx="698500" cy="2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141166</xdr:rowOff>
    </xdr:from>
    <xdr:to>
      <xdr:col>29</xdr:col>
      <xdr:colOff>177800</xdr:colOff>
      <xdr:row>19</xdr:row>
      <xdr:rowOff>71316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49743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150223</xdr:rowOff>
    </xdr:from>
    <xdr:to>
      <xdr:col>26</xdr:col>
      <xdr:colOff>101600</xdr:colOff>
      <xdr:row>19</xdr:row>
      <xdr:rowOff>80373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65150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0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150909</xdr:rowOff>
    </xdr:from>
    <xdr:to>
      <xdr:col>22</xdr:col>
      <xdr:colOff>165100</xdr:colOff>
      <xdr:row>19</xdr:row>
      <xdr:rowOff>81059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65836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153739</xdr:rowOff>
    </xdr:from>
    <xdr:to>
      <xdr:col>19</xdr:col>
      <xdr:colOff>38100</xdr:colOff>
      <xdr:row>19</xdr:row>
      <xdr:rowOff>83889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68666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3081</xdr:rowOff>
    </xdr:from>
    <xdr:to>
      <xdr:col>15</xdr:col>
      <xdr:colOff>101600</xdr:colOff>
      <xdr:row>19</xdr:row>
      <xdr:rowOff>104681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89458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232019</xdr:rowOff>
    </xdr:from>
    <xdr:to>
      <xdr:col>29</xdr:col>
      <xdr:colOff>127000</xdr:colOff>
      <xdr:row>37</xdr:row>
      <xdr:rowOff>282311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56719"/>
          <a:ext cx="6477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282311</xdr:rowOff>
    </xdr:from>
    <xdr:to>
      <xdr:col>26</xdr:col>
      <xdr:colOff>50800</xdr:colOff>
      <xdr:row>37</xdr:row>
      <xdr:rowOff>332511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07011"/>
          <a:ext cx="698500" cy="50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320853</xdr:rowOff>
    </xdr:from>
    <xdr:to>
      <xdr:col>22</xdr:col>
      <xdr:colOff>114300</xdr:colOff>
      <xdr:row>37</xdr:row>
      <xdr:rowOff>332511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445553"/>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280391</xdr:rowOff>
    </xdr:from>
    <xdr:to>
      <xdr:col>18</xdr:col>
      <xdr:colOff>177800</xdr:colOff>
      <xdr:row>37</xdr:row>
      <xdr:rowOff>320853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05091"/>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181219</xdr:rowOff>
    </xdr:from>
    <xdr:to>
      <xdr:col>29</xdr:col>
      <xdr:colOff>177800</xdr:colOff>
      <xdr:row>37</xdr:row>
      <xdr:rowOff>282819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0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153296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231511</xdr:rowOff>
    </xdr:from>
    <xdr:to>
      <xdr:col>26</xdr:col>
      <xdr:colOff>101600</xdr:colOff>
      <xdr:row>37</xdr:row>
      <xdr:rowOff>333111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56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317888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4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281711</xdr:rowOff>
    </xdr:from>
    <xdr:to>
      <xdr:col>22</xdr:col>
      <xdr:colOff>165100</xdr:colOff>
      <xdr:row>38</xdr:row>
      <xdr:rowOff>40411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0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25188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270053</xdr:rowOff>
    </xdr:from>
    <xdr:to>
      <xdr:col>19</xdr:col>
      <xdr:colOff>38100</xdr:colOff>
      <xdr:row>38</xdr:row>
      <xdr:rowOff>28753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9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13530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229591</xdr:rowOff>
    </xdr:from>
    <xdr:to>
      <xdr:col>15</xdr:col>
      <xdr:colOff>101600</xdr:colOff>
      <xdr:row>37</xdr:row>
      <xdr:rowOff>331191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315968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3030</xdr:rowOff>
    </xdr:from>
    <xdr:to>
      <xdr:col>24</xdr:col>
      <xdr:colOff>63500</xdr:colOff>
      <xdr:row>38</xdr:row>
      <xdr:rowOff>14852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8130"/>
          <a:ext cx="8382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3030</xdr:rowOff>
    </xdr:from>
    <xdr:to>
      <xdr:col>19</xdr:col>
      <xdr:colOff>177800</xdr:colOff>
      <xdr:row>38</xdr:row>
      <xdr:rowOff>17203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813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165553</xdr:rowOff>
    </xdr:from>
    <xdr:to>
      <xdr:col>15</xdr:col>
      <xdr:colOff>50800</xdr:colOff>
      <xdr:row>38</xdr:row>
      <xdr:rowOff>17203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09203"/>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165553</xdr:rowOff>
    </xdr:from>
    <xdr:to>
      <xdr:col>10</xdr:col>
      <xdr:colOff>114300</xdr:colOff>
      <xdr:row>38</xdr:row>
      <xdr:rowOff>15962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9203"/>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135502</xdr:rowOff>
    </xdr:from>
    <xdr:to>
      <xdr:col>24</xdr:col>
      <xdr:colOff>114300</xdr:colOff>
      <xdr:row>38</xdr:row>
      <xdr:rowOff>65652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123680</xdr:rowOff>
    </xdr:from>
    <xdr:to>
      <xdr:col>20</xdr:col>
      <xdr:colOff>38100</xdr:colOff>
      <xdr:row>38</xdr:row>
      <xdr:rowOff>53830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44957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137853</xdr:rowOff>
    </xdr:from>
    <xdr:to>
      <xdr:col>15</xdr:col>
      <xdr:colOff>101600</xdr:colOff>
      <xdr:row>38</xdr:row>
      <xdr:rowOff>68004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1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59130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114753</xdr:rowOff>
    </xdr:from>
    <xdr:to>
      <xdr:col>10</xdr:col>
      <xdr:colOff>165100</xdr:colOff>
      <xdr:row>38</xdr:row>
      <xdr:rowOff>44903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36030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136612</xdr:rowOff>
    </xdr:from>
    <xdr:to>
      <xdr:col>6</xdr:col>
      <xdr:colOff>38100</xdr:colOff>
      <xdr:row>38</xdr:row>
      <xdr:rowOff>66762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57889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137578</xdr:rowOff>
    </xdr:from>
    <xdr:to>
      <xdr:col>24</xdr:col>
      <xdr:colOff>63500</xdr:colOff>
      <xdr:row>56</xdr:row>
      <xdr:rowOff>159414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8778"/>
          <a:ext cx="838200" cy="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137578</xdr:rowOff>
    </xdr:from>
    <xdr:to>
      <xdr:col>19</xdr:col>
      <xdr:colOff>177800</xdr:colOff>
      <xdr:row>56</xdr:row>
      <xdr:rowOff>151724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8778"/>
          <a:ext cx="889000" cy="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151724</xdr:rowOff>
    </xdr:from>
    <xdr:to>
      <xdr:col>15</xdr:col>
      <xdr:colOff>50800</xdr:colOff>
      <xdr:row>57</xdr:row>
      <xdr:rowOff>11250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2924"/>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11250</xdr:rowOff>
    </xdr:from>
    <xdr:to>
      <xdr:col>10</xdr:col>
      <xdr:colOff>114300</xdr:colOff>
      <xdr:row>57</xdr:row>
      <xdr:rowOff>31614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3900"/>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108614</xdr:rowOff>
    </xdr:from>
    <xdr:to>
      <xdr:col>24</xdr:col>
      <xdr:colOff>114300</xdr:colOff>
      <xdr:row>57</xdr:row>
      <xdr:rowOff>38764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23541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86778</xdr:rowOff>
    </xdr:from>
    <xdr:to>
      <xdr:col>20</xdr:col>
      <xdr:colOff>38100</xdr:colOff>
      <xdr:row>57</xdr:row>
      <xdr:rowOff>16928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100924</xdr:rowOff>
    </xdr:from>
    <xdr:to>
      <xdr:col>15</xdr:col>
      <xdr:colOff>101600</xdr:colOff>
      <xdr:row>57</xdr:row>
      <xdr:rowOff>31074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22201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131900</xdr:rowOff>
    </xdr:from>
    <xdr:to>
      <xdr:col>10</xdr:col>
      <xdr:colOff>165100</xdr:colOff>
      <xdr:row>57</xdr:row>
      <xdr:rowOff>62050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53177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152264</xdr:rowOff>
    </xdr:from>
    <xdr:to>
      <xdr:col>6</xdr:col>
      <xdr:colOff>38100</xdr:colOff>
      <xdr:row>57</xdr:row>
      <xdr:rowOff>82414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73541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15190</xdr:rowOff>
    </xdr:from>
    <xdr:to>
      <xdr:col>24</xdr:col>
      <xdr:colOff>63500</xdr:colOff>
      <xdr:row>78</xdr:row>
      <xdr:rowOff>43535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8290"/>
          <a:ext cx="8382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43535</xdr:rowOff>
    </xdr:from>
    <xdr:to>
      <xdr:col>19</xdr:col>
      <xdr:colOff>177800</xdr:colOff>
      <xdr:row>78</xdr:row>
      <xdr:rowOff>52451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663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1169</xdr:rowOff>
    </xdr:from>
    <xdr:to>
      <xdr:col>15</xdr:col>
      <xdr:colOff>50800</xdr:colOff>
      <xdr:row>78</xdr:row>
      <xdr:rowOff>52451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426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xdr:rowOff>
    </xdr:from>
    <xdr:to>
      <xdr:col>10</xdr:col>
      <xdr:colOff>114300</xdr:colOff>
      <xdr:row>78</xdr:row>
      <xdr:rowOff>53518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74269"/>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135840</xdr:rowOff>
    </xdr:from>
    <xdr:to>
      <xdr:col>24</xdr:col>
      <xdr:colOff>114300</xdr:colOff>
      <xdr:row>78</xdr:row>
      <xdr:rowOff>65990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114267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164185</xdr:rowOff>
    </xdr:from>
    <xdr:to>
      <xdr:col>20</xdr:col>
      <xdr:colOff>38100</xdr:colOff>
      <xdr:row>78</xdr:row>
      <xdr:rowOff>94335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85462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1651</xdr:rowOff>
    </xdr:from>
    <xdr:to>
      <xdr:col>15</xdr:col>
      <xdr:colOff>101600</xdr:colOff>
      <xdr:row>78</xdr:row>
      <xdr:rowOff>103251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94378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121819</xdr:rowOff>
    </xdr:from>
    <xdr:to>
      <xdr:col>10</xdr:col>
      <xdr:colOff>165100</xdr:colOff>
      <xdr:row>78</xdr:row>
      <xdr:rowOff>51969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43096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2718</xdr:rowOff>
    </xdr:from>
    <xdr:to>
      <xdr:col>6</xdr:col>
      <xdr:colOff>38100</xdr:colOff>
      <xdr:row>78</xdr:row>
      <xdr:rowOff>104318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95445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20295</xdr:rowOff>
    </xdr:from>
    <xdr:to>
      <xdr:col>24</xdr:col>
      <xdr:colOff>62865</xdr:colOff>
      <xdr:row>99</xdr:row>
      <xdr:rowOff>93047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793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96874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7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93047</xdr:rowOff>
    </xdr:from>
    <xdr:to>
      <xdr:col>24</xdr:col>
      <xdr:colOff>152400</xdr:colOff>
      <xdr:row>99</xdr:row>
      <xdr:rowOff>93047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6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138422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56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20295</xdr:rowOff>
    </xdr:from>
    <xdr:to>
      <xdr:col>24</xdr:col>
      <xdr:colOff>152400</xdr:colOff>
      <xdr:row>92</xdr:row>
      <xdr:rowOff>20295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7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27991</xdr:rowOff>
    </xdr:from>
    <xdr:to>
      <xdr:col>24</xdr:col>
      <xdr:colOff>63500</xdr:colOff>
      <xdr:row>92</xdr:row>
      <xdr:rowOff>80187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801391"/>
          <a:ext cx="838200" cy="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8977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96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30550</xdr:rowOff>
    </xdr:from>
    <xdr:to>
      <xdr:col>24</xdr:col>
      <xdr:colOff>114300</xdr:colOff>
      <xdr:row>95</xdr:row>
      <xdr:rowOff>132150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138576</xdr:rowOff>
    </xdr:from>
    <xdr:to>
      <xdr:col>19</xdr:col>
      <xdr:colOff>177800</xdr:colOff>
      <xdr:row>92</xdr:row>
      <xdr:rowOff>80187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740526"/>
          <a:ext cx="889000" cy="1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133629</xdr:rowOff>
    </xdr:from>
    <xdr:to>
      <xdr:col>20</xdr:col>
      <xdr:colOff>38100</xdr:colOff>
      <xdr:row>96</xdr:row>
      <xdr:rowOff>63779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54906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138576</xdr:rowOff>
    </xdr:from>
    <xdr:to>
      <xdr:col>15</xdr:col>
      <xdr:colOff>50800</xdr:colOff>
      <xdr:row>94</xdr:row>
      <xdr:rowOff>157817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40526"/>
          <a:ext cx="889000" cy="5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148470</xdr:rowOff>
    </xdr:from>
    <xdr:to>
      <xdr:col>15</xdr:col>
      <xdr:colOff>101600</xdr:colOff>
      <xdr:row>95</xdr:row>
      <xdr:rowOff>78620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69747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157817</xdr:rowOff>
    </xdr:from>
    <xdr:to>
      <xdr:col>10</xdr:col>
      <xdr:colOff>114300</xdr:colOff>
      <xdr:row>95</xdr:row>
      <xdr:rowOff>37667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4117"/>
          <a:ext cx="889000" cy="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45599</xdr:rowOff>
    </xdr:from>
    <xdr:to>
      <xdr:col>10</xdr:col>
      <xdr:colOff>165100</xdr:colOff>
      <xdr:row>97</xdr:row>
      <xdr:rowOff>147199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138326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11443</xdr:rowOff>
    </xdr:from>
    <xdr:to>
      <xdr:col>6</xdr:col>
      <xdr:colOff>38100</xdr:colOff>
      <xdr:row>98</xdr:row>
      <xdr:rowOff>113043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104170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148641</xdr:rowOff>
    </xdr:from>
    <xdr:to>
      <xdr:col>24</xdr:col>
      <xdr:colOff>114300</xdr:colOff>
      <xdr:row>92</xdr:row>
      <xdr:rowOff>78791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9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29387</xdr:rowOff>
    </xdr:from>
    <xdr:to>
      <xdr:col>20</xdr:col>
      <xdr:colOff>38100</xdr:colOff>
      <xdr:row>92</xdr:row>
      <xdr:rowOff>130987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147514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87776</xdr:rowOff>
    </xdr:from>
    <xdr:to>
      <xdr:col>15</xdr:col>
      <xdr:colOff>101600</xdr:colOff>
      <xdr:row>92</xdr:row>
      <xdr:rowOff>17926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34453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6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107017</xdr:rowOff>
    </xdr:from>
    <xdr:to>
      <xdr:col>10</xdr:col>
      <xdr:colOff>165100</xdr:colOff>
      <xdr:row>95</xdr:row>
      <xdr:rowOff>37167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53694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158317</xdr:rowOff>
    </xdr:from>
    <xdr:to>
      <xdr:col>6</xdr:col>
      <xdr:colOff>38100</xdr:colOff>
      <xdr:row>95</xdr:row>
      <xdr:rowOff>88467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104994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85242</xdr:rowOff>
    </xdr:from>
    <xdr:to>
      <xdr:col>55</xdr:col>
      <xdr:colOff>0</xdr:colOff>
      <xdr:row>36</xdr:row>
      <xdr:rowOff>115278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57442"/>
          <a:ext cx="838200" cy="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85242</xdr:rowOff>
    </xdr:from>
    <xdr:to>
      <xdr:col>50</xdr:col>
      <xdr:colOff>114300</xdr:colOff>
      <xdr:row>37</xdr:row>
      <xdr:rowOff>47358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7442"/>
          <a:ext cx="889000" cy="1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153738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165951</xdr:rowOff>
    </xdr:from>
    <xdr:to>
      <xdr:col>45</xdr:col>
      <xdr:colOff>177800</xdr:colOff>
      <xdr:row>37</xdr:row>
      <xdr:rowOff>47358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38001"/>
          <a:ext cx="889000" cy="12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165951</xdr:rowOff>
    </xdr:from>
    <xdr:to>
      <xdr:col>41</xdr:col>
      <xdr:colOff>50800</xdr:colOff>
      <xdr:row>37</xdr:row>
      <xdr:rowOff>145186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38001"/>
          <a:ext cx="889000" cy="13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64478</xdr:rowOff>
    </xdr:from>
    <xdr:to>
      <xdr:col>55</xdr:col>
      <xdr:colOff>50800</xdr:colOff>
      <xdr:row>36</xdr:row>
      <xdr:rowOff>166078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34442</xdr:rowOff>
    </xdr:from>
    <xdr:to>
      <xdr:col>50</xdr:col>
      <xdr:colOff>165100</xdr:colOff>
      <xdr:row>36</xdr:row>
      <xdr:rowOff>136042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152569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168008</xdr:rowOff>
    </xdr:from>
    <xdr:to>
      <xdr:col>46</xdr:col>
      <xdr:colOff>38100</xdr:colOff>
      <xdr:row>37</xdr:row>
      <xdr:rowOff>98158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89285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3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115151</xdr:rowOff>
    </xdr:from>
    <xdr:to>
      <xdr:col>41</xdr:col>
      <xdr:colOff>101600</xdr:colOff>
      <xdr:row>30</xdr:row>
      <xdr:rowOff>45301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36428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17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94386</xdr:rowOff>
    </xdr:from>
    <xdr:to>
      <xdr:col>36</xdr:col>
      <xdr:colOff>165100</xdr:colOff>
      <xdr:row>38</xdr:row>
      <xdr:rowOff>24536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15663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63782</xdr:rowOff>
    </xdr:from>
    <xdr:to>
      <xdr:col>55</xdr:col>
      <xdr:colOff>0</xdr:colOff>
      <xdr:row>57</xdr:row>
      <xdr:rowOff>101926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36432"/>
          <a:ext cx="8382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164974</xdr:rowOff>
    </xdr:from>
    <xdr:to>
      <xdr:col>50</xdr:col>
      <xdr:colOff>114300</xdr:colOff>
      <xdr:row>57</xdr:row>
      <xdr:rowOff>63782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6174"/>
          <a:ext cx="889000" cy="7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164974</xdr:rowOff>
    </xdr:from>
    <xdr:to>
      <xdr:col>45</xdr:col>
      <xdr:colOff>177800</xdr:colOff>
      <xdr:row>57</xdr:row>
      <xdr:rowOff>111783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66174"/>
          <a:ext cx="889000" cy="1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91433</xdr:rowOff>
    </xdr:from>
    <xdr:to>
      <xdr:col>41</xdr:col>
      <xdr:colOff>50800</xdr:colOff>
      <xdr:row>57</xdr:row>
      <xdr:rowOff>111783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64083"/>
          <a:ext cx="8890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51126</xdr:rowOff>
    </xdr:from>
    <xdr:to>
      <xdr:col>55</xdr:col>
      <xdr:colOff>50800</xdr:colOff>
      <xdr:row>57</xdr:row>
      <xdr:rowOff>152726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137503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12982</xdr:rowOff>
    </xdr:from>
    <xdr:to>
      <xdr:col>50</xdr:col>
      <xdr:colOff>165100</xdr:colOff>
      <xdr:row>57</xdr:row>
      <xdr:rowOff>114582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131109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56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114174</xdr:rowOff>
    </xdr:from>
    <xdr:to>
      <xdr:col>46</xdr:col>
      <xdr:colOff>38100</xdr:colOff>
      <xdr:row>57</xdr:row>
      <xdr:rowOff>44324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60851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60983</xdr:rowOff>
    </xdr:from>
    <xdr:to>
      <xdr:col>41</xdr:col>
      <xdr:colOff>101600</xdr:colOff>
      <xdr:row>57</xdr:row>
      <xdr:rowOff>162583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40633</xdr:rowOff>
    </xdr:from>
    <xdr:to>
      <xdr:col>36</xdr:col>
      <xdr:colOff>165100</xdr:colOff>
      <xdr:row>57</xdr:row>
      <xdr:rowOff>142233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133360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85813</xdr:rowOff>
    </xdr:from>
    <xdr:to>
      <xdr:col>55</xdr:col>
      <xdr:colOff>0</xdr:colOff>
      <xdr:row>78</xdr:row>
      <xdr:rowOff>97270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58913"/>
          <a:ext cx="8382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83299</xdr:rowOff>
    </xdr:from>
    <xdr:to>
      <xdr:col>50</xdr:col>
      <xdr:colOff>114300</xdr:colOff>
      <xdr:row>78</xdr:row>
      <xdr:rowOff>85813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639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83299</xdr:rowOff>
    </xdr:from>
    <xdr:to>
      <xdr:col>45</xdr:col>
      <xdr:colOff>177800</xdr:colOff>
      <xdr:row>78</xdr:row>
      <xdr:rowOff>106883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6399"/>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65570</xdr:rowOff>
    </xdr:from>
    <xdr:to>
      <xdr:col>41</xdr:col>
      <xdr:colOff>50800</xdr:colOff>
      <xdr:row>78</xdr:row>
      <xdr:rowOff>106883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8670"/>
          <a:ext cx="889000" cy="4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46470</xdr:rowOff>
    </xdr:from>
    <xdr:to>
      <xdr:col>55</xdr:col>
      <xdr:colOff>50800</xdr:colOff>
      <xdr:row>78</xdr:row>
      <xdr:rowOff>148070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35013</xdr:rowOff>
    </xdr:from>
    <xdr:to>
      <xdr:col>50</xdr:col>
      <xdr:colOff>165100</xdr:colOff>
      <xdr:row>78</xdr:row>
      <xdr:rowOff>136613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153140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32499</xdr:rowOff>
    </xdr:from>
    <xdr:to>
      <xdr:col>46</xdr:col>
      <xdr:colOff>38100</xdr:colOff>
      <xdr:row>78</xdr:row>
      <xdr:rowOff>134099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150626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8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56083</xdr:rowOff>
    </xdr:from>
    <xdr:to>
      <xdr:col>41</xdr:col>
      <xdr:colOff>101600</xdr:colOff>
      <xdr:row>78</xdr:row>
      <xdr:rowOff>157683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2760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2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14770</xdr:rowOff>
    </xdr:from>
    <xdr:to>
      <xdr:col>36</xdr:col>
      <xdr:colOff>165100</xdr:colOff>
      <xdr:row>78</xdr:row>
      <xdr:rowOff>116370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132897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154659</xdr:rowOff>
    </xdr:from>
    <xdr:to>
      <xdr:col>55</xdr:col>
      <xdr:colOff>0</xdr:colOff>
      <xdr:row>97</xdr:row>
      <xdr:rowOff>161424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5309"/>
          <a:ext cx="8382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19365</xdr:rowOff>
    </xdr:from>
    <xdr:to>
      <xdr:col>50</xdr:col>
      <xdr:colOff>114300</xdr:colOff>
      <xdr:row>97</xdr:row>
      <xdr:rowOff>161424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0015"/>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19365</xdr:rowOff>
    </xdr:from>
    <xdr:to>
      <xdr:col>45</xdr:col>
      <xdr:colOff>177800</xdr:colOff>
      <xdr:row>98</xdr:row>
      <xdr:rowOff>4407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50015"/>
          <a:ext cx="889000" cy="15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4407</xdr:rowOff>
    </xdr:from>
    <xdr:to>
      <xdr:col>41</xdr:col>
      <xdr:colOff>50800</xdr:colOff>
      <xdr:row>98</xdr:row>
      <xdr:rowOff>33790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06507"/>
          <a:ext cx="889000" cy="2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103859</xdr:rowOff>
    </xdr:from>
    <xdr:to>
      <xdr:col>55</xdr:col>
      <xdr:colOff>50800</xdr:colOff>
      <xdr:row>98</xdr:row>
      <xdr:rowOff>34009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110624</xdr:rowOff>
    </xdr:from>
    <xdr:to>
      <xdr:col>50</xdr:col>
      <xdr:colOff>165100</xdr:colOff>
      <xdr:row>98</xdr:row>
      <xdr:rowOff>40774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140015</xdr:rowOff>
    </xdr:from>
    <xdr:to>
      <xdr:col>46</xdr:col>
      <xdr:colOff>38100</xdr:colOff>
      <xdr:row>97</xdr:row>
      <xdr:rowOff>70165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86692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7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125057</xdr:rowOff>
    </xdr:from>
    <xdr:to>
      <xdr:col>41</xdr:col>
      <xdr:colOff>101600</xdr:colOff>
      <xdr:row>98</xdr:row>
      <xdr:rowOff>55207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71734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154440</xdr:rowOff>
    </xdr:from>
    <xdr:to>
      <xdr:col>36</xdr:col>
      <xdr:colOff>165100</xdr:colOff>
      <xdr:row>98</xdr:row>
      <xdr:rowOff>84590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75717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79716</xdr:rowOff>
    </xdr:from>
    <xdr:to>
      <xdr:col>85</xdr:col>
      <xdr:colOff>127000</xdr:colOff>
      <xdr:row>77</xdr:row>
      <xdr:rowOff>90962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81366"/>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157987</xdr:rowOff>
    </xdr:from>
    <xdr:to>
      <xdr:col>81</xdr:col>
      <xdr:colOff>50800</xdr:colOff>
      <xdr:row>77</xdr:row>
      <xdr:rowOff>90962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8187"/>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157987</xdr:rowOff>
    </xdr:from>
    <xdr:to>
      <xdr:col>76</xdr:col>
      <xdr:colOff>114300</xdr:colOff>
      <xdr:row>76</xdr:row>
      <xdr:rowOff>162057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818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156113</xdr:rowOff>
    </xdr:from>
    <xdr:to>
      <xdr:col>71</xdr:col>
      <xdr:colOff>177800</xdr:colOff>
      <xdr:row>76</xdr:row>
      <xdr:rowOff>162057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86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28916</xdr:rowOff>
    </xdr:from>
    <xdr:to>
      <xdr:col>85</xdr:col>
      <xdr:colOff>177800</xdr:colOff>
      <xdr:row>77</xdr:row>
      <xdr:rowOff>130516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7343</xdr:rowOff>
    </xdr:from>
    <xdr:ext cx="469744"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40162</xdr:rowOff>
    </xdr:from>
    <xdr:to>
      <xdr:col>81</xdr:col>
      <xdr:colOff>101600</xdr:colOff>
      <xdr:row>77</xdr:row>
      <xdr:rowOff>141762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132889</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46428" y="133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107187</xdr:rowOff>
    </xdr:from>
    <xdr:to>
      <xdr:col>76</xdr:col>
      <xdr:colOff>165100</xdr:colOff>
      <xdr:row>77</xdr:row>
      <xdr:rowOff>37337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53865</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57428" y="1291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111257</xdr:rowOff>
    </xdr:from>
    <xdr:to>
      <xdr:col>72</xdr:col>
      <xdr:colOff>38100</xdr:colOff>
      <xdr:row>77</xdr:row>
      <xdr:rowOff>41407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57934</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8428" y="129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105313</xdr:rowOff>
    </xdr:from>
    <xdr:to>
      <xdr:col>67</xdr:col>
      <xdr:colOff>101600</xdr:colOff>
      <xdr:row>77</xdr:row>
      <xdr:rowOff>35463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26590</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2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9931</xdr:rowOff>
    </xdr:from>
    <xdr:to>
      <xdr:col>85</xdr:col>
      <xdr:colOff>127000</xdr:colOff>
      <xdr:row>98</xdr:row>
      <xdr:rowOff>68245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12031"/>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54487</xdr:rowOff>
    </xdr:from>
    <xdr:to>
      <xdr:col>81</xdr:col>
      <xdr:colOff>50800</xdr:colOff>
      <xdr:row>98</xdr:row>
      <xdr:rowOff>9931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85137"/>
          <a:ext cx="889000" cy="12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54487</xdr:rowOff>
    </xdr:from>
    <xdr:to>
      <xdr:col>76</xdr:col>
      <xdr:colOff>114300</xdr:colOff>
      <xdr:row>98</xdr:row>
      <xdr:rowOff>6959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85137"/>
          <a:ext cx="889000" cy="12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136968</xdr:rowOff>
    </xdr:from>
    <xdr:to>
      <xdr:col>71</xdr:col>
      <xdr:colOff>177800</xdr:colOff>
      <xdr:row>98</xdr:row>
      <xdr:rowOff>6959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67618"/>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17445</xdr:rowOff>
    </xdr:from>
    <xdr:to>
      <xdr:col>85</xdr:col>
      <xdr:colOff>177800</xdr:colOff>
      <xdr:row>98</xdr:row>
      <xdr:rowOff>119045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167322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130581</xdr:rowOff>
    </xdr:from>
    <xdr:to>
      <xdr:col>81</xdr:col>
      <xdr:colOff>101600</xdr:colOff>
      <xdr:row>98</xdr:row>
      <xdr:rowOff>60731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51858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3687</xdr:rowOff>
    </xdr:from>
    <xdr:to>
      <xdr:col>76</xdr:col>
      <xdr:colOff>165100</xdr:colOff>
      <xdr:row>97</xdr:row>
      <xdr:rowOff>105287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121814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0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127609</xdr:rowOff>
    </xdr:from>
    <xdr:to>
      <xdr:col>72</xdr:col>
      <xdr:colOff>38100</xdr:colOff>
      <xdr:row>98</xdr:row>
      <xdr:rowOff>57759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74286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86168</xdr:rowOff>
    </xdr:from>
    <xdr:to>
      <xdr:col>67</xdr:col>
      <xdr:colOff>101600</xdr:colOff>
      <xdr:row>98</xdr:row>
      <xdr:rowOff>16318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32845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80917</xdr:rowOff>
    </xdr:from>
    <xdr:to>
      <xdr:col>116</xdr:col>
      <xdr:colOff>63500</xdr:colOff>
      <xdr:row>59</xdr:row>
      <xdr:rowOff>91694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96467"/>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64153</xdr:rowOff>
    </xdr:from>
    <xdr:to>
      <xdr:col>111</xdr:col>
      <xdr:colOff>177800</xdr:colOff>
      <xdr:row>59</xdr:row>
      <xdr:rowOff>80917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970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29645</xdr:rowOff>
    </xdr:from>
    <xdr:to>
      <xdr:col>107</xdr:col>
      <xdr:colOff>50800</xdr:colOff>
      <xdr:row>59</xdr:row>
      <xdr:rowOff>64153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73745"/>
          <a:ext cx="889000" cy="20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29645</xdr:rowOff>
    </xdr:from>
    <xdr:to>
      <xdr:col>102</xdr:col>
      <xdr:colOff>114300</xdr:colOff>
      <xdr:row>59</xdr:row>
      <xdr:rowOff>85816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73745"/>
          <a:ext cx="8890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40894</xdr:rowOff>
    </xdr:from>
    <xdr:to>
      <xdr:col>116</xdr:col>
      <xdr:colOff>114300</xdr:colOff>
      <xdr:row>59</xdr:row>
      <xdr:rowOff>142494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127271</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1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30117</xdr:rowOff>
    </xdr:from>
    <xdr:to>
      <xdr:col>112</xdr:col>
      <xdr:colOff>38100</xdr:colOff>
      <xdr:row>59</xdr:row>
      <xdr:rowOff>131717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122844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13353</xdr:rowOff>
    </xdr:from>
    <xdr:to>
      <xdr:col>107</xdr:col>
      <xdr:colOff>101600</xdr:colOff>
      <xdr:row>59</xdr:row>
      <xdr:rowOff>114953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106080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2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150295</xdr:rowOff>
    </xdr:from>
    <xdr:to>
      <xdr:col>102</xdr:col>
      <xdr:colOff>165100</xdr:colOff>
      <xdr:row>58</xdr:row>
      <xdr:rowOff>80445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71572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35016</xdr:rowOff>
    </xdr:from>
    <xdr:to>
      <xdr:col>98</xdr:col>
      <xdr:colOff>38100</xdr:colOff>
      <xdr:row>59</xdr:row>
      <xdr:rowOff>136616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127743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26863</xdr:rowOff>
    </xdr:from>
    <xdr:to>
      <xdr:col>116</xdr:col>
      <xdr:colOff>63500</xdr:colOff>
      <xdr:row>73</xdr:row>
      <xdr:rowOff>90780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371263"/>
          <a:ext cx="838200" cy="2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90780</xdr:rowOff>
    </xdr:from>
    <xdr:to>
      <xdr:col>111</xdr:col>
      <xdr:colOff>177800</xdr:colOff>
      <xdr:row>75</xdr:row>
      <xdr:rowOff>69108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06630"/>
          <a:ext cx="889000" cy="3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69108</xdr:rowOff>
    </xdr:from>
    <xdr:to>
      <xdr:col>107</xdr:col>
      <xdr:colOff>50800</xdr:colOff>
      <xdr:row>75</xdr:row>
      <xdr:rowOff>107238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27858"/>
          <a:ext cx="889000" cy="3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161828</xdr:rowOff>
    </xdr:from>
    <xdr:to>
      <xdr:col>102</xdr:col>
      <xdr:colOff>114300</xdr:colOff>
      <xdr:row>75</xdr:row>
      <xdr:rowOff>107238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84912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147513</xdr:rowOff>
    </xdr:from>
    <xdr:to>
      <xdr:col>116</xdr:col>
      <xdr:colOff>114300</xdr:colOff>
      <xdr:row>72</xdr:row>
      <xdr:rowOff>77663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3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170390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39980</xdr:rowOff>
    </xdr:from>
    <xdr:to>
      <xdr:col>112</xdr:col>
      <xdr:colOff>38100</xdr:colOff>
      <xdr:row>73</xdr:row>
      <xdr:rowOff>141580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5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158107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3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18308</xdr:rowOff>
    </xdr:from>
    <xdr:to>
      <xdr:col>107</xdr:col>
      <xdr:colOff>101600</xdr:colOff>
      <xdr:row>75</xdr:row>
      <xdr:rowOff>119908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136435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56438</xdr:rowOff>
    </xdr:from>
    <xdr:to>
      <xdr:col>102</xdr:col>
      <xdr:colOff>165100</xdr:colOff>
      <xdr:row>75</xdr:row>
      <xdr:rowOff>158038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111028</xdr:rowOff>
    </xdr:from>
    <xdr:to>
      <xdr:col>98</xdr:col>
      <xdr:colOff>38100</xdr:colOff>
      <xdr:row>75</xdr:row>
      <xdr:rowOff>41178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57705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・住民一人当たりのコストの人件費については、類似団体内で下位に位置している。これは定員適正化計画・定員適正化指針等に基づき適正な定員管理を行ってきたことによる。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・当区の決算上の特徴であり歳出総額の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％を占める扶助費は、類似団体の中では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番目に多い状況であり、住民一人当たり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円増加した。私立保育園の運営費助成や障がい者自立支援給付事業が主な増要因である。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これは、小・中学校改築工事件数の減少による工事費の減などが主な要因である。公共施設やインフラ施設の老朽化が進み、その維持更新経費が区財政を圧迫し施設を更新できない恐れもある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長寿命化等による財政負担の軽減や平準化、地域特性や人口構造の変化を踏まえた最適な施設配置など、公共施設等総合管理計画及び施設類型ごとに策定した個別計画により適切に対応していく。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124841</xdr:rowOff>
    </xdr:from>
    <xdr:to>
      <xdr:col>24</xdr:col>
      <xdr:colOff>63500</xdr:colOff>
      <xdr:row>37</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849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133604</xdr:rowOff>
    </xdr:from>
    <xdr:to>
      <xdr:col>19</xdr:col>
      <xdr:colOff>177800</xdr:colOff>
      <xdr:row>37</xdr:row>
      <xdr:rowOff>138557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72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138557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801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136842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8016"/>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74041</xdr:rowOff>
    </xdr:from>
    <xdr:to>
      <xdr:col>24</xdr:col>
      <xdr:colOff>114300</xdr:colOff>
      <xdr:row>38</xdr:row>
      <xdr:rowOff>4190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160418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82804</xdr:rowOff>
    </xdr:from>
    <xdr:to>
      <xdr:col>20</xdr:col>
      <xdr:colOff>38100</xdr:colOff>
      <xdr:row>38</xdr:row>
      <xdr:rowOff>12954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4081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87757</xdr:rowOff>
    </xdr:from>
    <xdr:to>
      <xdr:col>15</xdr:col>
      <xdr:colOff>101600</xdr:colOff>
      <xdr:row>38</xdr:row>
      <xdr:rowOff>17907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9034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83566</xdr:rowOff>
    </xdr:from>
    <xdr:to>
      <xdr:col>10</xdr:col>
      <xdr:colOff>165100</xdr:colOff>
      <xdr:row>38</xdr:row>
      <xdr:rowOff>13715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4843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86042</xdr:rowOff>
    </xdr:from>
    <xdr:to>
      <xdr:col>6</xdr:col>
      <xdr:colOff>38100</xdr:colOff>
      <xdr:row>38</xdr:row>
      <xdr:rowOff>16193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7320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29221</xdr:rowOff>
    </xdr:from>
    <xdr:to>
      <xdr:col>24</xdr:col>
      <xdr:colOff>63500</xdr:colOff>
      <xdr:row>59</xdr:row>
      <xdr:rowOff>134693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44771"/>
          <a:ext cx="838200" cy="10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159022</xdr:rowOff>
    </xdr:from>
    <xdr:to>
      <xdr:col>19</xdr:col>
      <xdr:colOff>177800</xdr:colOff>
      <xdr:row>59</xdr:row>
      <xdr:rowOff>29221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3122"/>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89277</xdr:rowOff>
    </xdr:from>
    <xdr:to>
      <xdr:col>15</xdr:col>
      <xdr:colOff>50800</xdr:colOff>
      <xdr:row>58</xdr:row>
      <xdr:rowOff>159022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004677"/>
          <a:ext cx="889000" cy="10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89277</xdr:rowOff>
    </xdr:from>
    <xdr:to>
      <xdr:col>10</xdr:col>
      <xdr:colOff>114300</xdr:colOff>
      <xdr:row>59</xdr:row>
      <xdr:rowOff>9670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04677"/>
          <a:ext cx="889000" cy="11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83893</xdr:rowOff>
    </xdr:from>
    <xdr:to>
      <xdr:col>24</xdr:col>
      <xdr:colOff>114300</xdr:colOff>
      <xdr:row>60</xdr:row>
      <xdr:rowOff>14043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19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170270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1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149871</xdr:rowOff>
    </xdr:from>
    <xdr:to>
      <xdr:col>20</xdr:col>
      <xdr:colOff>38100</xdr:colOff>
      <xdr:row>59</xdr:row>
      <xdr:rowOff>80021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71148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108222</xdr:rowOff>
    </xdr:from>
    <xdr:to>
      <xdr:col>15</xdr:col>
      <xdr:colOff>101600</xdr:colOff>
      <xdr:row>59</xdr:row>
      <xdr:rowOff>38372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29499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38477</xdr:rowOff>
    </xdr:from>
    <xdr:to>
      <xdr:col>10</xdr:col>
      <xdr:colOff>165100</xdr:colOff>
      <xdr:row>52</xdr:row>
      <xdr:rowOff>140077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131204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4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130320</xdr:rowOff>
    </xdr:from>
    <xdr:to>
      <xdr:col>6</xdr:col>
      <xdr:colOff>38100</xdr:colOff>
      <xdr:row>59</xdr:row>
      <xdr:rowOff>60470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51597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128194</xdr:rowOff>
    </xdr:from>
    <xdr:to>
      <xdr:col>24</xdr:col>
      <xdr:colOff>63500</xdr:colOff>
      <xdr:row>76</xdr:row>
      <xdr:rowOff>20044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6944"/>
          <a:ext cx="8382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20044</xdr:rowOff>
    </xdr:from>
    <xdr:to>
      <xdr:col>19</xdr:col>
      <xdr:colOff>177800</xdr:colOff>
      <xdr:row>76</xdr:row>
      <xdr:rowOff>40190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0244"/>
          <a:ext cx="889000" cy="2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40190</xdr:rowOff>
    </xdr:from>
    <xdr:to>
      <xdr:col>15</xdr:col>
      <xdr:colOff>50800</xdr:colOff>
      <xdr:row>77</xdr:row>
      <xdr:rowOff>64049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0390"/>
          <a:ext cx="889000" cy="19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64049</xdr:rowOff>
    </xdr:from>
    <xdr:to>
      <xdr:col>10</xdr:col>
      <xdr:colOff>114300</xdr:colOff>
      <xdr:row>77</xdr:row>
      <xdr:rowOff>104564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5699"/>
          <a:ext cx="889000" cy="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77394</xdr:rowOff>
    </xdr:from>
    <xdr:to>
      <xdr:col>24</xdr:col>
      <xdr:colOff>114300</xdr:colOff>
      <xdr:row>76</xdr:row>
      <xdr:rowOff>7544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100271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140693</xdr:rowOff>
    </xdr:from>
    <xdr:to>
      <xdr:col>20</xdr:col>
      <xdr:colOff>38100</xdr:colOff>
      <xdr:row>76</xdr:row>
      <xdr:rowOff>70842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94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87370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160840</xdr:rowOff>
    </xdr:from>
    <xdr:to>
      <xdr:col>15</xdr:col>
      <xdr:colOff>101600</xdr:colOff>
      <xdr:row>76</xdr:row>
      <xdr:rowOff>90990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107518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9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13249</xdr:rowOff>
    </xdr:from>
    <xdr:to>
      <xdr:col>10</xdr:col>
      <xdr:colOff>165100</xdr:colOff>
      <xdr:row>77</xdr:row>
      <xdr:rowOff>114849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131376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53764</xdr:rowOff>
    </xdr:from>
    <xdr:to>
      <xdr:col>6</xdr:col>
      <xdr:colOff>38100</xdr:colOff>
      <xdr:row>77</xdr:row>
      <xdr:rowOff>155364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96312</xdr:rowOff>
    </xdr:from>
    <xdr:to>
      <xdr:col>24</xdr:col>
      <xdr:colOff>63500</xdr:colOff>
      <xdr:row>97</xdr:row>
      <xdr:rowOff>78480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55512"/>
          <a:ext cx="838200" cy="1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145163</xdr:rowOff>
    </xdr:from>
    <xdr:to>
      <xdr:col>19</xdr:col>
      <xdr:colOff>177800</xdr:colOff>
      <xdr:row>96</xdr:row>
      <xdr:rowOff>96312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32913"/>
          <a:ext cx="889000" cy="1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145163</xdr:rowOff>
    </xdr:from>
    <xdr:to>
      <xdr:col>15</xdr:col>
      <xdr:colOff>50800</xdr:colOff>
      <xdr:row>98</xdr:row>
      <xdr:rowOff>33103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32913"/>
          <a:ext cx="889000" cy="40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26543</xdr:rowOff>
    </xdr:from>
    <xdr:to>
      <xdr:col>10</xdr:col>
      <xdr:colOff>114300</xdr:colOff>
      <xdr:row>98</xdr:row>
      <xdr:rowOff>33103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28643"/>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27680</xdr:rowOff>
    </xdr:from>
    <xdr:to>
      <xdr:col>24</xdr:col>
      <xdr:colOff>114300</xdr:colOff>
      <xdr:row>97</xdr:row>
      <xdr:rowOff>129280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114057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45512</xdr:rowOff>
    </xdr:from>
    <xdr:to>
      <xdr:col>20</xdr:col>
      <xdr:colOff>38100</xdr:colOff>
      <xdr:row>96</xdr:row>
      <xdr:rowOff>147112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138239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94363</xdr:rowOff>
    </xdr:from>
    <xdr:to>
      <xdr:col>15</xdr:col>
      <xdr:colOff>101600</xdr:colOff>
      <xdr:row>96</xdr:row>
      <xdr:rowOff>24513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7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153753</xdr:rowOff>
    </xdr:from>
    <xdr:to>
      <xdr:col>10</xdr:col>
      <xdr:colOff>165100</xdr:colOff>
      <xdr:row>98</xdr:row>
      <xdr:rowOff>83903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75030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147193</xdr:rowOff>
    </xdr:from>
    <xdr:to>
      <xdr:col>6</xdr:col>
      <xdr:colOff>38100</xdr:colOff>
      <xdr:row>98</xdr:row>
      <xdr:rowOff>77343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68470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7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149758</xdr:rowOff>
    </xdr:from>
    <xdr:to>
      <xdr:col>55</xdr:col>
      <xdr:colOff>0</xdr:colOff>
      <xdr:row>37</xdr:row>
      <xdr:rowOff>125527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150508"/>
          <a:ext cx="838200" cy="3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149758</xdr:rowOff>
    </xdr:from>
    <xdr:to>
      <xdr:col>50</xdr:col>
      <xdr:colOff>114300</xdr:colOff>
      <xdr:row>37</xdr:row>
      <xdr:rowOff>130099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50508"/>
          <a:ext cx="889000" cy="3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101295</xdr:rowOff>
    </xdr:from>
    <xdr:to>
      <xdr:col>45</xdr:col>
      <xdr:colOff>177800</xdr:colOff>
      <xdr:row>37</xdr:row>
      <xdr:rowOff>130099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44945"/>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101295</xdr:rowOff>
    </xdr:from>
    <xdr:to>
      <xdr:col>41</xdr:col>
      <xdr:colOff>50800</xdr:colOff>
      <xdr:row>37</xdr:row>
      <xdr:rowOff>114554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4494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74727</xdr:rowOff>
    </xdr:from>
    <xdr:to>
      <xdr:col>55</xdr:col>
      <xdr:colOff>50800</xdr:colOff>
      <xdr:row>38</xdr:row>
      <xdr:rowOff>4877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161104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33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98958</xdr:rowOff>
    </xdr:from>
    <xdr:to>
      <xdr:col>50</xdr:col>
      <xdr:colOff>165100</xdr:colOff>
      <xdr:row>36</xdr:row>
      <xdr:rowOff>29108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45635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79299</xdr:rowOff>
    </xdr:from>
    <xdr:to>
      <xdr:col>46</xdr:col>
      <xdr:colOff>38100</xdr:colOff>
      <xdr:row>38</xdr:row>
      <xdr:rowOff>9449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50495</xdr:rowOff>
    </xdr:from>
    <xdr:to>
      <xdr:col>41</xdr:col>
      <xdr:colOff>101600</xdr:colOff>
      <xdr:row>37</xdr:row>
      <xdr:rowOff>152095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143222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8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63754</xdr:rowOff>
    </xdr:from>
    <xdr:to>
      <xdr:col>36</xdr:col>
      <xdr:colOff>165100</xdr:colOff>
      <xdr:row>37</xdr:row>
      <xdr:rowOff>165354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156481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83465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21621"/>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78436</xdr:rowOff>
    </xdr:from>
    <xdr:to>
      <xdr:col>50</xdr:col>
      <xdr:colOff>114300</xdr:colOff>
      <xdr:row>58</xdr:row>
      <xdr:rowOff>83465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2253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67463</xdr:rowOff>
    </xdr:from>
    <xdr:to>
      <xdr:col>45</xdr:col>
      <xdr:colOff>177800</xdr:colOff>
      <xdr:row>58</xdr:row>
      <xdr:rowOff>78436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156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67463</xdr:rowOff>
    </xdr:from>
    <xdr:to>
      <xdr:col>41</xdr:col>
      <xdr:colOff>50800</xdr:colOff>
      <xdr:row>58</xdr:row>
      <xdr:rowOff>88494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1156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26721</xdr:rowOff>
    </xdr:from>
    <xdr:to>
      <xdr:col>55</xdr:col>
      <xdr:colOff>50800</xdr:colOff>
      <xdr:row>58</xdr:row>
      <xdr:rowOff>128321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113098</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8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32665</xdr:rowOff>
    </xdr:from>
    <xdr:to>
      <xdr:col>50</xdr:col>
      <xdr:colOff>165100</xdr:colOff>
      <xdr:row>58</xdr:row>
      <xdr:rowOff>134265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125392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6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27636</xdr:rowOff>
    </xdr:from>
    <xdr:to>
      <xdr:col>46</xdr:col>
      <xdr:colOff>38100</xdr:colOff>
      <xdr:row>58</xdr:row>
      <xdr:rowOff>129236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120363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6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16663</xdr:rowOff>
    </xdr:from>
    <xdr:to>
      <xdr:col>41</xdr:col>
      <xdr:colOff>101600</xdr:colOff>
      <xdr:row>58</xdr:row>
      <xdr:rowOff>118263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109390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53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37694</xdr:rowOff>
    </xdr:from>
    <xdr:to>
      <xdr:col>36</xdr:col>
      <xdr:colOff>165100</xdr:colOff>
      <xdr:row>58</xdr:row>
      <xdr:rowOff>139294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130421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074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136271</xdr:rowOff>
    </xdr:from>
    <xdr:to>
      <xdr:col>55</xdr:col>
      <xdr:colOff>0</xdr:colOff>
      <xdr:row>76</xdr:row>
      <xdr:rowOff>153553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166471"/>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153553</xdr:rowOff>
    </xdr:from>
    <xdr:to>
      <xdr:col>50</xdr:col>
      <xdr:colOff>114300</xdr:colOff>
      <xdr:row>77</xdr:row>
      <xdr:rowOff>148569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83753"/>
          <a:ext cx="889000" cy="1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103124</xdr:rowOff>
    </xdr:from>
    <xdr:to>
      <xdr:col>45</xdr:col>
      <xdr:colOff>177800</xdr:colOff>
      <xdr:row>77</xdr:row>
      <xdr:rowOff>148569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04774"/>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103124</xdr:rowOff>
    </xdr:from>
    <xdr:to>
      <xdr:col>41</xdr:col>
      <xdr:colOff>50800</xdr:colOff>
      <xdr:row>77</xdr:row>
      <xdr:rowOff>163108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04774"/>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85471</xdr:rowOff>
    </xdr:from>
    <xdr:to>
      <xdr:col>55</xdr:col>
      <xdr:colOff>50800</xdr:colOff>
      <xdr:row>77</xdr:row>
      <xdr:rowOff>15621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63898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102753</xdr:rowOff>
    </xdr:from>
    <xdr:to>
      <xdr:col>50</xdr:col>
      <xdr:colOff>165100</xdr:colOff>
      <xdr:row>77</xdr:row>
      <xdr:rowOff>32903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24030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2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97769</xdr:rowOff>
    </xdr:from>
    <xdr:to>
      <xdr:col>46</xdr:col>
      <xdr:colOff>38100</xdr:colOff>
      <xdr:row>78</xdr:row>
      <xdr:rowOff>27919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19046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9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52324</xdr:rowOff>
    </xdr:from>
    <xdr:to>
      <xdr:col>41</xdr:col>
      <xdr:colOff>101600</xdr:colOff>
      <xdr:row>77</xdr:row>
      <xdr:rowOff>153924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145051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112308</xdr:rowOff>
    </xdr:from>
    <xdr:to>
      <xdr:col>36</xdr:col>
      <xdr:colOff>165100</xdr:colOff>
      <xdr:row>78</xdr:row>
      <xdr:rowOff>42458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33585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146061</xdr:rowOff>
    </xdr:from>
    <xdr:to>
      <xdr:col>55</xdr:col>
      <xdr:colOff>0</xdr:colOff>
      <xdr:row>97</xdr:row>
      <xdr:rowOff>7277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605261"/>
          <a:ext cx="8382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146061</xdr:rowOff>
    </xdr:from>
    <xdr:to>
      <xdr:col>50</xdr:col>
      <xdr:colOff>114300</xdr:colOff>
      <xdr:row>97</xdr:row>
      <xdr:rowOff>3632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05261"/>
          <a:ext cx="889000" cy="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159440</xdr:rowOff>
    </xdr:from>
    <xdr:to>
      <xdr:col>45</xdr:col>
      <xdr:colOff>177800</xdr:colOff>
      <xdr:row>97</xdr:row>
      <xdr:rowOff>3632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18640"/>
          <a:ext cx="889000" cy="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159440</xdr:rowOff>
    </xdr:from>
    <xdr:to>
      <xdr:col>41</xdr:col>
      <xdr:colOff>50800</xdr:colOff>
      <xdr:row>97</xdr:row>
      <xdr:rowOff>1763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18640"/>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127927</xdr:rowOff>
    </xdr:from>
    <xdr:to>
      <xdr:col>55</xdr:col>
      <xdr:colOff>50800</xdr:colOff>
      <xdr:row>97</xdr:row>
      <xdr:rowOff>58077</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42854</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95261</xdr:rowOff>
    </xdr:from>
    <xdr:to>
      <xdr:col>50</xdr:col>
      <xdr:colOff>165100</xdr:colOff>
      <xdr:row>97</xdr:row>
      <xdr:rowOff>25411</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5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124282</xdr:rowOff>
    </xdr:from>
    <xdr:to>
      <xdr:col>46</xdr:col>
      <xdr:colOff>38100</xdr:colOff>
      <xdr:row>97</xdr:row>
      <xdr:rowOff>54432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45559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108640</xdr:rowOff>
    </xdr:from>
    <xdr:to>
      <xdr:col>41</xdr:col>
      <xdr:colOff>101600</xdr:colOff>
      <xdr:row>97</xdr:row>
      <xdr:rowOff>38790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122413</xdr:rowOff>
    </xdr:from>
    <xdr:to>
      <xdr:col>36</xdr:col>
      <xdr:colOff>165100</xdr:colOff>
      <xdr:row>97</xdr:row>
      <xdr:rowOff>52563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7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127036</xdr:rowOff>
    </xdr:from>
    <xdr:to>
      <xdr:col>85</xdr:col>
      <xdr:colOff>127000</xdr:colOff>
      <xdr:row>38</xdr:row>
      <xdr:rowOff>68651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470686"/>
          <a:ext cx="8382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127036</xdr:rowOff>
    </xdr:from>
    <xdr:to>
      <xdr:col>81</xdr:col>
      <xdr:colOff>50800</xdr:colOff>
      <xdr:row>38</xdr:row>
      <xdr:rowOff>76926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470686"/>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50729</xdr:rowOff>
    </xdr:from>
    <xdr:to>
      <xdr:col>76</xdr:col>
      <xdr:colOff>114300</xdr:colOff>
      <xdr:row>38</xdr:row>
      <xdr:rowOff>76926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65829"/>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91328</xdr:rowOff>
    </xdr:from>
    <xdr:to>
      <xdr:col>71</xdr:col>
      <xdr:colOff>177800</xdr:colOff>
      <xdr:row>38</xdr:row>
      <xdr:rowOff>50729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434978"/>
          <a:ext cx="889000" cy="1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17851</xdr:rowOff>
    </xdr:from>
    <xdr:to>
      <xdr:col>85</xdr:col>
      <xdr:colOff>177800</xdr:colOff>
      <xdr:row>38</xdr:row>
      <xdr:rowOff>119451</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104228</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4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76236</xdr:rowOff>
    </xdr:from>
    <xdr:to>
      <xdr:col>81</xdr:col>
      <xdr:colOff>101600</xdr:colOff>
      <xdr:row>38</xdr:row>
      <xdr:rowOff>6386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22913</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9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26126</xdr:rowOff>
    </xdr:from>
    <xdr:to>
      <xdr:col>76</xdr:col>
      <xdr:colOff>165100</xdr:colOff>
      <xdr:row>38</xdr:row>
      <xdr:rowOff>127726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118853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171379</xdr:rowOff>
    </xdr:from>
    <xdr:to>
      <xdr:col>72</xdr:col>
      <xdr:colOff>38100</xdr:colOff>
      <xdr:row>38</xdr:row>
      <xdr:rowOff>101529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92656</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40528</xdr:rowOff>
    </xdr:from>
    <xdr:to>
      <xdr:col>67</xdr:col>
      <xdr:colOff>101600</xdr:colOff>
      <xdr:row>37</xdr:row>
      <xdr:rowOff>142128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133256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47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151880</xdr:rowOff>
    </xdr:from>
    <xdr:to>
      <xdr:col>85</xdr:col>
      <xdr:colOff>127000</xdr:colOff>
      <xdr:row>56</xdr:row>
      <xdr:rowOff>152849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53080"/>
          <a:ext cx="8382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60856</xdr:rowOff>
    </xdr:from>
    <xdr:to>
      <xdr:col>81</xdr:col>
      <xdr:colOff>50800</xdr:colOff>
      <xdr:row>56</xdr:row>
      <xdr:rowOff>152849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662056"/>
          <a:ext cx="889000" cy="9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60856</xdr:rowOff>
    </xdr:from>
    <xdr:to>
      <xdr:col>76</xdr:col>
      <xdr:colOff>114300</xdr:colOff>
      <xdr:row>57</xdr:row>
      <xdr:rowOff>32016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662056"/>
          <a:ext cx="889000" cy="1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31316</xdr:rowOff>
    </xdr:from>
    <xdr:to>
      <xdr:col>71</xdr:col>
      <xdr:colOff>177800</xdr:colOff>
      <xdr:row>57</xdr:row>
      <xdr:rowOff>32016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0396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101080</xdr:rowOff>
    </xdr:from>
    <xdr:to>
      <xdr:col>85</xdr:col>
      <xdr:colOff>177800</xdr:colOff>
      <xdr:row>57</xdr:row>
      <xdr:rowOff>31230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60457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4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102049</xdr:rowOff>
    </xdr:from>
    <xdr:to>
      <xdr:col>81</xdr:col>
      <xdr:colOff>101600</xdr:colOff>
      <xdr:row>57</xdr:row>
      <xdr:rowOff>32199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48726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10056</xdr:rowOff>
    </xdr:from>
    <xdr:to>
      <xdr:col>76</xdr:col>
      <xdr:colOff>165100</xdr:colOff>
      <xdr:row>56</xdr:row>
      <xdr:rowOff>111656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128183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152666</xdr:rowOff>
    </xdr:from>
    <xdr:to>
      <xdr:col>72</xdr:col>
      <xdr:colOff>38100</xdr:colOff>
      <xdr:row>57</xdr:row>
      <xdr:rowOff>82816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99343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151966</xdr:rowOff>
    </xdr:from>
    <xdr:to>
      <xdr:col>67</xdr:col>
      <xdr:colOff>101600</xdr:colOff>
      <xdr:row>57</xdr:row>
      <xdr:rowOff>82116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98643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79716</xdr:rowOff>
    </xdr:from>
    <xdr:to>
      <xdr:col>85</xdr:col>
      <xdr:colOff>127000</xdr:colOff>
      <xdr:row>97</xdr:row>
      <xdr:rowOff>90962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10366"/>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157987</xdr:rowOff>
    </xdr:from>
    <xdr:to>
      <xdr:col>81</xdr:col>
      <xdr:colOff>50800</xdr:colOff>
      <xdr:row>97</xdr:row>
      <xdr:rowOff>90962</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617187"/>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157987</xdr:rowOff>
    </xdr:from>
    <xdr:to>
      <xdr:col>76</xdr:col>
      <xdr:colOff>114300</xdr:colOff>
      <xdr:row>96</xdr:row>
      <xdr:rowOff>162057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61718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156113</xdr:rowOff>
    </xdr:from>
    <xdr:to>
      <xdr:col>71</xdr:col>
      <xdr:colOff>177800</xdr:colOff>
      <xdr:row>96</xdr:row>
      <xdr:rowOff>162057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15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28916</xdr:rowOff>
    </xdr:from>
    <xdr:to>
      <xdr:col>85</xdr:col>
      <xdr:colOff>177800</xdr:colOff>
      <xdr:row>97</xdr:row>
      <xdr:rowOff>130516</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7343</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40162</xdr:rowOff>
    </xdr:from>
    <xdr:to>
      <xdr:col>81</xdr:col>
      <xdr:colOff>101600</xdr:colOff>
      <xdr:row>97</xdr:row>
      <xdr:rowOff>141762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132889</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6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107187</xdr:rowOff>
    </xdr:from>
    <xdr:to>
      <xdr:col>76</xdr:col>
      <xdr:colOff>165100</xdr:colOff>
      <xdr:row>97</xdr:row>
      <xdr:rowOff>37337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53864</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3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111257</xdr:rowOff>
    </xdr:from>
    <xdr:to>
      <xdr:col>72</xdr:col>
      <xdr:colOff>38100</xdr:colOff>
      <xdr:row>97</xdr:row>
      <xdr:rowOff>41407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57934</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105313</xdr:rowOff>
    </xdr:from>
    <xdr:to>
      <xdr:col>67</xdr:col>
      <xdr:colOff>101600</xdr:colOff>
      <xdr:row>97</xdr:row>
      <xdr:rowOff>35463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26590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6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279,010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円となっており、年々増加している。中でも生活保護費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67,968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円、障がい者自立支援給付費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円、児童手当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円、私立保育園運営費助成事業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事業合計が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割を占める。生活保護の適正化を図る一方、子育て環境の充実は、足立区の重点課題であり、今後も積極的に取り組んでいく。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72,336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円で類似団体内平均値を上回っている。小・中合わせて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を超える学校運営費とともに、老朽化する校舎の改築・改修を計画的に行っていること、また、小・中学校タブレット等のＩＣＴ環境更新のために、</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教育ＩＣＴ環境整備資金積立基金に積立を行ったことが主な要因である。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・衛生費は、新型コロナウイルス感染症の５類移行に伴い、ワクチン接種事業及び感染症予防・患者医療費公費負担が大幅減となり、前年度比で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86.2</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になったことに加え、実質収支額が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のため、実質収支比率は</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となり、適正水準である</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を超えた。歳入、歳出ともに決算総額は減少したが、歳入総額の減に比べ、物価高騰対策経費等の増により、歳出の減少幅が少ないことが要因である。</a:t>
          </a:r>
          <a:endPar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財政調整基金は、物価高騰対策等のために積極的な活用を図ったが、令和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年度の歳計剰余金から基金に</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億円積み立てたため、現在高は前年度比で</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一般会計の実質収支は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億円の黒字、全会計の実質収支額は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億円の黒字である。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うち一般会計は、退職手当減による人件費や工事完了に伴う投資的経費などの歳出減に加え、納税義務者の増加などによる特別区民税の増、都税収入の増加による財政調整交付金の増などが主な要因とな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月からの社会保険適用拡大等の影響により、被保険者数が大幅に減少し、保険給付費が前年度より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億円減少したことが要因となり、黒字となっている。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介護保険特別会計は、介護サービス利用者数増により、保険給付費は前年度より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億円増加したが、保険給付費増に伴い国庫支出金と給付準備基金繰入金等も増加したため、黒字となっている。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後期高齢者医療特別会計は、被保険者数の増加などにより保険給付費が増加したが、被保険者数の増による保険料収入の増などにより、黒字となっている。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今後も堅実な財政運営に取り組んでいく。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90" zoomScaleSheetLayoutView="10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331562511</v>
      </c>
      <c r="BO4" s="436"/>
      <c r="BP4" s="436"/>
      <c r="BQ4" s="436"/>
      <c r="BR4" s="436"/>
      <c r="BS4" s="436"/>
      <c r="BT4" s="436"/>
      <c r="BU4" s="437"/>
      <c r="BV4" s="435">
        <v>340840685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7.4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317160375</v>
      </c>
      <c r="BO5" s="407"/>
      <c r="BP5" s="407"/>
      <c r="BQ5" s="407"/>
      <c r="BR5" s="407"/>
      <c r="BS5" s="407"/>
      <c r="BT5" s="407"/>
      <c r="BU5" s="408"/>
      <c r="BV5" s="406">
        <v>326844422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78.599999999999994</v>
      </c>
      <c r="CU5" s="404"/>
      <c r="CV5" s="404"/>
      <c r="CW5" s="404"/>
      <c r="CX5" s="404"/>
      <c r="CY5" s="404"/>
      <c r="CZ5" s="404"/>
      <c r="DA5" s="405"/>
      <c r="DB5" s="403">
        <v>75.900000000000006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14402136</v>
      </c>
      <c r="BO6" s="407"/>
      <c r="BP6" s="407"/>
      <c r="BQ6" s="407"/>
      <c r="BR6" s="407"/>
      <c r="BS6" s="407"/>
      <c r="BT6" s="407"/>
      <c r="BU6" s="408"/>
      <c r="BV6" s="406">
        <v>13996263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78.599999999999994</v>
      </c>
      <c r="CU6" s="550"/>
      <c r="CV6" s="550"/>
      <c r="CW6" s="550"/>
      <c r="CX6" s="550"/>
      <c r="CY6" s="550"/>
      <c r="CZ6" s="550"/>
      <c r="DA6" s="551"/>
      <c r="DB6" s="549">
        <v>75.900000000000006</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1929917</v>
      </c>
      <c r="BO7" s="407"/>
      <c r="BP7" s="407"/>
      <c r="BQ7" s="407"/>
      <c r="BR7" s="407"/>
      <c r="BS7" s="407"/>
      <c r="BT7" s="407"/>
      <c r="BU7" s="408"/>
      <c r="BV7" s="406">
        <v>967111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184973867</v>
      </c>
      <c r="CU7" s="407"/>
      <c r="CV7" s="407"/>
      <c r="CW7" s="407"/>
      <c r="CX7" s="407"/>
      <c r="CY7" s="407"/>
      <c r="CZ7" s="407"/>
      <c r="DA7" s="408"/>
      <c r="DB7" s="406">
        <v>176357720</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12472219</v>
      </c>
      <c r="BO8" s="407"/>
      <c r="BP8" s="407"/>
      <c r="BQ8" s="407"/>
      <c r="BR8" s="407"/>
      <c r="BS8" s="407"/>
      <c r="BT8" s="407"/>
      <c r="BU8" s="408"/>
      <c r="BV8" s="406">
        <v>13029152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695043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-556933</v>
      </c>
      <c r="BO9" s="407"/>
      <c r="BP9" s="407"/>
      <c r="BQ9" s="407"/>
      <c r="BR9" s="407"/>
      <c r="BS9" s="407"/>
      <c r="BT9" s="407"/>
      <c r="BU9" s="408"/>
      <c r="BV9" s="406">
        <v>1701089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v>
      </c>
      <c r="CU9" s="404"/>
      <c r="CV9" s="404"/>
      <c r="CW9" s="404"/>
      <c r="CX9" s="404"/>
      <c r="CY9" s="404"/>
      <c r="CZ9" s="404"/>
      <c r="DA9" s="405"/>
      <c r="DB9" s="403">
        <v>1.6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670122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21150</v>
      </c>
      <c r="BO10" s="407"/>
      <c r="BP10" s="407"/>
      <c r="BQ10" s="407"/>
      <c r="BR10" s="407"/>
      <c r="BS10" s="407"/>
      <c r="BT10" s="407"/>
      <c r="BU10" s="408"/>
      <c r="BV10" s="406">
        <v>17788</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693223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5020647</v>
      </c>
      <c r="BO12" s="407"/>
      <c r="BP12" s="407"/>
      <c r="BQ12" s="407"/>
      <c r="BR12" s="407"/>
      <c r="BS12" s="407"/>
      <c r="BT12" s="407"/>
      <c r="BU12" s="408"/>
      <c r="BV12" s="406">
        <v>6713706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653892</v>
      </c>
      <c r="S13" s="494"/>
      <c r="T13" s="494"/>
      <c r="U13" s="494"/>
      <c r="V13" s="495"/>
      <c r="W13" s="496" t="s">
        <v>131</v>
      </c>
      <c r="X13" s="392"/>
      <c r="Y13" s="392"/>
      <c r="Z13" s="392"/>
      <c r="AA13" s="392"/>
      <c r="AB13" s="393"/>
      <c r="AC13" s="359">
        <v>540</v>
      </c>
      <c r="AD13" s="360"/>
      <c r="AE13" s="360"/>
      <c r="AF13" s="360"/>
      <c r="AG13" s="361"/>
      <c r="AH13" s="359">
        <v>594</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-5556430</v>
      </c>
      <c r="BO13" s="407"/>
      <c r="BP13" s="407"/>
      <c r="BQ13" s="407"/>
      <c r="BR13" s="407"/>
      <c r="BS13" s="407"/>
      <c r="BT13" s="407"/>
      <c r="BU13" s="408"/>
      <c r="BV13" s="406">
        <v>-4994829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-3.4</v>
      </c>
      <c r="CU13" s="404"/>
      <c r="CV13" s="404"/>
      <c r="CW13" s="404"/>
      <c r="CX13" s="404"/>
      <c r="CY13" s="404"/>
      <c r="CZ13" s="404"/>
      <c r="DA13" s="405"/>
      <c r="DB13" s="403">
        <v>-3.8</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690114</v>
      </c>
      <c r="S14" s="494"/>
      <c r="T14" s="494"/>
      <c r="U14" s="494"/>
      <c r="V14" s="495"/>
      <c r="W14" s="497"/>
      <c r="X14" s="395"/>
      <c r="Y14" s="395"/>
      <c r="Z14" s="395"/>
      <c r="AA14" s="395"/>
      <c r="AB14" s="396"/>
      <c r="AC14" s="486">
        <v>0.2</v>
      </c>
      <c r="AD14" s="487"/>
      <c r="AE14" s="487"/>
      <c r="AF14" s="487"/>
      <c r="AG14" s="488"/>
      <c r="AH14" s="486">
        <v>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654066</v>
      </c>
      <c r="S15" s="494"/>
      <c r="T15" s="494"/>
      <c r="U15" s="494"/>
      <c r="V15" s="495"/>
      <c r="W15" s="496" t="s">
        <v>137</v>
      </c>
      <c r="X15" s="392"/>
      <c r="Y15" s="392"/>
      <c r="Z15" s="392"/>
      <c r="AA15" s="392"/>
      <c r="AB15" s="393"/>
      <c r="AC15" s="359">
        <v>49707</v>
      </c>
      <c r="AD15" s="360"/>
      <c r="AE15" s="360"/>
      <c r="AF15" s="360"/>
      <c r="AG15" s="361"/>
      <c r="AH15" s="359">
        <v>49419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66343037</v>
      </c>
      <c r="BO15" s="436"/>
      <c r="BP15" s="436"/>
      <c r="BQ15" s="436"/>
      <c r="BR15" s="436"/>
      <c r="BS15" s="436"/>
      <c r="BT15" s="436"/>
      <c r="BU15" s="437"/>
      <c r="BV15" s="435">
        <v>61521610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19.100000000000001</v>
      </c>
      <c r="AD16" s="487"/>
      <c r="AE16" s="487"/>
      <c r="AF16" s="487"/>
      <c r="AG16" s="488"/>
      <c r="AH16" s="486">
        <v>21.4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176679060</v>
      </c>
      <c r="BO16" s="407"/>
      <c r="BP16" s="407"/>
      <c r="BQ16" s="407"/>
      <c r="BR16" s="407"/>
      <c r="BS16" s="407"/>
      <c r="BT16" s="407"/>
      <c r="BU16" s="408"/>
      <c r="BV16" s="406">
        <v>168406568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210600</v>
      </c>
      <c r="AD17" s="360"/>
      <c r="AE17" s="360"/>
      <c r="AF17" s="360"/>
      <c r="AG17" s="361"/>
      <c r="AH17" s="359">
        <v>180740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184973867</v>
      </c>
      <c r="BO17" s="407"/>
      <c r="BP17" s="407"/>
      <c r="BQ17" s="407"/>
      <c r="BR17" s="407"/>
      <c r="BS17" s="407"/>
      <c r="BT17" s="407"/>
      <c r="BU17" s="408"/>
      <c r="BV17" s="406">
        <v>176357720</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53.25</v>
      </c>
      <c r="M18" s="459"/>
      <c r="N18" s="459"/>
      <c r="O18" s="459"/>
      <c r="P18" s="459"/>
      <c r="Q18" s="459"/>
      <c r="R18" s="460"/>
      <c r="S18" s="460"/>
      <c r="T18" s="460"/>
      <c r="U18" s="460"/>
      <c r="V18" s="461"/>
      <c r="W18" s="477"/>
      <c r="X18" s="478"/>
      <c r="Y18" s="478"/>
      <c r="Z18" s="478"/>
      <c r="AA18" s="478"/>
      <c r="AB18" s="502"/>
      <c r="AC18" s="376">
        <v>80.7</v>
      </c>
      <c r="AD18" s="377"/>
      <c r="AE18" s="377"/>
      <c r="AF18" s="377"/>
      <c r="AG18" s="462"/>
      <c r="AH18" s="376">
        <v>78.3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148777002</v>
      </c>
      <c r="BO18" s="407"/>
      <c r="BP18" s="407"/>
      <c r="BQ18" s="407"/>
      <c r="BR18" s="407"/>
      <c r="BS18" s="407"/>
      <c r="BT18" s="407"/>
      <c r="BU18" s="408"/>
      <c r="BV18" s="406">
        <v>139691505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13052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216065889</v>
      </c>
      <c r="BO19" s="407"/>
      <c r="BP19" s="407"/>
      <c r="BQ19" s="407"/>
      <c r="BR19" s="407"/>
      <c r="BS19" s="407"/>
      <c r="BT19" s="407"/>
      <c r="BU19" s="408"/>
      <c r="BV19" s="406">
        <v>203928648</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345346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18907244</v>
      </c>
      <c r="BO22" s="436"/>
      <c r="BP22" s="436"/>
      <c r="BQ22" s="436"/>
      <c r="BR22" s="436"/>
      <c r="BS22" s="436"/>
      <c r="BT22" s="436"/>
      <c r="BU22" s="437"/>
      <c r="BV22" s="435">
        <v>22195704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16856890</v>
      </c>
      <c r="BO23" s="407"/>
      <c r="BP23" s="407"/>
      <c r="BQ23" s="407"/>
      <c r="BR23" s="407"/>
      <c r="BS23" s="407"/>
      <c r="BT23" s="407"/>
      <c r="BU23" s="408"/>
      <c r="BV23" s="406">
        <v>19328908</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10788</v>
      </c>
      <c r="R24" s="360"/>
      <c r="S24" s="360"/>
      <c r="T24" s="360"/>
      <c r="U24" s="360"/>
      <c r="V24" s="361"/>
      <c r="W24" s="449"/>
      <c r="X24" s="386"/>
      <c r="Y24" s="387"/>
      <c r="Z24" s="362" t="s">
        <v>162</v>
      </c>
      <c r="AA24" s="363"/>
      <c r="AB24" s="363"/>
      <c r="AC24" s="363"/>
      <c r="AD24" s="363"/>
      <c r="AE24" s="363"/>
      <c r="AF24" s="363"/>
      <c r="AG24" s="364"/>
      <c r="AH24" s="359">
        <v>3416</v>
      </c>
      <c r="AI24" s="360"/>
      <c r="AJ24" s="360"/>
      <c r="AK24" s="360"/>
      <c r="AL24" s="361"/>
      <c r="AM24" s="359">
        <v>10183096</v>
      </c>
      <c r="AN24" s="360"/>
      <c r="AO24" s="360"/>
      <c r="AP24" s="360"/>
      <c r="AQ24" s="360"/>
      <c r="AR24" s="361"/>
      <c r="AS24" s="359">
        <v>2981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18907244</v>
      </c>
      <c r="BO24" s="407"/>
      <c r="BP24" s="407"/>
      <c r="BQ24" s="407"/>
      <c r="BR24" s="407"/>
      <c r="BS24" s="407"/>
      <c r="BT24" s="407"/>
      <c r="BU24" s="408"/>
      <c r="BV24" s="406">
        <v>22195704</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8649</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82524099</v>
      </c>
      <c r="BO25" s="436"/>
      <c r="BP25" s="436"/>
      <c r="BQ25" s="436"/>
      <c r="BR25" s="436"/>
      <c r="BS25" s="436"/>
      <c r="BT25" s="436"/>
      <c r="BU25" s="437"/>
      <c r="BV25" s="435">
        <v>78751418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7458</v>
      </c>
      <c r="R26" s="360"/>
      <c r="S26" s="360"/>
      <c r="T26" s="360"/>
      <c r="U26" s="360"/>
      <c r="V26" s="361"/>
      <c r="W26" s="449"/>
      <c r="X26" s="386"/>
      <c r="Y26" s="387"/>
      <c r="Z26" s="362" t="s">
        <v>168</v>
      </c>
      <c r="AA26" s="417"/>
      <c r="AB26" s="417"/>
      <c r="AC26" s="417"/>
      <c r="AD26" s="417"/>
      <c r="AE26" s="417"/>
      <c r="AF26" s="417"/>
      <c r="AG26" s="418"/>
      <c r="AH26" s="359">
        <v>136</v>
      </c>
      <c r="AI26" s="360"/>
      <c r="AJ26" s="360"/>
      <c r="AK26" s="360"/>
      <c r="AL26" s="361"/>
      <c r="AM26" s="359">
        <v>411672</v>
      </c>
      <c r="AN26" s="360"/>
      <c r="AO26" s="360"/>
      <c r="AP26" s="360"/>
      <c r="AQ26" s="360"/>
      <c r="AR26" s="361"/>
      <c r="AS26" s="359">
        <v>3027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9430</v>
      </c>
      <c r="R27" s="360"/>
      <c r="S27" s="360"/>
      <c r="T27" s="360"/>
      <c r="U27" s="360"/>
      <c r="V27" s="361"/>
      <c r="W27" s="449"/>
      <c r="X27" s="386"/>
      <c r="Y27" s="387"/>
      <c r="Z27" s="362" t="s">
        <v>171</v>
      </c>
      <c r="AA27" s="363"/>
      <c r="AB27" s="363"/>
      <c r="AC27" s="363"/>
      <c r="AD27" s="363"/>
      <c r="AE27" s="363"/>
      <c r="AF27" s="363"/>
      <c r="AG27" s="364"/>
      <c r="AH27" s="359">
        <v>15</v>
      </c>
      <c r="AI27" s="360"/>
      <c r="AJ27" s="360"/>
      <c r="AK27" s="360"/>
      <c r="AL27" s="361"/>
      <c r="AM27" s="359">
        <v>62895</v>
      </c>
      <c r="AN27" s="360"/>
      <c r="AO27" s="360"/>
      <c r="AP27" s="360"/>
      <c r="AQ27" s="360"/>
      <c r="AR27" s="361"/>
      <c r="AS27" s="359">
        <v>4193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8080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48570746</v>
      </c>
      <c r="BO28" s="436"/>
      <c r="BP28" s="436"/>
      <c r="BQ28" s="436"/>
      <c r="BR28" s="436"/>
      <c r="BS28" s="436"/>
      <c r="BT28" s="436"/>
      <c r="BU28" s="437"/>
      <c r="BV28" s="435">
        <v>46970243</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43</v>
      </c>
      <c r="M29" s="360"/>
      <c r="N29" s="360"/>
      <c r="O29" s="360"/>
      <c r="P29" s="361"/>
      <c r="Q29" s="359">
        <v>6150</v>
      </c>
      <c r="R29" s="360"/>
      <c r="S29" s="360"/>
      <c r="T29" s="360"/>
      <c r="U29" s="360"/>
      <c r="V29" s="361"/>
      <c r="W29" s="450"/>
      <c r="X29" s="451"/>
      <c r="Y29" s="452"/>
      <c r="Z29" s="362" t="s">
        <v>177</v>
      </c>
      <c r="AA29" s="363"/>
      <c r="AB29" s="363"/>
      <c r="AC29" s="363"/>
      <c r="AD29" s="363"/>
      <c r="AE29" s="363"/>
      <c r="AF29" s="363"/>
      <c r="AG29" s="364"/>
      <c r="AH29" s="359">
        <v>3431</v>
      </c>
      <c r="AI29" s="360"/>
      <c r="AJ29" s="360"/>
      <c r="AK29" s="360"/>
      <c r="AL29" s="361"/>
      <c r="AM29" s="359">
        <v>10245991</v>
      </c>
      <c r="AN29" s="360"/>
      <c r="AO29" s="360"/>
      <c r="AP29" s="360"/>
      <c r="AQ29" s="360"/>
      <c r="AR29" s="361"/>
      <c r="AS29" s="359">
        <v>2986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4501510</v>
      </c>
      <c r="BO29" s="407"/>
      <c r="BP29" s="407"/>
      <c r="BQ29" s="407"/>
      <c r="BR29" s="407"/>
      <c r="BS29" s="407"/>
      <c r="BT29" s="407"/>
      <c r="BU29" s="408"/>
      <c r="BV29" s="406">
        <v>4883339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132725820</v>
      </c>
      <c r="BO30" s="441"/>
      <c r="BP30" s="441"/>
      <c r="BQ30" s="441"/>
      <c r="BR30" s="441"/>
      <c r="BS30" s="441"/>
      <c r="BT30" s="441"/>
      <c r="BU30" s="442"/>
      <c r="BV30" s="440">
        <v>129698110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足立区スポーツ協会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足立区勤労福祉サービスセンター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足立市街地開発</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13</v>
      </c>
      <c r="CP37" s="354"/>
      <c r="CQ37" s="355" t="str">
        <f>IF('各会計、関係団体の財政状況及び健全化判断比率'!BS10="","",'各会計、関係団体の財政状況及び健全化判断比率'!BS10)</f>
        <v>足立区生涯学習振興公社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東京都後期高齢者医療広域連合（後期高齢者医療特別会計）</v>
      </c>
      <c r="BZ38" s="355"/>
      <c r="CA38" s="355"/>
      <c r="CB38" s="355"/>
      <c r="CC38" s="355"/>
      <c r="CD38" s="355"/>
      <c r="CE38" s="355"/>
      <c r="CF38" s="355"/>
      <c r="CG38" s="355"/>
      <c r="CH38" s="355"/>
      <c r="CI38" s="355"/>
      <c r="CJ38" s="355"/>
      <c r="CK38" s="355"/>
      <c r="CL38" s="355"/>
      <c r="CM38" s="355"/>
      <c r="CN38" s="175"/>
      <c r="CO38" s="354">
        <f t="shared" si="3"/>
        <v>14</v>
      </c>
      <c r="CP38" s="354"/>
      <c r="CQ38" s="355" t="str">
        <f>IF('各会計、関係団体の財政状況及び健全化判断比率'!BS11="","",'各会計、関係団体の財政状況及び健全化判断比率'!BS11)</f>
        <v>足立区土地開発公社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〇</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15</v>
      </c>
      <c r="CP39" s="354"/>
      <c r="CQ39" s="355" t="str">
        <f>IF('各会計、関係団体の財政状況及び健全化判断比率'!BS12="","",'各会計、関係団体の財政状況及び健全化判断比率'!BS12)</f>
        <v>足立区観光交流協会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Sesz8H0KCiHuNqjVWE3CoqoCSkNq9YIA8OaSpG0nG+Gu4kiAVXhQ3tlZaXHcsGj2micsYbC+3DaoyC03Dtt2Q==" saltValue="7tVb61F44ydeDHXiHiU9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529</v>
      </c>
      <c r="D34" s="1136"/>
      <c r="E34" s="1137"/>
      <c r="F34" s="32">
        <v>4.53</v>
      </c>
      <c r="G34" s="33">
        <v>5.1100000000000003</v>
      </c>
      <c r="H34" s="33">
        <v>6.68</v>
      </c>
      <c r="I34" s="33">
        <v>7.38</v>
      </c>
      <c r="J34" s="34">
        <v>6.74</v>
      </c>
      <c r="K34" s="22"/>
      <c r="L34" s="22"/>
      <c r="M34" s="22"/>
      <c r="N34" s="22"/>
      <c r="O34" s="22"/>
      <c r="P34" s="22"/>
    </row>
    <row r="35" spans="1:16" ht="39" customHeight="1" x14ac:dyDescent="0.2">
      <c r="A35" s="22"/>
      <c r="B35" s="35"/>
      <c r="C35" s="1132" t="s">
        <v>530</v>
      </c>
      <c r="D35" s="1132"/>
      <c r="E35" s="1133"/>
      <c r="F35" s="36">
        <v>1</v>
      </c>
      <c r="G35" s="37">
        <v>1.06</v>
      </c>
      <c r="H35" s="37">
        <v>1</v>
      </c>
      <c r="I35" s="37">
        <v>1.48</v>
      </c>
      <c r="J35" s="38">
        <v>1.02</v>
      </c>
      <c r="K35" s="22"/>
      <c r="L35" s="22"/>
      <c r="M35" s="22"/>
      <c r="N35" s="22"/>
      <c r="O35" s="22"/>
      <c r="P35" s="22"/>
    </row>
    <row r="36" spans="1:16" ht="39" customHeight="1" x14ac:dyDescent="0.2">
      <c r="A36" s="22"/>
      <c r="B36" s="35"/>
      <c r="C36" s="1132" t="s">
        <v>531</v>
      </c>
      <c r="D36" s="1132"/>
      <c r="E36" s="1133"/>
      <c r="F36" s="36">
        <v>0.44</v>
      </c>
      <c r="G36" s="37">
        <v>0.49</v>
      </c>
      <c r="H36" s="37">
        <v>0.53</v>
      </c>
      <c r="I36" s="37">
        <v>0.37</v>
      </c>
      <c r="J36" s="38">
        <v>0.22</v>
      </c>
      <c r="K36" s="22"/>
      <c r="L36" s="22"/>
      <c r="M36" s="22"/>
      <c r="N36" s="22"/>
      <c r="O36" s="22"/>
      <c r="P36" s="22"/>
    </row>
    <row r="37" spans="1:16" ht="39" customHeight="1" x14ac:dyDescent="0.2">
      <c r="A37" s="22"/>
      <c r="B37" s="35"/>
      <c r="C37" s="1132" t="s">
        <v>532</v>
      </c>
      <c r="D37" s="1132"/>
      <c r="E37" s="1133"/>
      <c r="F37" s="36">
        <v>0.12</v>
      </c>
      <c r="G37" s="37">
        <v>0.08</v>
      </c>
      <c r="H37" s="37">
        <v>0.11</v>
      </c>
      <c r="I37" s="37">
        <v>0.04</v>
      </c>
      <c r="J37" s="38">
        <v>0.09</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534</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cwUFlgGN6JvlUpYqWIdfxXGBndywscGWoNGjzhkbcB2kiX8HEoOtESqvPfoGueKpEEpS0MlyiuYCUaxNUIEPw==" saltValue="JyvIvwV3BoOlK00xMWHM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4389</v>
      </c>
      <c r="L45" s="58">
        <v>3482</v>
      </c>
      <c r="M45" s="58">
        <v>2804</v>
      </c>
      <c r="N45" s="58">
        <v>3041</v>
      </c>
      <c r="O45" s="59">
        <v>2842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148</v>
      </c>
      <c r="L47" s="62">
        <v>138</v>
      </c>
      <c r="M47" s="62">
        <v>98</v>
      </c>
      <c r="N47" s="62">
        <v>30</v>
      </c>
      <c r="O47" s="63">
        <v>22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185</v>
      </c>
      <c r="L49" s="62">
        <v>204</v>
      </c>
      <c r="M49" s="62">
        <v>195</v>
      </c>
      <c r="N49" s="62">
        <v>198</v>
      </c>
      <c r="O49" s="63">
        <v>247</v>
      </c>
      <c r="P49" s="46"/>
      <c r="Q49" s="46"/>
      <c r="R49" s="46"/>
      <c r="S49" s="46"/>
      <c r="T49" s="46"/>
      <c r="U49" s="46"/>
    </row>
    <row r="50" spans="1:21" ht="30.75" customHeight="1" x14ac:dyDescent="0.2">
      <c r="A50" s="46"/>
      <c r="B50" s="1163"/>
      <c r="C50" s="1164"/>
      <c r="D50" s="60"/>
      <c r="E50" s="1140" t="s">
        <v>15</v>
      </c>
      <c r="F50" s="1140"/>
      <c r="G50" s="1140"/>
      <c r="H50" s="1140"/>
      <c r="I50" s="1140"/>
      <c r="J50" s="1141"/>
      <c r="K50" s="61">
        <v>272</v>
      </c>
      <c r="L50" s="62">
        <v>228</v>
      </c>
      <c r="M50" s="62">
        <v>303</v>
      </c>
      <c r="N50" s="62">
        <v>174</v>
      </c>
      <c r="O50" s="63">
        <v>174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10770</v>
      </c>
      <c r="L52" s="62">
        <v>10437</v>
      </c>
      <c r="M52" s="62">
        <v>9944</v>
      </c>
      <c r="N52" s="62">
        <v>9238</v>
      </c>
      <c r="O52" s="63">
        <v>8344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-5776</v>
      </c>
      <c r="L53" s="67">
        <v>-6385</v>
      </c>
      <c r="M53" s="67">
        <v>-6544</v>
      </c>
      <c r="N53" s="67">
        <v>-5795</v>
      </c>
      <c r="O53" s="68">
        <v>-5059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6" t="s">
        <v>24</v>
      </c>
      <c r="C58" s="1147"/>
      <c r="D58" s="1152" t="s">
        <v>25</v>
      </c>
      <c r="E58" s="1153"/>
      <c r="F58" s="1153"/>
      <c r="G58" s="1153"/>
      <c r="H58" s="1153"/>
      <c r="I58" s="1153"/>
      <c r="J58" s="1154"/>
      <c r="K58" s="81">
        <v>40</v>
      </c>
      <c r="L58" s="82">
        <v>375</v>
      </c>
      <c r="M58" s="82">
        <v>746</v>
      </c>
      <c r="N58" s="82">
        <v>89</v>
      </c>
      <c r="O58" s="83">
        <v>245</v>
      </c>
    </row>
    <row r="59" spans="1:21" ht="31.5" customHeight="1" x14ac:dyDescent="0.2">
      <c r="B59" s="1148"/>
      <c r="C59" s="1149"/>
      <c r="D59" s="1155" t="s">
        <v>26</v>
      </c>
      <c r="E59" s="1156"/>
      <c r="F59" s="1156"/>
      <c r="G59" s="1156"/>
      <c r="H59" s="1156"/>
      <c r="I59" s="1156"/>
      <c r="J59" s="1157"/>
      <c r="K59" s="84">
        <v>11340</v>
      </c>
      <c r="L59" s="85">
        <v>11299</v>
      </c>
      <c r="M59" s="85">
        <v>10300</v>
      </c>
      <c r="N59" s="85">
        <v>5361</v>
      </c>
      <c r="O59" s="86">
        <v>5163</v>
      </c>
    </row>
    <row r="60" spans="1:21" ht="31.5" customHeight="1" thickBot="1" x14ac:dyDescent="0.25">
      <c r="B60" s="1150"/>
      <c r="C60" s="1151"/>
      <c r="D60" s="1158" t="s">
        <v>27</v>
      </c>
      <c r="E60" s="1159"/>
      <c r="F60" s="1159"/>
      <c r="G60" s="1159"/>
      <c r="H60" s="1159"/>
      <c r="I60" s="1159"/>
      <c r="J60" s="1160"/>
      <c r="K60" s="87">
        <v>1068</v>
      </c>
      <c r="L60" s="88">
        <v>1166</v>
      </c>
      <c r="M60" s="88">
        <v>928</v>
      </c>
      <c r="N60" s="88">
        <v>281</v>
      </c>
      <c r="O60" s="89">
        <v>222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QRpMy8wMqN92x9aSoT25X31sonuCSsbRukiXHx3cpTLj46PMzEbyu4MLAw1m5PNpnxOz703GDRzT0YXsblsMg==" saltValue="niuMeXaOyQc7qLrfXZ6Z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34225</v>
      </c>
      <c r="J41" s="343">
        <v>30807</v>
      </c>
      <c r="K41" s="343">
        <v>25607</v>
      </c>
      <c r="L41" s="343">
        <v>22476</v>
      </c>
      <c r="M41" s="344">
        <v>18907</v>
      </c>
    </row>
    <row r="42" spans="2:13" ht="27.75" customHeight="1" x14ac:dyDescent="0.2">
      <c r="B42" s="1171"/>
      <c r="C42" s="1172"/>
      <c r="D42" s="104"/>
      <c r="E42" s="1175" t="s">
        <v>32</v>
      </c>
      <c r="F42" s="1175"/>
      <c r="G42" s="1175"/>
      <c r="H42" s="1176"/>
      <c r="I42" s="345">
        <v>4937</v>
      </c>
      <c r="J42" s="346">
        <v>3395</v>
      </c>
      <c r="K42" s="346">
        <v>4409</v>
      </c>
      <c r="L42" s="346">
        <v>4235</v>
      </c>
      <c r="M42" s="347">
        <v>4061</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2308</v>
      </c>
      <c r="J44" s="346">
        <v>2738</v>
      </c>
      <c r="K44" s="346">
        <v>3042</v>
      </c>
      <c r="L44" s="346">
        <v>3722</v>
      </c>
      <c r="M44" s="347">
        <v>3912</v>
      </c>
    </row>
    <row r="45" spans="2:13" ht="27.75" customHeight="1" x14ac:dyDescent="0.2">
      <c r="B45" s="1171"/>
      <c r="C45" s="1172"/>
      <c r="D45" s="104"/>
      <c r="E45" s="1175" t="s">
        <v>35</v>
      </c>
      <c r="F45" s="1175"/>
      <c r="G45" s="1175"/>
      <c r="H45" s="1176"/>
      <c r="I45" s="345">
        <v>25607</v>
      </c>
      <c r="J45" s="346">
        <v>26304</v>
      </c>
      <c r="K45" s="346">
        <v>22967</v>
      </c>
      <c r="L45" s="346">
        <v>22682</v>
      </c>
      <c r="M45" s="347">
        <v>22055</v>
      </c>
    </row>
    <row r="46" spans="2:13" ht="27.75" customHeight="1" x14ac:dyDescent="0.2">
      <c r="B46" s="1171"/>
      <c r="C46" s="1172"/>
      <c r="D46" s="105"/>
      <c r="E46" s="1175" t="s">
        <v>36</v>
      </c>
      <c r="F46" s="1175"/>
      <c r="G46" s="1175"/>
      <c r="H46" s="1176"/>
      <c r="I46" s="345">
        <v>55</v>
      </c>
      <c r="J46" s="346">
        <v>40</v>
      </c>
      <c r="K46" s="346">
        <v>26</v>
      </c>
      <c r="L46" s="346">
        <v>13</v>
      </c>
      <c r="M46" s="347" t="s">
        <v>482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180740</v>
      </c>
      <c r="J50" s="346">
        <v>186115</v>
      </c>
      <c r="K50" s="346">
        <v>185494</v>
      </c>
      <c r="L50" s="346">
        <v>185918</v>
      </c>
      <c r="M50" s="347">
        <v>189383</v>
      </c>
    </row>
    <row r="51" spans="2:13" ht="27.75" customHeight="1" x14ac:dyDescent="0.2">
      <c r="B51" s="1171"/>
      <c r="C51" s="1172"/>
      <c r="D51" s="104"/>
      <c r="E51" s="1175" t="s">
        <v>42</v>
      </c>
      <c r="F51" s="1175"/>
      <c r="G51" s="1175"/>
      <c r="H51" s="1176"/>
      <c r="I51" s="345">
        <v>2422</v>
      </c>
      <c r="J51" s="346">
        <v>3496</v>
      </c>
      <c r="K51" s="346">
        <v>7716</v>
      </c>
      <c r="L51" s="346">
        <v>3262</v>
      </c>
      <c r="M51" s="347">
        <v>3260</v>
      </c>
    </row>
    <row r="52" spans="2:13" ht="27.75" customHeight="1" x14ac:dyDescent="0.2">
      <c r="B52" s="1173"/>
      <c r="C52" s="1174"/>
      <c r="D52" s="104"/>
      <c r="E52" s="1175" t="s">
        <v>43</v>
      </c>
      <c r="F52" s="1175"/>
      <c r="G52" s="1175"/>
      <c r="H52" s="1176"/>
      <c r="I52" s="345">
        <v>89721</v>
      </c>
      <c r="J52" s="346">
        <v>82150</v>
      </c>
      <c r="K52" s="346">
        <v>79643</v>
      </c>
      <c r="L52" s="346">
        <v>71708</v>
      </c>
      <c r="M52" s="347">
        <v>61895</v>
      </c>
    </row>
    <row r="53" spans="2:13" ht="27.75" customHeight="1" thickBot="1" x14ac:dyDescent="0.25">
      <c r="B53" s="1177" t="s">
        <v>19</v>
      </c>
      <c r="C53" s="1178"/>
      <c r="D53" s="108"/>
      <c r="E53" s="1179" t="s">
        <v>44</v>
      </c>
      <c r="F53" s="1179"/>
      <c r="G53" s="1179"/>
      <c r="H53" s="1180"/>
      <c r="I53" s="348">
        <v>-205750</v>
      </c>
      <c r="J53" s="349">
        <v>-208476</v>
      </c>
      <c r="K53" s="349">
        <v>-216803</v>
      </c>
      <c r="L53" s="349">
        <v>-207760</v>
      </c>
      <c r="M53" s="350">
        <v>-205602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pQ+vPmw9lO3byfozSQyfFKq3+1wT3VUAGxamNJ/HR82FB4dON2j+qfPkUh2x2kdSn4AAkLXa2v3OYmIfZ7Raw==" saltValue="59j7NhJcoa2r+AgPmcaI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47666</v>
      </c>
      <c r="G55" s="120">
        <v>46970</v>
      </c>
      <c r="H55" s="121">
        <v>48571</v>
      </c>
    </row>
    <row r="56" spans="2:8" ht="52.5" customHeight="1" x14ac:dyDescent="0.2">
      <c r="B56" s="122"/>
      <c r="C56" s="1198" t="s">
        <v>47</v>
      </c>
      <c r="D56" s="1198"/>
      <c r="E56" s="1199"/>
      <c r="F56" s="123">
        <v>5019</v>
      </c>
      <c r="G56" s="123">
        <v>4883</v>
      </c>
      <c r="H56" s="124">
        <v>4502</v>
      </c>
    </row>
    <row r="57" spans="2:8" ht="53.25" customHeight="1" x14ac:dyDescent="0.2">
      <c r="B57" s="122"/>
      <c r="C57" s="1200" t="s">
        <v>48</v>
      </c>
      <c r="D57" s="1200"/>
      <c r="E57" s="1201"/>
      <c r="F57" s="125">
        <v>127705</v>
      </c>
      <c r="G57" s="125">
        <v>129698</v>
      </c>
      <c r="H57" s="126">
        <v>132726</v>
      </c>
    </row>
    <row r="58" spans="2:8" ht="45.75" customHeight="1" x14ac:dyDescent="0.2">
      <c r="B58" s="127"/>
      <c r="C58" s="1188" t="s">
        <v>554</v>
      </c>
      <c r="D58" s="1189"/>
      <c r="E58" s="1190"/>
      <c r="F58" s="128">
        <v>59395</v>
      </c>
      <c r="G58" s="128">
        <v>58589</v>
      </c>
      <c r="H58" s="129">
        <v>56277</v>
      </c>
    </row>
    <row r="59" spans="2:8" ht="45.75" customHeight="1" x14ac:dyDescent="0.2">
      <c r="B59" s="127"/>
      <c r="C59" s="1188" t="s">
        <v>555</v>
      </c>
      <c r="D59" s="1189"/>
      <c r="E59" s="1190"/>
      <c r="F59" s="128">
        <v>47367</v>
      </c>
      <c r="G59" s="128">
        <v>50684</v>
      </c>
      <c r="H59" s="129">
        <v>49917</v>
      </c>
    </row>
    <row r="60" spans="2:8" ht="45.75" customHeight="1" x14ac:dyDescent="0.2">
      <c r="B60" s="127"/>
      <c r="C60" s="1188" t="s">
        <v>556</v>
      </c>
      <c r="D60" s="1189"/>
      <c r="E60" s="1190"/>
      <c r="F60" s="128">
        <v>5180</v>
      </c>
      <c r="G60" s="128">
        <v>4376</v>
      </c>
      <c r="H60" s="129">
        <v>6360</v>
      </c>
    </row>
    <row r="61" spans="2:8" ht="45.75" customHeight="1" x14ac:dyDescent="0.2">
      <c r="B61" s="127"/>
      <c r="C61" s="1188" t="s">
        <v>557</v>
      </c>
      <c r="D61" s="1189"/>
      <c r="E61" s="1190"/>
      <c r="F61" s="128" t="s">
        <v>559</v>
      </c>
      <c r="G61" s="128" t="s">
        <v>559</v>
      </c>
      <c r="H61" s="129">
        <v>6100</v>
      </c>
    </row>
    <row r="62" spans="2:8" ht="45.75" customHeight="1" thickBot="1" x14ac:dyDescent="0.25">
      <c r="B62" s="130"/>
      <c r="C62" s="1191" t="s">
        <v>558</v>
      </c>
      <c r="D62" s="1192"/>
      <c r="E62" s="1193"/>
      <c r="F62" s="131">
        <v>5235</v>
      </c>
      <c r="G62" s="131">
        <v>6648</v>
      </c>
      <c r="H62" s="132">
        <v>5738</v>
      </c>
    </row>
    <row r="63" spans="2:8" ht="52.5" customHeight="1" thickBot="1" x14ac:dyDescent="0.25">
      <c r="B63" s="133"/>
      <c r="C63" s="1194" t="s">
        <v>49</v>
      </c>
      <c r="D63" s="1194"/>
      <c r="E63" s="1195"/>
      <c r="F63" s="134">
        <v>180391</v>
      </c>
      <c r="G63" s="134">
        <v>181552</v>
      </c>
      <c r="H63" s="135">
        <v>185798</v>
      </c>
    </row>
    <row r="64" spans="2:8" ht="13" x14ac:dyDescent="0.2"/>
  </sheetData>
  <sheetProtection algorithmName="SHA-512" hashValue="9eeWw7KM+zi8uR/JqFyohFGcrZmhYTcCJOVX1FPPEr+Z8MXcdNGgOXLv+w8B0iyAJLYxCLnj7S8tHWTbpn+XSw==" saltValue="hnjjaUXtX9BirIgNlpu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48057</v>
      </c>
      <c r="E3" s="154"/>
      <c r="F3" s="155">
        <v>51681</v>
      </c>
      <c r="G3" s="156"/>
      <c r="H3" s="157"/>
    </row>
    <row r="4" spans="1:8" x14ac:dyDescent="0.2">
      <c r="A4" s="158"/>
      <c r="B4" s="159"/>
      <c r="C4" s="160"/>
      <c r="D4" s="161">
        <v>32553</v>
      </c>
      <c r="E4" s="162"/>
      <c r="F4" s="163">
        <v>37226</v>
      </c>
      <c r="G4" s="164"/>
      <c r="H4" s="165"/>
    </row>
    <row r="5" spans="1:8" x14ac:dyDescent="0.2">
      <c r="A5" s="146" t="s">
        <v>515</v>
      </c>
      <c r="B5" s="151"/>
      <c r="C5" s="152"/>
      <c r="D5" s="153">
        <v>43606</v>
      </c>
      <c r="E5" s="154"/>
      <c r="F5" s="155">
        <v>50465</v>
      </c>
      <c r="G5" s="156"/>
      <c r="H5" s="157"/>
    </row>
    <row r="6" spans="1:8" x14ac:dyDescent="0.2">
      <c r="A6" s="158"/>
      <c r="B6" s="159"/>
      <c r="C6" s="160"/>
      <c r="D6" s="161">
        <v>30963</v>
      </c>
      <c r="E6" s="162"/>
      <c r="F6" s="163">
        <v>34193</v>
      </c>
      <c r="G6" s="164"/>
      <c r="H6" s="165"/>
    </row>
    <row r="7" spans="1:8" x14ac:dyDescent="0.2">
      <c r="A7" s="146" t="s">
        <v>516</v>
      </c>
      <c r="B7" s="151"/>
      <c r="C7" s="152"/>
      <c r="D7" s="153">
        <v>69472</v>
      </c>
      <c r="E7" s="154"/>
      <c r="F7" s="155">
        <v>51679</v>
      </c>
      <c r="G7" s="156"/>
      <c r="H7" s="157"/>
    </row>
    <row r="8" spans="1:8" x14ac:dyDescent="0.2">
      <c r="A8" s="158"/>
      <c r="B8" s="159"/>
      <c r="C8" s="160"/>
      <c r="D8" s="161">
        <v>50554</v>
      </c>
      <c r="E8" s="162"/>
      <c r="F8" s="163">
        <v>35132</v>
      </c>
      <c r="G8" s="164"/>
      <c r="H8" s="165"/>
    </row>
    <row r="9" spans="1:8" x14ac:dyDescent="0.2">
      <c r="A9" s="146" t="s">
        <v>517</v>
      </c>
      <c r="B9" s="151"/>
      <c r="C9" s="152"/>
      <c r="D9" s="153">
        <v>54105</v>
      </c>
      <c r="E9" s="154"/>
      <c r="F9" s="155">
        <v>49665</v>
      </c>
      <c r="G9" s="156"/>
      <c r="H9" s="157"/>
    </row>
    <row r="10" spans="1:8" x14ac:dyDescent="0.2">
      <c r="A10" s="158"/>
      <c r="B10" s="159"/>
      <c r="C10" s="160"/>
      <c r="D10" s="161">
        <v>33575</v>
      </c>
      <c r="E10" s="162"/>
      <c r="F10" s="163">
        <v>34678</v>
      </c>
      <c r="G10" s="164"/>
      <c r="H10" s="165"/>
    </row>
    <row r="11" spans="1:8" x14ac:dyDescent="0.2">
      <c r="A11" s="146" t="s">
        <v>518</v>
      </c>
      <c r="B11" s="151"/>
      <c r="C11" s="152"/>
      <c r="D11" s="153">
        <v>45762</v>
      </c>
      <c r="E11" s="154"/>
      <c r="F11" s="155">
        <v>63439</v>
      </c>
      <c r="G11" s="156"/>
      <c r="H11" s="157"/>
    </row>
    <row r="12" spans="1:8" x14ac:dyDescent="0.2">
      <c r="A12" s="158"/>
      <c r="B12" s="159"/>
      <c r="C12" s="166"/>
      <c r="D12" s="161">
        <v>37656</v>
      </c>
      <c r="E12" s="162"/>
      <c r="F12" s="163">
        <v>46463</v>
      </c>
      <c r="G12" s="164"/>
      <c r="H12" s="165"/>
    </row>
    <row r="13" spans="1:8" x14ac:dyDescent="0.2">
      <c r="A13" s="146"/>
      <c r="B13" s="151"/>
      <c r="C13" s="152"/>
      <c r="D13" s="153">
        <v>52200</v>
      </c>
      <c r="E13" s="154"/>
      <c r="F13" s="155">
        <v>53386</v>
      </c>
      <c r="G13" s="167"/>
      <c r="H13" s="157"/>
    </row>
    <row r="14" spans="1:8" x14ac:dyDescent="0.2">
      <c r="A14" s="158"/>
      <c r="B14" s="159"/>
      <c r="C14" s="160"/>
      <c r="D14" s="161">
        <v>37060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4.54</v>
      </c>
      <c r="C19" s="168">
        <f>ROUND(VALUE(SUBSTITUTE(実質収支比率等に係る経年分析!G$48,"▲","-")),2)</f>
        <v>5.1100000000000003</v>
      </c>
      <c r="D19" s="168">
        <f>ROUND(VALUE(SUBSTITUTE(実質収支比率等に係る経年分析!H$48,"▲","-")),2)</f>
        <v>6.68</v>
      </c>
      <c r="E19" s="168">
        <f>ROUND(VALUE(SUBSTITUTE(実質収支比率等に係る経年分析!I$48,"▲","-")),2)</f>
        <v>7.39</v>
      </c>
      <c r="F19" s="168">
        <f>ROUND(VALUE(SUBSTITUTE(実質収支比率等に係る経年分析!J$48,"▲","-")),2)</f>
        <v>6.74</v>
      </c>
    </row>
    <row r="20" spans="1:11" x14ac:dyDescent="0.2">
      <c r="A20" s="168" t="s">
        <v>53</v>
      </c>
      <c r="B20" s="168">
        <f>ROUND(VALUE(SUBSTITUTE(実質収支比率等に係る経年分析!F$47,"▲","-")),2)</f>
        <v>24.65</v>
      </c>
      <c r="C20" s="168">
        <f>ROUND(VALUE(SUBSTITUTE(実質収支比率等に係る経年分析!G$47,"▲","-")),2)</f>
        <v>27.31</v>
      </c>
      <c r="D20" s="168">
        <f>ROUND(VALUE(SUBSTITUTE(実質収支比率等に係る経年分析!H$47,"▲","-")),2)</f>
        <v>28.11</v>
      </c>
      <c r="E20" s="168">
        <f>ROUND(VALUE(SUBSTITUTE(実質収支比率等に係る経年分析!I$47,"▲","-")),2)</f>
        <v>26.63</v>
      </c>
      <c r="F20" s="168">
        <f>ROUND(VALUE(SUBSTITUTE(実質収支比率等に係る経年分析!J$47,"▲","-")),2)</f>
        <v>26.26</v>
      </c>
    </row>
    <row r="21" spans="1:11" x14ac:dyDescent="0.2">
      <c r="A21" s="168" t="s">
        <v>54</v>
      </c>
      <c r="B21" s="168">
        <f>IF(ISNUMBER(VALUE(SUBSTITUTE(実質収支比率等に係る経年分析!F$49,"▲","-"))),ROUND(VALUE(SUBSTITUTE(実質収支比率等に係る経年分析!F$49,"▲","-")),2),NA())</f>
        <v>3.02</v>
      </c>
      <c r="C21" s="168">
        <f>IF(ISNUMBER(VALUE(SUBSTITUTE(実質収支比率等に係る経年分析!G$49,"▲","-"))),ROUND(VALUE(SUBSTITUTE(実質収支比率等に係る経年分析!G$49,"▲","-")),2),NA())</f>
        <v>-0.61</v>
      </c>
      <c r="D21" s="168">
        <f>IF(ISNUMBER(VALUE(SUBSTITUTE(実質収支比率等に係る経年分析!H$49,"▲","-"))),ROUND(VALUE(SUBSTITUTE(実質収支比率等に係る経年分析!H$49,"▲","-")),2),NA())</f>
        <v>0.34</v>
      </c>
      <c r="E21" s="168">
        <f>IF(ISNUMBER(VALUE(SUBSTITUTE(実質収支比率等に係る経年分析!I$49,"▲","-"))),ROUND(VALUE(SUBSTITUTE(実質収支比率等に係る経年分析!I$49,"▲","-")),2),NA())</f>
        <v>-2.83</v>
      </c>
      <c r="F21" s="168">
        <f>IF(ISNUMBER(VALUE(SUBSTITUTE(実質収支比率等に係る経年分析!J$49,"▲","-"))),ROUND(VALUE(SUBSTITUTE(実質収支比率等に係る経年分析!J$49,"▲","-")),2),NA())</f>
        <v>-3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0.22</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5.1100000000000003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6.74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10770</v>
      </c>
      <c r="E42" s="170"/>
      <c r="F42" s="170"/>
      <c r="G42" s="170">
        <f>'実質公債費比率（分子）の構造'!L$52</f>
        <v>10437</v>
      </c>
      <c r="H42" s="170"/>
      <c r="I42" s="170"/>
      <c r="J42" s="170">
        <f>'実質公債費比率（分子）の構造'!M$52</f>
        <v>9944</v>
      </c>
      <c r="K42" s="170"/>
      <c r="L42" s="170"/>
      <c r="M42" s="170">
        <f>'実質公債費比率（分子）の構造'!N$52</f>
        <v>9238</v>
      </c>
      <c r="N42" s="170"/>
      <c r="O42" s="170"/>
      <c r="P42" s="170">
        <f>'実質公債費比率（分子）の構造'!O$52</f>
        <v>8344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272</v>
      </c>
      <c r="C44" s="170"/>
      <c r="D44" s="170"/>
      <c r="E44" s="170">
        <f>'実質公債費比率（分子）の構造'!L$50</f>
        <v>228</v>
      </c>
      <c r="F44" s="170"/>
      <c r="G44" s="170"/>
      <c r="H44" s="170">
        <f>'実質公債費比率（分子）の構造'!M$50</f>
        <v>303</v>
      </c>
      <c r="I44" s="170"/>
      <c r="J44" s="170"/>
      <c r="K44" s="170">
        <f>'実質公債費比率（分子）の構造'!N$50</f>
        <v>174</v>
      </c>
      <c r="L44" s="170"/>
      <c r="M44" s="170"/>
      <c r="N44" s="170">
        <f>'実質公債費比率（分子）の構造'!O$50</f>
        <v>174</v>
      </c>
      <c r="O44" s="170"/>
      <c r="P44" s="170"/>
    </row>
    <row r="45" spans="1:16" x14ac:dyDescent="0.2">
      <c r="A45" s="170" t="s">
        <v>63</v>
      </c>
      <c r="B45" s="170">
        <f>'実質公債費比率（分子）の構造'!K$49</f>
        <v>185</v>
      </c>
      <c r="C45" s="170"/>
      <c r="D45" s="170"/>
      <c r="E45" s="170">
        <f>'実質公債費比率（分子）の構造'!L$49</f>
        <v>204</v>
      </c>
      <c r="F45" s="170"/>
      <c r="G45" s="170"/>
      <c r="H45" s="170">
        <f>'実質公債費比率（分子）の構造'!M$49</f>
        <v>195</v>
      </c>
      <c r="I45" s="170"/>
      <c r="J45" s="170"/>
      <c r="K45" s="170">
        <f>'実質公債費比率（分子）の構造'!N$49</f>
        <v>198</v>
      </c>
      <c r="L45" s="170"/>
      <c r="M45" s="170"/>
      <c r="N45" s="170">
        <f>'実質公債費比率（分子）の構造'!O$49</f>
        <v>247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148</v>
      </c>
      <c r="C47" s="170"/>
      <c r="D47" s="170"/>
      <c r="E47" s="170">
        <f>'実質公債費比率（分子）の構造'!L$47</f>
        <v>138</v>
      </c>
      <c r="F47" s="170"/>
      <c r="G47" s="170"/>
      <c r="H47" s="170">
        <f>'実質公債費比率（分子）の構造'!M$47</f>
        <v>98</v>
      </c>
      <c r="I47" s="170"/>
      <c r="J47" s="170"/>
      <c r="K47" s="170">
        <f>'実質公債費比率（分子）の構造'!N$47</f>
        <v>30</v>
      </c>
      <c r="L47" s="170"/>
      <c r="M47" s="170"/>
      <c r="N47" s="170">
        <f>'実質公債費比率（分子）の構造'!O$47</f>
        <v>22</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4389</v>
      </c>
      <c r="C49" s="170"/>
      <c r="D49" s="170"/>
      <c r="E49" s="170">
        <f>'実質公債費比率（分子）の構造'!L$45</f>
        <v>3482</v>
      </c>
      <c r="F49" s="170"/>
      <c r="G49" s="170"/>
      <c r="H49" s="170">
        <f>'実質公債費比率（分子）の構造'!M$45</f>
        <v>2804</v>
      </c>
      <c r="I49" s="170"/>
      <c r="J49" s="170"/>
      <c r="K49" s="170">
        <f>'実質公債費比率（分子）の構造'!N$45</f>
        <v>3041</v>
      </c>
      <c r="L49" s="170"/>
      <c r="M49" s="170"/>
      <c r="N49" s="170">
        <f>'実質公債費比率（分子）の構造'!O$45</f>
        <v>2842</v>
      </c>
      <c r="O49" s="170"/>
      <c r="P49" s="170"/>
    </row>
    <row r="50" spans="1:16" x14ac:dyDescent="0.2">
      <c r="A50" s="170" t="s">
        <v>67</v>
      </c>
      <c r="B50" s="170" t="e">
        <f>NA()</f>
        <v>#N/A</v>
      </c>
      <c r="C50" s="170">
        <f>IF(ISNUMBER('実質公債費比率（分子）の構造'!K$53),'実質公債費比率（分子）の構造'!K$53,NA())</f>
        <v>-5776</v>
      </c>
      <c r="D50" s="170" t="e">
        <f>NA()</f>
        <v>#N/A</v>
      </c>
      <c r="E50" s="170" t="e">
        <f>NA()</f>
        <v>#N/A</v>
      </c>
      <c r="F50" s="170">
        <f>IF(ISNUMBER('実質公債費比率（分子）の構造'!L$53),'実質公債費比率（分子）の構造'!L$53,NA())</f>
        <v>-6385</v>
      </c>
      <c r="G50" s="170" t="e">
        <f>NA()</f>
        <v>#N/A</v>
      </c>
      <c r="H50" s="170" t="e">
        <f>NA()</f>
        <v>#N/A</v>
      </c>
      <c r="I50" s="170">
        <f>IF(ISNUMBER('実質公債費比率（分子）の構造'!M$53),'実質公債費比率（分子）の構造'!M$53,NA())</f>
        <v>-6544</v>
      </c>
      <c r="J50" s="170" t="e">
        <f>NA()</f>
        <v>#N/A</v>
      </c>
      <c r="K50" s="170" t="e">
        <f>NA()</f>
        <v>#N/A</v>
      </c>
      <c r="L50" s="170">
        <f>IF(ISNUMBER('実質公債費比率（分子）の構造'!N$53),'実質公債費比率（分子）の構造'!N$53,NA())</f>
        <v>-5795</v>
      </c>
      <c r="M50" s="170" t="e">
        <f>NA()</f>
        <v>#N/A</v>
      </c>
      <c r="N50" s="170" t="e">
        <f>NA()</f>
        <v>#N/A</v>
      </c>
      <c r="O50" s="170">
        <f>IF(ISNUMBER('実質公債費比率（分子）の構造'!O$53),'実質公債費比率（分子）の構造'!O$53,NA())</f>
        <v>-5059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89721</v>
      </c>
      <c r="E56" s="169"/>
      <c r="F56" s="169"/>
      <c r="G56" s="169">
        <f>'将来負担比率（分子）の構造'!J$52</f>
        <v>82150</v>
      </c>
      <c r="H56" s="169"/>
      <c r="I56" s="169"/>
      <c r="J56" s="169">
        <f>'将来負担比率（分子）の構造'!K$52</f>
        <v>79643</v>
      </c>
      <c r="K56" s="169"/>
      <c r="L56" s="169"/>
      <c r="M56" s="169">
        <f>'将来負担比率（分子）の構造'!L$52</f>
        <v>71708</v>
      </c>
      <c r="N56" s="169"/>
      <c r="O56" s="169"/>
      <c r="P56" s="169">
        <f>'将来負担比率（分子）の構造'!M$52</f>
        <v>61895</v>
      </c>
    </row>
    <row r="57" spans="1:16" x14ac:dyDescent="0.2">
      <c r="A57" s="169" t="s">
        <v>42</v>
      </c>
      <c r="B57" s="169"/>
      <c r="C57" s="169"/>
      <c r="D57" s="169">
        <f>'将来負担比率（分子）の構造'!I$51</f>
        <v>2422</v>
      </c>
      <c r="E57" s="169"/>
      <c r="F57" s="169"/>
      <c r="G57" s="169">
        <f>'将来負担比率（分子）の構造'!J$51</f>
        <v>3496</v>
      </c>
      <c r="H57" s="169"/>
      <c r="I57" s="169"/>
      <c r="J57" s="169">
        <f>'将来負担比率（分子）の構造'!K$51</f>
        <v>7716</v>
      </c>
      <c r="K57" s="169"/>
      <c r="L57" s="169"/>
      <c r="M57" s="169">
        <f>'将来負担比率（分子）の構造'!L$51</f>
        <v>3262</v>
      </c>
      <c r="N57" s="169"/>
      <c r="O57" s="169"/>
      <c r="P57" s="169">
        <f>'将来負担比率（分子）の構造'!M$51</f>
        <v>3260</v>
      </c>
    </row>
    <row r="58" spans="1:16" x14ac:dyDescent="0.2">
      <c r="A58" s="169" t="s">
        <v>41</v>
      </c>
      <c r="B58" s="169"/>
      <c r="C58" s="169"/>
      <c r="D58" s="169">
        <f>'将来負担比率（分子）の構造'!I$50</f>
        <v>180740</v>
      </c>
      <c r="E58" s="169"/>
      <c r="F58" s="169"/>
      <c r="G58" s="169">
        <f>'将来負担比率（分子）の構造'!J$50</f>
        <v>186115</v>
      </c>
      <c r="H58" s="169"/>
      <c r="I58" s="169"/>
      <c r="J58" s="169">
        <f>'将来負担比率（分子）の構造'!K$50</f>
        <v>185494</v>
      </c>
      <c r="K58" s="169"/>
      <c r="L58" s="169"/>
      <c r="M58" s="169">
        <f>'将来負担比率（分子）の構造'!L$50</f>
        <v>185918</v>
      </c>
      <c r="N58" s="169"/>
      <c r="O58" s="169"/>
      <c r="P58" s="169">
        <f>'将来負担比率（分子）の構造'!M$50</f>
        <v>189383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55</v>
      </c>
      <c r="C61" s="169"/>
      <c r="D61" s="169"/>
      <c r="E61" s="169">
        <f>'将来負担比率（分子）の構造'!J$46</f>
        <v>40</v>
      </c>
      <c r="F61" s="169"/>
      <c r="G61" s="169"/>
      <c r="H61" s="169">
        <f>'将来負担比率（分子）の構造'!K$46</f>
        <v>26</v>
      </c>
      <c r="I61" s="169"/>
      <c r="J61" s="169"/>
      <c r="K61" s="169">
        <f>'将来負担比率（分子）の構造'!L$46</f>
        <v>13</v>
      </c>
      <c r="L61" s="169"/>
      <c r="M61" s="169"/>
      <c r="N61" s="169" t="str">
        <f>'将来負担比率（分子）の構造'!M$46</f>
        <v>-</v>
      </c>
      <c r="O61" s="169"/>
      <c r="P61" s="169"/>
    </row>
    <row r="62" spans="1:16" x14ac:dyDescent="0.2">
      <c r="A62" s="169" t="s">
        <v>35</v>
      </c>
      <c r="B62" s="169">
        <f>'将来負担比率（分子）の構造'!I$45</f>
        <v>25607</v>
      </c>
      <c r="C62" s="169"/>
      <c r="D62" s="169"/>
      <c r="E62" s="169">
        <f>'将来負担比率（分子）の構造'!J$45</f>
        <v>26304</v>
      </c>
      <c r="F62" s="169"/>
      <c r="G62" s="169"/>
      <c r="H62" s="169">
        <f>'将来負担比率（分子）の構造'!K$45</f>
        <v>22967</v>
      </c>
      <c r="I62" s="169"/>
      <c r="J62" s="169"/>
      <c r="K62" s="169">
        <f>'将来負担比率（分子）の構造'!L$45</f>
        <v>22682</v>
      </c>
      <c r="L62" s="169"/>
      <c r="M62" s="169"/>
      <c r="N62" s="169">
        <f>'将来負担比率（分子）の構造'!M$45</f>
        <v>22055</v>
      </c>
      <c r="O62" s="169"/>
      <c r="P62" s="169"/>
    </row>
    <row r="63" spans="1:16" x14ac:dyDescent="0.2">
      <c r="A63" s="169" t="s">
        <v>34</v>
      </c>
      <c r="B63" s="169">
        <f>'将来負担比率（分子）の構造'!I$44</f>
        <v>2308</v>
      </c>
      <c r="C63" s="169"/>
      <c r="D63" s="169"/>
      <c r="E63" s="169">
        <f>'将来負担比率（分子）の構造'!J$44</f>
        <v>2738</v>
      </c>
      <c r="F63" s="169"/>
      <c r="G63" s="169"/>
      <c r="H63" s="169">
        <f>'将来負担比率（分子）の構造'!K$44</f>
        <v>3042</v>
      </c>
      <c r="I63" s="169"/>
      <c r="J63" s="169"/>
      <c r="K63" s="169">
        <f>'将来負担比率（分子）の構造'!L$44</f>
        <v>3722</v>
      </c>
      <c r="L63" s="169"/>
      <c r="M63" s="169"/>
      <c r="N63" s="169">
        <f>'将来負担比率（分子）の構造'!M$44</f>
        <v>3912</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4937</v>
      </c>
      <c r="C65" s="169"/>
      <c r="D65" s="169"/>
      <c r="E65" s="169">
        <f>'将来負担比率（分子）の構造'!J$42</f>
        <v>3395</v>
      </c>
      <c r="F65" s="169"/>
      <c r="G65" s="169"/>
      <c r="H65" s="169">
        <f>'将来負担比率（分子）の構造'!K$42</f>
        <v>4409</v>
      </c>
      <c r="I65" s="169"/>
      <c r="J65" s="169"/>
      <c r="K65" s="169">
        <f>'将来負担比率（分子）の構造'!L$42</f>
        <v>4235</v>
      </c>
      <c r="L65" s="169"/>
      <c r="M65" s="169"/>
      <c r="N65" s="169">
        <f>'将来負担比率（分子）の構造'!M$42</f>
        <v>4061</v>
      </c>
      <c r="O65" s="169"/>
      <c r="P65" s="169"/>
    </row>
    <row r="66" spans="1:16" x14ac:dyDescent="0.2">
      <c r="A66" s="169" t="s">
        <v>31</v>
      </c>
      <c r="B66" s="169">
        <f>'将来負担比率（分子）の構造'!I$41</f>
        <v>34225</v>
      </c>
      <c r="C66" s="169"/>
      <c r="D66" s="169"/>
      <c r="E66" s="169">
        <f>'将来負担比率（分子）の構造'!J$41</f>
        <v>30807</v>
      </c>
      <c r="F66" s="169"/>
      <c r="G66" s="169"/>
      <c r="H66" s="169">
        <f>'将来負担比率（分子）の構造'!K$41</f>
        <v>25607</v>
      </c>
      <c r="I66" s="169"/>
      <c r="J66" s="169"/>
      <c r="K66" s="169">
        <f>'将来負担比率（分子）の構造'!L$41</f>
        <v>22476</v>
      </c>
      <c r="L66" s="169"/>
      <c r="M66" s="169"/>
      <c r="N66" s="169">
        <f>'将来負担比率（分子）の構造'!M$41</f>
        <v>18907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47666</v>
      </c>
      <c r="C72" s="173">
        <f>基金残高に係る経年分析!G55</f>
        <v>46970</v>
      </c>
      <c r="D72" s="173">
        <f>基金残高に係る経年分析!H55</f>
        <v>48571</v>
      </c>
    </row>
    <row r="73" spans="1:16" x14ac:dyDescent="0.2">
      <c r="A73" s="172" t="s">
        <v>74</v>
      </c>
      <c r="B73" s="173">
        <f>基金残高に係る経年分析!F56</f>
        <v>5019</v>
      </c>
      <c r="C73" s="173">
        <f>基金残高に係る経年分析!G56</f>
        <v>4883</v>
      </c>
      <c r="D73" s="173">
        <f>基金残高に係る経年分析!H56</f>
        <v>4502</v>
      </c>
    </row>
    <row r="74" spans="1:16" x14ac:dyDescent="0.2">
      <c r="A74" s="172" t="s">
        <v>75</v>
      </c>
      <c r="B74" s="173">
        <f>基金残高に係る経年分析!F57</f>
        <v>127705</v>
      </c>
      <c r="C74" s="173">
        <f>基金残高に係る経年分析!G57</f>
        <v>129698</v>
      </c>
      <c r="D74" s="173">
        <f>基金残高に係る経年分析!H57</f>
        <v>132726</v>
      </c>
    </row>
  </sheetData>
  <sheetProtection algorithmName="SHA-512" hashValue="hwIqkT1wyjlM3O5wVUGPcNHonSkh8WViBRXgLPLxqyFE1NYJLCFBUrqXGFIPI7Q5kANFKBNI+H3MELKmF52HEQ==" saltValue="P9Mj1kccnTGanMR49CAh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54825528</v>
      </c>
      <c r="S5" s="664"/>
      <c r="T5" s="664"/>
      <c r="U5" s="664"/>
      <c r="V5" s="664"/>
      <c r="W5" s="664"/>
      <c r="X5" s="664"/>
      <c r="Y5" s="689"/>
      <c r="Z5" s="702">
        <v>16.5</v>
      </c>
      <c r="AA5" s="702"/>
      <c r="AB5" s="702"/>
      <c r="AC5" s="702"/>
      <c r="AD5" s="703">
        <v>54825528</v>
      </c>
      <c r="AE5" s="703"/>
      <c r="AF5" s="703"/>
      <c r="AG5" s="703"/>
      <c r="AH5" s="703"/>
      <c r="AI5" s="703"/>
      <c r="AJ5" s="703"/>
      <c r="AK5" s="703"/>
      <c r="AL5" s="690">
        <v>29</v>
      </c>
      <c r="AM5" s="672"/>
      <c r="AN5" s="672"/>
      <c r="AO5" s="691"/>
      <c r="AP5" s="666" t="s">
        <v>216</v>
      </c>
      <c r="AQ5" s="667"/>
      <c r="AR5" s="667"/>
      <c r="AS5" s="667"/>
      <c r="AT5" s="667"/>
      <c r="AU5" s="667"/>
      <c r="AV5" s="667"/>
      <c r="AW5" s="667"/>
      <c r="AX5" s="667"/>
      <c r="AY5" s="667"/>
      <c r="AZ5" s="667"/>
      <c r="BA5" s="667"/>
      <c r="BB5" s="667"/>
      <c r="BC5" s="667"/>
      <c r="BD5" s="667"/>
      <c r="BE5" s="667"/>
      <c r="BF5" s="668"/>
      <c r="BG5" s="608">
        <v>54825528</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1091566</v>
      </c>
      <c r="S6" s="609"/>
      <c r="T6" s="609"/>
      <c r="U6" s="609"/>
      <c r="V6" s="609"/>
      <c r="W6" s="609"/>
      <c r="X6" s="609"/>
      <c r="Y6" s="610"/>
      <c r="Z6" s="646">
        <v>0.3</v>
      </c>
      <c r="AA6" s="646"/>
      <c r="AB6" s="646"/>
      <c r="AC6" s="646"/>
      <c r="AD6" s="647">
        <v>1091566</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54825528</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955364</v>
      </c>
      <c r="CS6" s="609"/>
      <c r="CT6" s="609"/>
      <c r="CU6" s="609"/>
      <c r="CV6" s="609"/>
      <c r="CW6" s="609"/>
      <c r="CX6" s="609"/>
      <c r="CY6" s="610"/>
      <c r="CZ6" s="690">
        <v>0.3</v>
      </c>
      <c r="DA6" s="672"/>
      <c r="DB6" s="672"/>
      <c r="DC6" s="692"/>
      <c r="DD6" s="614">
        <v>30338</v>
      </c>
      <c r="DE6" s="609"/>
      <c r="DF6" s="609"/>
      <c r="DG6" s="609"/>
      <c r="DH6" s="609"/>
      <c r="DI6" s="609"/>
      <c r="DJ6" s="609"/>
      <c r="DK6" s="609"/>
      <c r="DL6" s="609"/>
      <c r="DM6" s="609"/>
      <c r="DN6" s="609"/>
      <c r="DO6" s="609"/>
      <c r="DP6" s="610"/>
      <c r="DQ6" s="614">
        <v>954860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196828</v>
      </c>
      <c r="S7" s="609"/>
      <c r="T7" s="609"/>
      <c r="U7" s="609"/>
      <c r="V7" s="609"/>
      <c r="W7" s="609"/>
      <c r="X7" s="609"/>
      <c r="Y7" s="610"/>
      <c r="Z7" s="646">
        <v>0.1</v>
      </c>
      <c r="AA7" s="646"/>
      <c r="AB7" s="646"/>
      <c r="AC7" s="646"/>
      <c r="AD7" s="647">
        <v>196828</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48632895</v>
      </c>
      <c r="BH7" s="609"/>
      <c r="BI7" s="609"/>
      <c r="BJ7" s="609"/>
      <c r="BK7" s="609"/>
      <c r="BL7" s="609"/>
      <c r="BM7" s="609"/>
      <c r="BN7" s="610"/>
      <c r="BO7" s="646">
        <v>88.7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18516015</v>
      </c>
      <c r="CS7" s="609"/>
      <c r="CT7" s="609"/>
      <c r="CU7" s="609"/>
      <c r="CV7" s="609"/>
      <c r="CW7" s="609"/>
      <c r="CX7" s="609"/>
      <c r="CY7" s="610"/>
      <c r="CZ7" s="646">
        <v>5.8</v>
      </c>
      <c r="DA7" s="646"/>
      <c r="DB7" s="646"/>
      <c r="DC7" s="646"/>
      <c r="DD7" s="614">
        <v>1222726</v>
      </c>
      <c r="DE7" s="609"/>
      <c r="DF7" s="609"/>
      <c r="DG7" s="609"/>
      <c r="DH7" s="609"/>
      <c r="DI7" s="609"/>
      <c r="DJ7" s="609"/>
      <c r="DK7" s="609"/>
      <c r="DL7" s="609"/>
      <c r="DM7" s="609"/>
      <c r="DN7" s="609"/>
      <c r="DO7" s="609"/>
      <c r="DP7" s="610"/>
      <c r="DQ7" s="614">
        <v>15912777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1047032</v>
      </c>
      <c r="S8" s="609"/>
      <c r="T8" s="609"/>
      <c r="U8" s="609"/>
      <c r="V8" s="609"/>
      <c r="W8" s="609"/>
      <c r="X8" s="609"/>
      <c r="Y8" s="610"/>
      <c r="Z8" s="646">
        <v>0.3</v>
      </c>
      <c r="AA8" s="646"/>
      <c r="AB8" s="646"/>
      <c r="AC8" s="646"/>
      <c r="AD8" s="647">
        <v>1047032</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1281355</v>
      </c>
      <c r="BH8" s="609"/>
      <c r="BI8" s="609"/>
      <c r="BJ8" s="609"/>
      <c r="BK8" s="609"/>
      <c r="BL8" s="609"/>
      <c r="BM8" s="609"/>
      <c r="BN8" s="610"/>
      <c r="BO8" s="646">
        <v>2.2999999999999998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193416140</v>
      </c>
      <c r="CS8" s="609"/>
      <c r="CT8" s="609"/>
      <c r="CU8" s="609"/>
      <c r="CV8" s="609"/>
      <c r="CW8" s="609"/>
      <c r="CX8" s="609"/>
      <c r="CY8" s="610"/>
      <c r="CZ8" s="646">
        <v>61</v>
      </c>
      <c r="DA8" s="646"/>
      <c r="DB8" s="646"/>
      <c r="DC8" s="646"/>
      <c r="DD8" s="614">
        <v>4469942</v>
      </c>
      <c r="DE8" s="609"/>
      <c r="DF8" s="609"/>
      <c r="DG8" s="609"/>
      <c r="DH8" s="609"/>
      <c r="DI8" s="609"/>
      <c r="DJ8" s="609"/>
      <c r="DK8" s="609"/>
      <c r="DL8" s="609"/>
      <c r="DM8" s="609"/>
      <c r="DN8" s="609"/>
      <c r="DO8" s="609"/>
      <c r="DP8" s="610"/>
      <c r="DQ8" s="614">
        <v>103884933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1124346</v>
      </c>
      <c r="S9" s="609"/>
      <c r="T9" s="609"/>
      <c r="U9" s="609"/>
      <c r="V9" s="609"/>
      <c r="W9" s="609"/>
      <c r="X9" s="609"/>
      <c r="Y9" s="610"/>
      <c r="Z9" s="646">
        <v>0.3</v>
      </c>
      <c r="AA9" s="646"/>
      <c r="AB9" s="646"/>
      <c r="AC9" s="646"/>
      <c r="AD9" s="647">
        <v>1124346</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47351540</v>
      </c>
      <c r="BH9" s="609"/>
      <c r="BI9" s="609"/>
      <c r="BJ9" s="609"/>
      <c r="BK9" s="609"/>
      <c r="BL9" s="609"/>
      <c r="BM9" s="609"/>
      <c r="BN9" s="610"/>
      <c r="BO9" s="646">
        <v>86.4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20919811</v>
      </c>
      <c r="CS9" s="609"/>
      <c r="CT9" s="609"/>
      <c r="CU9" s="609"/>
      <c r="CV9" s="609"/>
      <c r="CW9" s="609"/>
      <c r="CX9" s="609"/>
      <c r="CY9" s="610"/>
      <c r="CZ9" s="646">
        <v>6.6</v>
      </c>
      <c r="DA9" s="646"/>
      <c r="DB9" s="646"/>
      <c r="DC9" s="646"/>
      <c r="DD9" s="614">
        <v>329366</v>
      </c>
      <c r="DE9" s="609"/>
      <c r="DF9" s="609"/>
      <c r="DG9" s="609"/>
      <c r="DH9" s="609"/>
      <c r="DI9" s="609"/>
      <c r="DJ9" s="609"/>
      <c r="DK9" s="609"/>
      <c r="DL9" s="609"/>
      <c r="DM9" s="609"/>
      <c r="DN9" s="609"/>
      <c r="DO9" s="609"/>
      <c r="DP9" s="610"/>
      <c r="DQ9" s="614">
        <v>15792871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281173</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240666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16216302</v>
      </c>
      <c r="S11" s="609"/>
      <c r="T11" s="609"/>
      <c r="U11" s="609"/>
      <c r="V11" s="609"/>
      <c r="W11" s="609"/>
      <c r="X11" s="609"/>
      <c r="Y11" s="610"/>
      <c r="Z11" s="611">
        <v>4.9000000000000004</v>
      </c>
      <c r="AA11" s="612"/>
      <c r="AB11" s="612"/>
      <c r="AC11" s="613"/>
      <c r="AD11" s="614">
        <v>16216302</v>
      </c>
      <c r="AE11" s="609"/>
      <c r="AF11" s="609"/>
      <c r="AG11" s="609"/>
      <c r="AH11" s="609"/>
      <c r="AI11" s="609"/>
      <c r="AJ11" s="609"/>
      <c r="AK11" s="610"/>
      <c r="AL11" s="611">
        <v>8.6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93996</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70496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2553</v>
      </c>
      <c r="S12" s="609"/>
      <c r="T12" s="609"/>
      <c r="U12" s="609"/>
      <c r="V12" s="609"/>
      <c r="W12" s="609"/>
      <c r="X12" s="609"/>
      <c r="Y12" s="610"/>
      <c r="Z12" s="646">
        <v>0</v>
      </c>
      <c r="AA12" s="646"/>
      <c r="AB12" s="646"/>
      <c r="AC12" s="646"/>
      <c r="AD12" s="647">
        <v>2553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5251316</v>
      </c>
      <c r="CS12" s="609"/>
      <c r="CT12" s="609"/>
      <c r="CU12" s="609"/>
      <c r="CV12" s="609"/>
      <c r="CW12" s="609"/>
      <c r="CX12" s="609"/>
      <c r="CY12" s="610"/>
      <c r="CZ12" s="646">
        <v>1.7</v>
      </c>
      <c r="DA12" s="646"/>
      <c r="DB12" s="646"/>
      <c r="DC12" s="646"/>
      <c r="DD12" s="614">
        <v>36040</v>
      </c>
      <c r="DE12" s="609"/>
      <c r="DF12" s="609"/>
      <c r="DG12" s="609"/>
      <c r="DH12" s="609"/>
      <c r="DI12" s="609"/>
      <c r="DJ12" s="609"/>
      <c r="DK12" s="609"/>
      <c r="DL12" s="609"/>
      <c r="DM12" s="609"/>
      <c r="DN12" s="609"/>
      <c r="DO12" s="609"/>
      <c r="DP12" s="610"/>
      <c r="DQ12" s="614">
        <v>5093487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22995222</v>
      </c>
      <c r="CS13" s="609"/>
      <c r="CT13" s="609"/>
      <c r="CU13" s="609"/>
      <c r="CV13" s="609"/>
      <c r="CW13" s="609"/>
      <c r="CX13" s="609"/>
      <c r="CY13" s="610"/>
      <c r="CZ13" s="646">
        <v>7.3</v>
      </c>
      <c r="DA13" s="646"/>
      <c r="DB13" s="646"/>
      <c r="DC13" s="646"/>
      <c r="DD13" s="614">
        <v>13183120</v>
      </c>
      <c r="DE13" s="609"/>
      <c r="DF13" s="609"/>
      <c r="DG13" s="609"/>
      <c r="DH13" s="609"/>
      <c r="DI13" s="609"/>
      <c r="DJ13" s="609"/>
      <c r="DK13" s="609"/>
      <c r="DL13" s="609"/>
      <c r="DM13" s="609"/>
      <c r="DN13" s="609"/>
      <c r="DO13" s="609"/>
      <c r="DP13" s="610"/>
      <c r="DQ13" s="614">
        <v>14214780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8132</v>
      </c>
      <c r="S14" s="609"/>
      <c r="T14" s="609"/>
      <c r="U14" s="609"/>
      <c r="V14" s="609"/>
      <c r="W14" s="609"/>
      <c r="X14" s="609"/>
      <c r="Y14" s="610"/>
      <c r="Z14" s="646">
        <v>0</v>
      </c>
      <c r="AA14" s="646"/>
      <c r="AB14" s="646"/>
      <c r="AC14" s="646"/>
      <c r="AD14" s="647">
        <v>8132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582868</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1077370</v>
      </c>
      <c r="CS14" s="609"/>
      <c r="CT14" s="609"/>
      <c r="CU14" s="609"/>
      <c r="CV14" s="609"/>
      <c r="CW14" s="609"/>
      <c r="CX14" s="609"/>
      <c r="CY14" s="610"/>
      <c r="CZ14" s="646">
        <v>0.3</v>
      </c>
      <c r="DA14" s="646"/>
      <c r="DB14" s="646"/>
      <c r="DC14" s="646"/>
      <c r="DD14" s="614">
        <v>59848</v>
      </c>
      <c r="DE14" s="609"/>
      <c r="DF14" s="609"/>
      <c r="DG14" s="609"/>
      <c r="DH14" s="609"/>
      <c r="DI14" s="609"/>
      <c r="DJ14" s="609"/>
      <c r="DK14" s="609"/>
      <c r="DL14" s="609"/>
      <c r="DM14" s="609"/>
      <c r="DN14" s="609"/>
      <c r="DO14" s="609"/>
      <c r="DP14" s="610"/>
      <c r="DQ14" s="614">
        <v>1046491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5609765</v>
      </c>
      <c r="BH15" s="609"/>
      <c r="BI15" s="609"/>
      <c r="BJ15" s="609"/>
      <c r="BK15" s="609"/>
      <c r="BL15" s="609"/>
      <c r="BM15" s="609"/>
      <c r="BN15" s="610"/>
      <c r="BO15" s="646">
        <v>10.199999999999999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50145040</v>
      </c>
      <c r="CS15" s="609"/>
      <c r="CT15" s="609"/>
      <c r="CU15" s="609"/>
      <c r="CV15" s="609"/>
      <c r="CW15" s="609"/>
      <c r="CX15" s="609"/>
      <c r="CY15" s="610"/>
      <c r="CZ15" s="646">
        <v>15.8</v>
      </c>
      <c r="DA15" s="646"/>
      <c r="DB15" s="646"/>
      <c r="DC15" s="646"/>
      <c r="DD15" s="614">
        <v>12391834</v>
      </c>
      <c r="DE15" s="609"/>
      <c r="DF15" s="609"/>
      <c r="DG15" s="609"/>
      <c r="DH15" s="609"/>
      <c r="DI15" s="609"/>
      <c r="DJ15" s="609"/>
      <c r="DK15" s="609"/>
      <c r="DL15" s="609"/>
      <c r="DM15" s="609"/>
      <c r="DN15" s="609"/>
      <c r="DO15" s="609"/>
      <c r="DP15" s="610"/>
      <c r="DQ15" s="614">
        <v>40943464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304286</v>
      </c>
      <c r="S16" s="609"/>
      <c r="T16" s="609"/>
      <c r="U16" s="609"/>
      <c r="V16" s="609"/>
      <c r="W16" s="609"/>
      <c r="X16" s="609"/>
      <c r="Y16" s="610"/>
      <c r="Z16" s="646">
        <v>0.1</v>
      </c>
      <c r="AA16" s="646"/>
      <c r="AB16" s="646"/>
      <c r="AC16" s="646"/>
      <c r="AD16" s="647">
        <v>304286</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3508928</v>
      </c>
      <c r="CS17" s="609"/>
      <c r="CT17" s="609"/>
      <c r="CU17" s="609"/>
      <c r="CV17" s="609"/>
      <c r="CW17" s="609"/>
      <c r="CX17" s="609"/>
      <c r="CY17" s="610"/>
      <c r="CZ17" s="646">
        <v>1.1000000000000001</v>
      </c>
      <c r="DA17" s="646"/>
      <c r="DB17" s="646"/>
      <c r="DC17" s="646"/>
      <c r="DD17" s="614" t="s">
        <v>122</v>
      </c>
      <c r="DE17" s="609"/>
      <c r="DF17" s="609"/>
      <c r="DG17" s="609"/>
      <c r="DH17" s="609"/>
      <c r="DI17" s="609"/>
      <c r="DJ17" s="609"/>
      <c r="DK17" s="609"/>
      <c r="DL17" s="609"/>
      <c r="DM17" s="609"/>
      <c r="DN17" s="609"/>
      <c r="DO17" s="609"/>
      <c r="DP17" s="610"/>
      <c r="DQ17" s="614">
        <v>3508928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659248</v>
      </c>
      <c r="S18" s="609"/>
      <c r="T18" s="609"/>
      <c r="U18" s="609"/>
      <c r="V18" s="609"/>
      <c r="W18" s="609"/>
      <c r="X18" s="609"/>
      <c r="Y18" s="610"/>
      <c r="Z18" s="646">
        <v>0.2</v>
      </c>
      <c r="AA18" s="646"/>
      <c r="AB18" s="646"/>
      <c r="AC18" s="646"/>
      <c r="AD18" s="647">
        <v>659248</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659248</v>
      </c>
      <c r="S19" s="609"/>
      <c r="T19" s="609"/>
      <c r="U19" s="609"/>
      <c r="V19" s="609"/>
      <c r="W19" s="609"/>
      <c r="X19" s="609"/>
      <c r="Y19" s="610"/>
      <c r="Z19" s="646">
        <v>0.2</v>
      </c>
      <c r="AA19" s="646"/>
      <c r="AB19" s="646"/>
      <c r="AC19" s="646"/>
      <c r="AD19" s="647">
        <v>659248</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317160375</v>
      </c>
      <c r="CS20" s="609"/>
      <c r="CT20" s="609"/>
      <c r="CU20" s="609"/>
      <c r="CV20" s="609"/>
      <c r="CW20" s="609"/>
      <c r="CX20" s="609"/>
      <c r="CY20" s="610"/>
      <c r="CZ20" s="646">
        <v>100</v>
      </c>
      <c r="DA20" s="646"/>
      <c r="DB20" s="646"/>
      <c r="DC20" s="646"/>
      <c r="DD20" s="614">
        <v>31723214</v>
      </c>
      <c r="DE20" s="609"/>
      <c r="DF20" s="609"/>
      <c r="DG20" s="609"/>
      <c r="DH20" s="609"/>
      <c r="DI20" s="609"/>
      <c r="DJ20" s="609"/>
      <c r="DK20" s="609"/>
      <c r="DL20" s="609"/>
      <c r="DM20" s="609"/>
      <c r="DN20" s="609"/>
      <c r="DO20" s="609"/>
      <c r="DP20" s="610"/>
      <c r="DQ20" s="614">
        <v>201663753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168033430</v>
      </c>
      <c r="CS24" s="664"/>
      <c r="CT24" s="664"/>
      <c r="CU24" s="664"/>
      <c r="CV24" s="664"/>
      <c r="CW24" s="664"/>
      <c r="CX24" s="664"/>
      <c r="CY24" s="689"/>
      <c r="CZ24" s="690">
        <v>53</v>
      </c>
      <c r="DA24" s="672"/>
      <c r="DB24" s="672"/>
      <c r="DC24" s="692"/>
      <c r="DD24" s="688">
        <v>88515400</v>
      </c>
      <c r="DE24" s="664"/>
      <c r="DF24" s="664"/>
      <c r="DG24" s="664"/>
      <c r="DH24" s="664"/>
      <c r="DI24" s="664"/>
      <c r="DJ24" s="664"/>
      <c r="DK24" s="689"/>
      <c r="DL24" s="688">
        <v>77286433</v>
      </c>
      <c r="DM24" s="664"/>
      <c r="DN24" s="664"/>
      <c r="DO24" s="664"/>
      <c r="DP24" s="664"/>
      <c r="DQ24" s="664"/>
      <c r="DR24" s="664"/>
      <c r="DS24" s="664"/>
      <c r="DT24" s="664"/>
      <c r="DU24" s="664"/>
      <c r="DV24" s="689"/>
      <c r="DW24" s="690">
        <v>40.799999999999997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75475821</v>
      </c>
      <c r="S25" s="609"/>
      <c r="T25" s="609"/>
      <c r="U25" s="609"/>
      <c r="V25" s="609"/>
      <c r="W25" s="609"/>
      <c r="X25" s="609"/>
      <c r="Y25" s="610"/>
      <c r="Z25" s="646">
        <v>22.8</v>
      </c>
      <c r="AA25" s="646"/>
      <c r="AB25" s="646"/>
      <c r="AC25" s="646"/>
      <c r="AD25" s="647">
        <v>75475821</v>
      </c>
      <c r="AE25" s="647"/>
      <c r="AF25" s="647"/>
      <c r="AG25" s="647"/>
      <c r="AH25" s="647"/>
      <c r="AI25" s="647"/>
      <c r="AJ25" s="647"/>
      <c r="AK25" s="647"/>
      <c r="AL25" s="611">
        <v>39.9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37065760</v>
      </c>
      <c r="CS25" s="621"/>
      <c r="CT25" s="621"/>
      <c r="CU25" s="621"/>
      <c r="CV25" s="621"/>
      <c r="CW25" s="621"/>
      <c r="CX25" s="621"/>
      <c r="CY25" s="622"/>
      <c r="CZ25" s="611">
        <v>11.7</v>
      </c>
      <c r="DA25" s="623"/>
      <c r="DB25" s="623"/>
      <c r="DC25" s="624"/>
      <c r="DD25" s="614">
        <v>34277694</v>
      </c>
      <c r="DE25" s="621"/>
      <c r="DF25" s="621"/>
      <c r="DG25" s="621"/>
      <c r="DH25" s="621"/>
      <c r="DI25" s="621"/>
      <c r="DJ25" s="621"/>
      <c r="DK25" s="622"/>
      <c r="DL25" s="614">
        <v>33524218</v>
      </c>
      <c r="DM25" s="621"/>
      <c r="DN25" s="621"/>
      <c r="DO25" s="621"/>
      <c r="DP25" s="621"/>
      <c r="DQ25" s="621"/>
      <c r="DR25" s="621"/>
      <c r="DS25" s="621"/>
      <c r="DT25" s="621"/>
      <c r="DU25" s="621"/>
      <c r="DV25" s="622"/>
      <c r="DW25" s="611">
        <v>17.7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72732</v>
      </c>
      <c r="S26" s="609"/>
      <c r="T26" s="609"/>
      <c r="U26" s="609"/>
      <c r="V26" s="609"/>
      <c r="W26" s="609"/>
      <c r="X26" s="609"/>
      <c r="Y26" s="610"/>
      <c r="Z26" s="646">
        <v>0</v>
      </c>
      <c r="AA26" s="646"/>
      <c r="AB26" s="646"/>
      <c r="AC26" s="646"/>
      <c r="AD26" s="647">
        <v>72732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23004303</v>
      </c>
      <c r="CS26" s="609"/>
      <c r="CT26" s="609"/>
      <c r="CU26" s="609"/>
      <c r="CV26" s="609"/>
      <c r="CW26" s="609"/>
      <c r="CX26" s="609"/>
      <c r="CY26" s="610"/>
      <c r="CZ26" s="611">
        <v>7.3</v>
      </c>
      <c r="DA26" s="623"/>
      <c r="DB26" s="623"/>
      <c r="DC26" s="624"/>
      <c r="DD26" s="614">
        <v>21732072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1915546</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54825528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127458753</v>
      </c>
      <c r="CS27" s="621"/>
      <c r="CT27" s="621"/>
      <c r="CU27" s="621"/>
      <c r="CV27" s="621"/>
      <c r="CW27" s="621"/>
      <c r="CX27" s="621"/>
      <c r="CY27" s="622"/>
      <c r="CZ27" s="611">
        <v>40.200000000000003</v>
      </c>
      <c r="DA27" s="623"/>
      <c r="DB27" s="623"/>
      <c r="DC27" s="624"/>
      <c r="DD27" s="614">
        <v>50728789</v>
      </c>
      <c r="DE27" s="621"/>
      <c r="DF27" s="621"/>
      <c r="DG27" s="621"/>
      <c r="DH27" s="621"/>
      <c r="DI27" s="621"/>
      <c r="DJ27" s="621"/>
      <c r="DK27" s="622"/>
      <c r="DL27" s="614">
        <v>40253298</v>
      </c>
      <c r="DM27" s="621"/>
      <c r="DN27" s="621"/>
      <c r="DO27" s="621"/>
      <c r="DP27" s="621"/>
      <c r="DQ27" s="621"/>
      <c r="DR27" s="621"/>
      <c r="DS27" s="621"/>
      <c r="DT27" s="621"/>
      <c r="DU27" s="621"/>
      <c r="DV27" s="622"/>
      <c r="DW27" s="611">
        <v>21.3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4296387</v>
      </c>
      <c r="S28" s="609"/>
      <c r="T28" s="609"/>
      <c r="U28" s="609"/>
      <c r="V28" s="609"/>
      <c r="W28" s="609"/>
      <c r="X28" s="609"/>
      <c r="Y28" s="610"/>
      <c r="Z28" s="646">
        <v>1.3</v>
      </c>
      <c r="AA28" s="646"/>
      <c r="AB28" s="646"/>
      <c r="AC28" s="646"/>
      <c r="AD28" s="647">
        <v>2830040</v>
      </c>
      <c r="AE28" s="647"/>
      <c r="AF28" s="647"/>
      <c r="AG28" s="647"/>
      <c r="AH28" s="647"/>
      <c r="AI28" s="647"/>
      <c r="AJ28" s="647"/>
      <c r="AK28" s="647"/>
      <c r="AL28" s="611">
        <v>1.5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3508917</v>
      </c>
      <c r="CS28" s="609"/>
      <c r="CT28" s="609"/>
      <c r="CU28" s="609"/>
      <c r="CV28" s="609"/>
      <c r="CW28" s="609"/>
      <c r="CX28" s="609"/>
      <c r="CY28" s="610"/>
      <c r="CZ28" s="611">
        <v>1.1000000000000001</v>
      </c>
      <c r="DA28" s="623"/>
      <c r="DB28" s="623"/>
      <c r="DC28" s="624"/>
      <c r="DD28" s="614">
        <v>3508917</v>
      </c>
      <c r="DE28" s="609"/>
      <c r="DF28" s="609"/>
      <c r="DG28" s="609"/>
      <c r="DH28" s="609"/>
      <c r="DI28" s="609"/>
      <c r="DJ28" s="609"/>
      <c r="DK28" s="610"/>
      <c r="DL28" s="614">
        <v>3508917</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741330</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3508917</v>
      </c>
      <c r="CS29" s="621"/>
      <c r="CT29" s="621"/>
      <c r="CU29" s="621"/>
      <c r="CV29" s="621"/>
      <c r="CW29" s="621"/>
      <c r="CX29" s="621"/>
      <c r="CY29" s="622"/>
      <c r="CZ29" s="611">
        <v>1.1000000000000001</v>
      </c>
      <c r="DA29" s="623"/>
      <c r="DB29" s="623"/>
      <c r="DC29" s="624"/>
      <c r="DD29" s="614">
        <v>3508917</v>
      </c>
      <c r="DE29" s="621"/>
      <c r="DF29" s="621"/>
      <c r="DG29" s="621"/>
      <c r="DH29" s="621"/>
      <c r="DI29" s="621"/>
      <c r="DJ29" s="621"/>
      <c r="DK29" s="622"/>
      <c r="DL29" s="614">
        <v>3508917</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71549268</v>
      </c>
      <c r="S30" s="609"/>
      <c r="T30" s="609"/>
      <c r="U30" s="609"/>
      <c r="V30" s="609"/>
      <c r="W30" s="609"/>
      <c r="X30" s="609"/>
      <c r="Y30" s="610"/>
      <c r="Z30" s="646">
        <v>21.6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3288460</v>
      </c>
      <c r="CS30" s="609"/>
      <c r="CT30" s="609"/>
      <c r="CU30" s="609"/>
      <c r="CV30" s="609"/>
      <c r="CW30" s="609"/>
      <c r="CX30" s="609"/>
      <c r="CY30" s="610"/>
      <c r="CZ30" s="611">
        <v>1</v>
      </c>
      <c r="DA30" s="623"/>
      <c r="DB30" s="623"/>
      <c r="DC30" s="624"/>
      <c r="DD30" s="614">
        <v>3288460</v>
      </c>
      <c r="DE30" s="609"/>
      <c r="DF30" s="609"/>
      <c r="DG30" s="609"/>
      <c r="DH30" s="609"/>
      <c r="DI30" s="609"/>
      <c r="DJ30" s="609"/>
      <c r="DK30" s="610"/>
      <c r="DL30" s="614">
        <v>3288460</v>
      </c>
      <c r="DM30" s="609"/>
      <c r="DN30" s="609"/>
      <c r="DO30" s="609"/>
      <c r="DP30" s="609"/>
      <c r="DQ30" s="609"/>
      <c r="DR30" s="609"/>
      <c r="DS30" s="609"/>
      <c r="DT30" s="609"/>
      <c r="DU30" s="609"/>
      <c r="DV30" s="610"/>
      <c r="DW30" s="611">
        <v>1.7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112740738</v>
      </c>
      <c r="S31" s="609"/>
      <c r="T31" s="609"/>
      <c r="U31" s="609"/>
      <c r="V31" s="609"/>
      <c r="W31" s="609"/>
      <c r="X31" s="609"/>
      <c r="Y31" s="610"/>
      <c r="Z31" s="646">
        <v>34</v>
      </c>
      <c r="AA31" s="646"/>
      <c r="AB31" s="646"/>
      <c r="AC31" s="646"/>
      <c r="AD31" s="647">
        <v>110336023</v>
      </c>
      <c r="AE31" s="647"/>
      <c r="AF31" s="647"/>
      <c r="AG31" s="647"/>
      <c r="AH31" s="647"/>
      <c r="AI31" s="647"/>
      <c r="AJ31" s="647"/>
      <c r="AK31" s="647"/>
      <c r="AL31" s="611">
        <v>58.3</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98.6</v>
      </c>
      <c r="BH31" s="671"/>
      <c r="BI31" s="671"/>
      <c r="BJ31" s="671"/>
      <c r="BK31" s="671"/>
      <c r="BL31" s="671"/>
      <c r="BM31" s="672">
        <v>97.2</v>
      </c>
      <c r="BN31" s="671"/>
      <c r="BO31" s="671"/>
      <c r="BP31" s="671"/>
      <c r="BQ31" s="673"/>
      <c r="BR31" s="670">
        <v>98.4</v>
      </c>
      <c r="BS31" s="671"/>
      <c r="BT31" s="671"/>
      <c r="BU31" s="671"/>
      <c r="BV31" s="671"/>
      <c r="BW31" s="671"/>
      <c r="BX31" s="672">
        <v>97.1</v>
      </c>
      <c r="BY31" s="671"/>
      <c r="BZ31" s="671"/>
      <c r="CA31" s="671"/>
      <c r="CB31" s="673"/>
      <c r="CD31" s="629"/>
      <c r="CE31" s="630"/>
      <c r="CF31" s="605" t="s">
        <v>300</v>
      </c>
      <c r="CG31" s="606"/>
      <c r="CH31" s="606"/>
      <c r="CI31" s="606"/>
      <c r="CJ31" s="606"/>
      <c r="CK31" s="606"/>
      <c r="CL31" s="606"/>
      <c r="CM31" s="606"/>
      <c r="CN31" s="606"/>
      <c r="CO31" s="606"/>
      <c r="CP31" s="606"/>
      <c r="CQ31" s="607"/>
      <c r="CR31" s="608">
        <v>220457</v>
      </c>
      <c r="CS31" s="621"/>
      <c r="CT31" s="621"/>
      <c r="CU31" s="621"/>
      <c r="CV31" s="621"/>
      <c r="CW31" s="621"/>
      <c r="CX31" s="621"/>
      <c r="CY31" s="622"/>
      <c r="CZ31" s="611">
        <v>0.1</v>
      </c>
      <c r="DA31" s="623"/>
      <c r="DB31" s="623"/>
      <c r="DC31" s="624"/>
      <c r="DD31" s="614">
        <v>220457</v>
      </c>
      <c r="DE31" s="621"/>
      <c r="DF31" s="621"/>
      <c r="DG31" s="621"/>
      <c r="DH31" s="621"/>
      <c r="DI31" s="621"/>
      <c r="DJ31" s="621"/>
      <c r="DK31" s="622"/>
      <c r="DL31" s="614">
        <v>220457</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37095185</v>
      </c>
      <c r="S32" s="609"/>
      <c r="T32" s="609"/>
      <c r="U32" s="609"/>
      <c r="V32" s="609"/>
      <c r="W32" s="609"/>
      <c r="X32" s="609"/>
      <c r="Y32" s="610"/>
      <c r="Z32" s="646">
        <v>11.2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98.5</v>
      </c>
      <c r="BH32" s="621"/>
      <c r="BI32" s="621"/>
      <c r="BJ32" s="621"/>
      <c r="BK32" s="621"/>
      <c r="BL32" s="621"/>
      <c r="BM32" s="612">
        <v>96.9</v>
      </c>
      <c r="BN32" s="621"/>
      <c r="BO32" s="621"/>
      <c r="BP32" s="621"/>
      <c r="BQ32" s="644"/>
      <c r="BR32" s="674">
        <v>98.3</v>
      </c>
      <c r="BS32" s="621"/>
      <c r="BT32" s="621"/>
      <c r="BU32" s="621"/>
      <c r="BV32" s="621"/>
      <c r="BW32" s="621"/>
      <c r="BX32" s="612">
        <v>96.9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1003134</v>
      </c>
      <c r="S33" s="609"/>
      <c r="T33" s="609"/>
      <c r="U33" s="609"/>
      <c r="V33" s="609"/>
      <c r="W33" s="609"/>
      <c r="X33" s="609"/>
      <c r="Y33" s="610"/>
      <c r="Z33" s="646">
        <v>0.3</v>
      </c>
      <c r="AA33" s="646"/>
      <c r="AB33" s="646"/>
      <c r="AC33" s="646"/>
      <c r="AD33" s="647">
        <v>588718</v>
      </c>
      <c r="AE33" s="647"/>
      <c r="AF33" s="647"/>
      <c r="AG33" s="647"/>
      <c r="AH33" s="647"/>
      <c r="AI33" s="647"/>
      <c r="AJ33" s="647"/>
      <c r="AK33" s="647"/>
      <c r="AL33" s="611">
        <v>0.3</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117403731</v>
      </c>
      <c r="CS33" s="621"/>
      <c r="CT33" s="621"/>
      <c r="CU33" s="621"/>
      <c r="CV33" s="621"/>
      <c r="CW33" s="621"/>
      <c r="CX33" s="621"/>
      <c r="CY33" s="622"/>
      <c r="CZ33" s="611">
        <v>37</v>
      </c>
      <c r="DA33" s="623"/>
      <c r="DB33" s="623"/>
      <c r="DC33" s="624"/>
      <c r="DD33" s="614">
        <v>96011383</v>
      </c>
      <c r="DE33" s="621"/>
      <c r="DF33" s="621"/>
      <c r="DG33" s="621"/>
      <c r="DH33" s="621"/>
      <c r="DI33" s="621"/>
      <c r="DJ33" s="621"/>
      <c r="DK33" s="622"/>
      <c r="DL33" s="614">
        <v>71490569</v>
      </c>
      <c r="DM33" s="621"/>
      <c r="DN33" s="621"/>
      <c r="DO33" s="621"/>
      <c r="DP33" s="621"/>
      <c r="DQ33" s="621"/>
      <c r="DR33" s="621"/>
      <c r="DS33" s="621"/>
      <c r="DT33" s="621"/>
      <c r="DU33" s="621"/>
      <c r="DV33" s="622"/>
      <c r="DW33" s="611">
        <v>37.799999999999997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254255</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49002809</v>
      </c>
      <c r="CS34" s="609"/>
      <c r="CT34" s="609"/>
      <c r="CU34" s="609"/>
      <c r="CV34" s="609"/>
      <c r="CW34" s="609"/>
      <c r="CX34" s="609"/>
      <c r="CY34" s="610"/>
      <c r="CZ34" s="611">
        <v>15.5</v>
      </c>
      <c r="DA34" s="623"/>
      <c r="DB34" s="623"/>
      <c r="DC34" s="624"/>
      <c r="DD34" s="614">
        <v>39322134</v>
      </c>
      <c r="DE34" s="609"/>
      <c r="DF34" s="609"/>
      <c r="DG34" s="609"/>
      <c r="DH34" s="609"/>
      <c r="DI34" s="609"/>
      <c r="DJ34" s="609"/>
      <c r="DK34" s="610"/>
      <c r="DL34" s="614">
        <v>37896096</v>
      </c>
      <c r="DM34" s="609"/>
      <c r="DN34" s="609"/>
      <c r="DO34" s="609"/>
      <c r="DP34" s="609"/>
      <c r="DQ34" s="609"/>
      <c r="DR34" s="609"/>
      <c r="DS34" s="609"/>
      <c r="DT34" s="609"/>
      <c r="DU34" s="609"/>
      <c r="DV34" s="610"/>
      <c r="DW34" s="611">
        <v>20</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16108614</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1826061</v>
      </c>
      <c r="CS35" s="621"/>
      <c r="CT35" s="621"/>
      <c r="CU35" s="621"/>
      <c r="CV35" s="621"/>
      <c r="CW35" s="621"/>
      <c r="CX35" s="621"/>
      <c r="CY35" s="622"/>
      <c r="CZ35" s="611">
        <v>0.6</v>
      </c>
      <c r="DA35" s="623"/>
      <c r="DB35" s="623"/>
      <c r="DC35" s="624"/>
      <c r="DD35" s="614">
        <v>1609416</v>
      </c>
      <c r="DE35" s="621"/>
      <c r="DF35" s="621"/>
      <c r="DG35" s="621"/>
      <c r="DH35" s="621"/>
      <c r="DI35" s="621"/>
      <c r="DJ35" s="621"/>
      <c r="DK35" s="622"/>
      <c r="DL35" s="614">
        <v>1609416</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7396263</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29450808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415114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24209340</v>
      </c>
      <c r="CS36" s="609"/>
      <c r="CT36" s="609"/>
      <c r="CU36" s="609"/>
      <c r="CV36" s="609"/>
      <c r="CW36" s="609"/>
      <c r="CX36" s="609"/>
      <c r="CY36" s="610"/>
      <c r="CZ36" s="611">
        <v>7.6</v>
      </c>
      <c r="DA36" s="623"/>
      <c r="DB36" s="623"/>
      <c r="DC36" s="624"/>
      <c r="DD36" s="614">
        <v>18835658</v>
      </c>
      <c r="DE36" s="609"/>
      <c r="DF36" s="609"/>
      <c r="DG36" s="609"/>
      <c r="DH36" s="609"/>
      <c r="DI36" s="609"/>
      <c r="DJ36" s="609"/>
      <c r="DK36" s="610"/>
      <c r="DL36" s="614">
        <v>12757489</v>
      </c>
      <c r="DM36" s="609"/>
      <c r="DN36" s="609"/>
      <c r="DO36" s="609"/>
      <c r="DP36" s="609"/>
      <c r="DQ36" s="609"/>
      <c r="DR36" s="609"/>
      <c r="DS36" s="609"/>
      <c r="DT36" s="609"/>
      <c r="DU36" s="609"/>
      <c r="DV36" s="610"/>
      <c r="DW36" s="611">
        <v>6.7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2913238</v>
      </c>
      <c r="S37" s="609"/>
      <c r="T37" s="609"/>
      <c r="U37" s="609"/>
      <c r="V37" s="609"/>
      <c r="W37" s="609"/>
      <c r="X37" s="609"/>
      <c r="Y37" s="610"/>
      <c r="Z37" s="646">
        <v>0.9</v>
      </c>
      <c r="AA37" s="646"/>
      <c r="AB37" s="646"/>
      <c r="AC37" s="646"/>
      <c r="AD37" s="647">
        <v>235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t="s">
        <v>122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-3431505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3533731</v>
      </c>
      <c r="CS37" s="621"/>
      <c r="CT37" s="621"/>
      <c r="CU37" s="621"/>
      <c r="CV37" s="621"/>
      <c r="CW37" s="621"/>
      <c r="CX37" s="621"/>
      <c r="CY37" s="622"/>
      <c r="CZ37" s="611">
        <v>1.1000000000000001</v>
      </c>
      <c r="DA37" s="623"/>
      <c r="DB37" s="623"/>
      <c r="DC37" s="624"/>
      <c r="DD37" s="614">
        <v>3530091</v>
      </c>
      <c r="DE37" s="621"/>
      <c r="DF37" s="621"/>
      <c r="DG37" s="621"/>
      <c r="DH37" s="621"/>
      <c r="DI37" s="621"/>
      <c r="DJ37" s="621"/>
      <c r="DK37" s="622"/>
      <c r="DL37" s="614">
        <v>2680560</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93628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29450808</v>
      </c>
      <c r="CS38" s="609"/>
      <c r="CT38" s="609"/>
      <c r="CU38" s="609"/>
      <c r="CV38" s="609"/>
      <c r="CW38" s="609"/>
      <c r="CX38" s="609"/>
      <c r="CY38" s="610"/>
      <c r="CZ38" s="611">
        <v>9.3000000000000007</v>
      </c>
      <c r="DA38" s="623"/>
      <c r="DB38" s="623"/>
      <c r="DC38" s="624"/>
      <c r="DD38" s="614">
        <v>23721371</v>
      </c>
      <c r="DE38" s="609"/>
      <c r="DF38" s="609"/>
      <c r="DG38" s="609"/>
      <c r="DH38" s="609"/>
      <c r="DI38" s="609"/>
      <c r="DJ38" s="609"/>
      <c r="DK38" s="610"/>
      <c r="DL38" s="614">
        <v>19227568</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130257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12868894</v>
      </c>
      <c r="CS39" s="621"/>
      <c r="CT39" s="621"/>
      <c r="CU39" s="621"/>
      <c r="CV39" s="621"/>
      <c r="CW39" s="621"/>
      <c r="CX39" s="621"/>
      <c r="CY39" s="622"/>
      <c r="CZ39" s="611">
        <v>4.0999999999999996</v>
      </c>
      <c r="DA39" s="623"/>
      <c r="DB39" s="623"/>
      <c r="DC39" s="624"/>
      <c r="DD39" s="614">
        <v>12521931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114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45819</v>
      </c>
      <c r="CS40" s="609"/>
      <c r="CT40" s="609"/>
      <c r="CU40" s="609"/>
      <c r="CV40" s="609"/>
      <c r="CW40" s="609"/>
      <c r="CX40" s="609"/>
      <c r="CY40" s="610"/>
      <c r="CZ40" s="611">
        <v>0</v>
      </c>
      <c r="DA40" s="623"/>
      <c r="DB40" s="623"/>
      <c r="DC40" s="624"/>
      <c r="DD40" s="614">
        <v>873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331562511</v>
      </c>
      <c r="S41" s="633"/>
      <c r="T41" s="633"/>
      <c r="U41" s="633"/>
      <c r="V41" s="633"/>
      <c r="W41" s="633"/>
      <c r="X41" s="633"/>
      <c r="Y41" s="636"/>
      <c r="Z41" s="637">
        <v>100</v>
      </c>
      <c r="AA41" s="637"/>
      <c r="AB41" s="637"/>
      <c r="AC41" s="637"/>
      <c r="AD41" s="638">
        <v>189303569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9295374</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20155434</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31723214</v>
      </c>
      <c r="CS42" s="621"/>
      <c r="CT42" s="621"/>
      <c r="CU42" s="621"/>
      <c r="CV42" s="621"/>
      <c r="CW42" s="621"/>
      <c r="CX42" s="621"/>
      <c r="CY42" s="622"/>
      <c r="CZ42" s="611">
        <v>10</v>
      </c>
      <c r="DA42" s="623"/>
      <c r="DB42" s="623"/>
      <c r="DC42" s="624"/>
      <c r="DD42" s="614">
        <v>17136970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1409840</v>
      </c>
      <c r="CS43" s="621"/>
      <c r="CT43" s="621"/>
      <c r="CU43" s="621"/>
      <c r="CV43" s="621"/>
      <c r="CW43" s="621"/>
      <c r="CX43" s="621"/>
      <c r="CY43" s="622"/>
      <c r="CZ43" s="611">
        <v>0.4</v>
      </c>
      <c r="DA43" s="623"/>
      <c r="DB43" s="623"/>
      <c r="DC43" s="624"/>
      <c r="DD43" s="614">
        <v>1345268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31723214</v>
      </c>
      <c r="CS44" s="609"/>
      <c r="CT44" s="609"/>
      <c r="CU44" s="609"/>
      <c r="CV44" s="609"/>
      <c r="CW44" s="609"/>
      <c r="CX44" s="609"/>
      <c r="CY44" s="610"/>
      <c r="CZ44" s="611">
        <v>10</v>
      </c>
      <c r="DA44" s="612"/>
      <c r="DB44" s="612"/>
      <c r="DC44" s="613"/>
      <c r="DD44" s="614">
        <v>17136970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5619399</v>
      </c>
      <c r="CS45" s="621"/>
      <c r="CT45" s="621"/>
      <c r="CU45" s="621"/>
      <c r="CV45" s="621"/>
      <c r="CW45" s="621"/>
      <c r="CX45" s="621"/>
      <c r="CY45" s="622"/>
      <c r="CZ45" s="611">
        <v>1.8</v>
      </c>
      <c r="DA45" s="623"/>
      <c r="DB45" s="623"/>
      <c r="DC45" s="624"/>
      <c r="DD45" s="614">
        <v>473949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26103815</v>
      </c>
      <c r="CS46" s="609"/>
      <c r="CT46" s="609"/>
      <c r="CU46" s="609"/>
      <c r="CV46" s="609"/>
      <c r="CW46" s="609"/>
      <c r="CX46" s="609"/>
      <c r="CY46" s="610"/>
      <c r="CZ46" s="611">
        <v>8.1999999999999993</v>
      </c>
      <c r="DA46" s="612"/>
      <c r="DB46" s="612"/>
      <c r="DC46" s="613"/>
      <c r="DD46" s="614">
        <v>16663021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317160375</v>
      </c>
      <c r="CS49" s="593"/>
      <c r="CT49" s="593"/>
      <c r="CU49" s="593"/>
      <c r="CV49" s="593"/>
      <c r="CW49" s="593"/>
      <c r="CX49" s="593"/>
      <c r="CY49" s="594"/>
      <c r="CZ49" s="595">
        <v>100</v>
      </c>
      <c r="DA49" s="596"/>
      <c r="DB49" s="596"/>
      <c r="DC49" s="597"/>
      <c r="DD49" s="598">
        <v>201663753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CrRT/CrAo/A9Hs9L2ROAkfe3bdNpO4/igPfe4R99p66XXFYkS+Y/YzmTijxw5Ax6POynsXJ8tg70TqrtkdvLQ==" saltValue="AbtKtxHff7nzSUvh8NCN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332185</v>
      </c>
      <c r="R7" s="1090"/>
      <c r="S7" s="1090"/>
      <c r="T7" s="1090"/>
      <c r="U7" s="1090"/>
      <c r="V7" s="1090">
        <v>317782</v>
      </c>
      <c r="W7" s="1090"/>
      <c r="X7" s="1090"/>
      <c r="Y7" s="1090"/>
      <c r="Z7" s="1090"/>
      <c r="AA7" s="1090">
        <v>14402</v>
      </c>
      <c r="AB7" s="1090"/>
      <c r="AC7" s="1090"/>
      <c r="AD7" s="1090"/>
      <c r="AE7" s="1091"/>
      <c r="AF7" s="1092">
        <v>12472</v>
      </c>
      <c r="AG7" s="1093"/>
      <c r="AH7" s="1093"/>
      <c r="AI7" s="1093"/>
      <c r="AJ7" s="1094"/>
      <c r="AK7" s="1095">
        <v>16377</v>
      </c>
      <c r="AL7" s="1096"/>
      <c r="AM7" s="1096"/>
      <c r="AN7" s="1096"/>
      <c r="AO7" s="1096"/>
      <c r="AP7" s="1096">
        <v>18907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547</v>
      </c>
      <c r="BT7" s="1087"/>
      <c r="BU7" s="1087"/>
      <c r="BV7" s="1087"/>
      <c r="BW7" s="1087"/>
      <c r="BX7" s="1087"/>
      <c r="BY7" s="1087"/>
      <c r="BZ7" s="1087"/>
      <c r="CA7" s="1087"/>
      <c r="CB7" s="1087"/>
      <c r="CC7" s="1087"/>
      <c r="CD7" s="1087"/>
      <c r="CE7" s="1087"/>
      <c r="CF7" s="1087"/>
      <c r="CG7" s="1099"/>
      <c r="CH7" s="1083">
        <v>-4</v>
      </c>
      <c r="CI7" s="1084"/>
      <c r="CJ7" s="1084"/>
      <c r="CK7" s="1084"/>
      <c r="CL7" s="1085"/>
      <c r="CM7" s="1083">
        <v>528</v>
      </c>
      <c r="CN7" s="1084"/>
      <c r="CO7" s="1084"/>
      <c r="CP7" s="1084"/>
      <c r="CQ7" s="1085"/>
      <c r="CR7" s="1083">
        <v>500</v>
      </c>
      <c r="CS7" s="1084"/>
      <c r="CT7" s="1084"/>
      <c r="CU7" s="1084"/>
      <c r="CV7" s="1085"/>
      <c r="CW7" s="1083">
        <v>32</v>
      </c>
      <c r="CX7" s="1084"/>
      <c r="CY7" s="1084"/>
      <c r="CZ7" s="1084"/>
      <c r="DA7" s="1085"/>
      <c r="DB7" s="1083" t="s">
        <v>540</v>
      </c>
      <c r="DC7" s="1084"/>
      <c r="DD7" s="1084"/>
      <c r="DE7" s="1084"/>
      <c r="DF7" s="1085"/>
      <c r="DG7" s="1083" t="s">
        <v>540</v>
      </c>
      <c r="DH7" s="1084"/>
      <c r="DI7" s="1084"/>
      <c r="DJ7" s="1084"/>
      <c r="DK7" s="1085"/>
      <c r="DL7" s="1083" t="s">
        <v>540</v>
      </c>
      <c r="DM7" s="1084"/>
      <c r="DN7" s="1084"/>
      <c r="DO7" s="1084"/>
      <c r="DP7" s="1085"/>
      <c r="DQ7" s="1083" t="s">
        <v>540</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548</v>
      </c>
      <c r="BT8" s="980"/>
      <c r="BU8" s="980"/>
      <c r="BV8" s="980"/>
      <c r="BW8" s="980"/>
      <c r="BX8" s="980"/>
      <c r="BY8" s="980"/>
      <c r="BZ8" s="980"/>
      <c r="CA8" s="980"/>
      <c r="CB8" s="980"/>
      <c r="CC8" s="980"/>
      <c r="CD8" s="980"/>
      <c r="CE8" s="980"/>
      <c r="CF8" s="980"/>
      <c r="CG8" s="1001"/>
      <c r="CH8" s="976">
        <v>5</v>
      </c>
      <c r="CI8" s="977"/>
      <c r="CJ8" s="977"/>
      <c r="CK8" s="977"/>
      <c r="CL8" s="978"/>
      <c r="CM8" s="976">
        <v>752</v>
      </c>
      <c r="CN8" s="977"/>
      <c r="CO8" s="977"/>
      <c r="CP8" s="977"/>
      <c r="CQ8" s="978"/>
      <c r="CR8" s="976">
        <v>500</v>
      </c>
      <c r="CS8" s="977"/>
      <c r="CT8" s="977"/>
      <c r="CU8" s="977"/>
      <c r="CV8" s="978"/>
      <c r="CW8" s="976">
        <v>37</v>
      </c>
      <c r="CX8" s="977"/>
      <c r="CY8" s="977"/>
      <c r="CZ8" s="977"/>
      <c r="DA8" s="978"/>
      <c r="DB8" s="976" t="s">
        <v>540</v>
      </c>
      <c r="DC8" s="977"/>
      <c r="DD8" s="977"/>
      <c r="DE8" s="977"/>
      <c r="DF8" s="978"/>
      <c r="DG8" s="976" t="s">
        <v>540</v>
      </c>
      <c r="DH8" s="977"/>
      <c r="DI8" s="977"/>
      <c r="DJ8" s="977"/>
      <c r="DK8" s="978"/>
      <c r="DL8" s="976" t="s">
        <v>540</v>
      </c>
      <c r="DM8" s="977"/>
      <c r="DN8" s="977"/>
      <c r="DO8" s="977"/>
      <c r="DP8" s="978"/>
      <c r="DQ8" s="976" t="s">
        <v>540</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t="s">
        <v>553</v>
      </c>
      <c r="BS9" s="979" t="s">
        <v>549</v>
      </c>
      <c r="BT9" s="980"/>
      <c r="BU9" s="980"/>
      <c r="BV9" s="980"/>
      <c r="BW9" s="980"/>
      <c r="BX9" s="980"/>
      <c r="BY9" s="980"/>
      <c r="BZ9" s="980"/>
      <c r="CA9" s="980"/>
      <c r="CB9" s="980"/>
      <c r="CC9" s="980"/>
      <c r="CD9" s="980"/>
      <c r="CE9" s="980"/>
      <c r="CF9" s="980"/>
      <c r="CG9" s="1001"/>
      <c r="CH9" s="976">
        <v>101</v>
      </c>
      <c r="CI9" s="977"/>
      <c r="CJ9" s="977"/>
      <c r="CK9" s="977"/>
      <c r="CL9" s="978"/>
      <c r="CM9" s="976">
        <v>5921</v>
      </c>
      <c r="CN9" s="977"/>
      <c r="CO9" s="977"/>
      <c r="CP9" s="977"/>
      <c r="CQ9" s="978"/>
      <c r="CR9" s="976">
        <v>3022</v>
      </c>
      <c r="CS9" s="977"/>
      <c r="CT9" s="977"/>
      <c r="CU9" s="977"/>
      <c r="CV9" s="978"/>
      <c r="CW9" s="976" t="s">
        <v>540</v>
      </c>
      <c r="CX9" s="977"/>
      <c r="CY9" s="977"/>
      <c r="CZ9" s="977"/>
      <c r="DA9" s="978"/>
      <c r="DB9" s="976" t="s">
        <v>540</v>
      </c>
      <c r="DC9" s="977"/>
      <c r="DD9" s="977"/>
      <c r="DE9" s="977"/>
      <c r="DF9" s="978"/>
      <c r="DG9" s="976" t="s">
        <v>540</v>
      </c>
      <c r="DH9" s="977"/>
      <c r="DI9" s="977"/>
      <c r="DJ9" s="977"/>
      <c r="DK9" s="978"/>
      <c r="DL9" s="976" t="s">
        <v>540</v>
      </c>
      <c r="DM9" s="977"/>
      <c r="DN9" s="977"/>
      <c r="DO9" s="977"/>
      <c r="DP9" s="978"/>
      <c r="DQ9" s="976" t="s">
        <v>540</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550</v>
      </c>
      <c r="BT10" s="980"/>
      <c r="BU10" s="980"/>
      <c r="BV10" s="980"/>
      <c r="BW10" s="980"/>
      <c r="BX10" s="980"/>
      <c r="BY10" s="980"/>
      <c r="BZ10" s="980"/>
      <c r="CA10" s="980"/>
      <c r="CB10" s="980"/>
      <c r="CC10" s="980"/>
      <c r="CD10" s="980"/>
      <c r="CE10" s="980"/>
      <c r="CF10" s="980"/>
      <c r="CG10" s="1001"/>
      <c r="CH10" s="976">
        <v>-3</v>
      </c>
      <c r="CI10" s="977"/>
      <c r="CJ10" s="977"/>
      <c r="CK10" s="977"/>
      <c r="CL10" s="978"/>
      <c r="CM10" s="976">
        <v>1730</v>
      </c>
      <c r="CN10" s="977"/>
      <c r="CO10" s="977"/>
      <c r="CP10" s="977"/>
      <c r="CQ10" s="978"/>
      <c r="CR10" s="976">
        <v>530</v>
      </c>
      <c r="CS10" s="977"/>
      <c r="CT10" s="977"/>
      <c r="CU10" s="977"/>
      <c r="CV10" s="978"/>
      <c r="CW10" s="976">
        <v>294</v>
      </c>
      <c r="CX10" s="977"/>
      <c r="CY10" s="977"/>
      <c r="CZ10" s="977"/>
      <c r="DA10" s="978"/>
      <c r="DB10" s="976" t="s">
        <v>540</v>
      </c>
      <c r="DC10" s="977"/>
      <c r="DD10" s="977"/>
      <c r="DE10" s="977"/>
      <c r="DF10" s="978"/>
      <c r="DG10" s="976" t="s">
        <v>540</v>
      </c>
      <c r="DH10" s="977"/>
      <c r="DI10" s="977"/>
      <c r="DJ10" s="977"/>
      <c r="DK10" s="978"/>
      <c r="DL10" s="976" t="s">
        <v>540</v>
      </c>
      <c r="DM10" s="977"/>
      <c r="DN10" s="977"/>
      <c r="DO10" s="977"/>
      <c r="DP10" s="978"/>
      <c r="DQ10" s="976" t="s">
        <v>540</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t="s">
        <v>553</v>
      </c>
      <c r="BS11" s="979" t="s">
        <v>551</v>
      </c>
      <c r="BT11" s="980"/>
      <c r="BU11" s="980"/>
      <c r="BV11" s="980"/>
      <c r="BW11" s="980"/>
      <c r="BX11" s="980"/>
      <c r="BY11" s="980"/>
      <c r="BZ11" s="980"/>
      <c r="CA11" s="980"/>
      <c r="CB11" s="980"/>
      <c r="CC11" s="980"/>
      <c r="CD11" s="980"/>
      <c r="CE11" s="980"/>
      <c r="CF11" s="980"/>
      <c r="CG11" s="1001"/>
      <c r="CH11" s="976">
        <v>18</v>
      </c>
      <c r="CI11" s="977"/>
      <c r="CJ11" s="977"/>
      <c r="CK11" s="977"/>
      <c r="CL11" s="978"/>
      <c r="CM11" s="976">
        <v>302</v>
      </c>
      <c r="CN11" s="977"/>
      <c r="CO11" s="977"/>
      <c r="CP11" s="977"/>
      <c r="CQ11" s="978"/>
      <c r="CR11" s="976">
        <v>5</v>
      </c>
      <c r="CS11" s="977"/>
      <c r="CT11" s="977"/>
      <c r="CU11" s="977"/>
      <c r="CV11" s="978"/>
      <c r="CW11" s="976">
        <v>0</v>
      </c>
      <c r="CX11" s="977"/>
      <c r="CY11" s="977"/>
      <c r="CZ11" s="977"/>
      <c r="DA11" s="978"/>
      <c r="DB11" s="976">
        <v>3259</v>
      </c>
      <c r="DC11" s="977"/>
      <c r="DD11" s="977"/>
      <c r="DE11" s="977"/>
      <c r="DF11" s="978"/>
      <c r="DG11" s="976" t="s">
        <v>540</v>
      </c>
      <c r="DH11" s="977"/>
      <c r="DI11" s="977"/>
      <c r="DJ11" s="977"/>
      <c r="DK11" s="978"/>
      <c r="DL11" s="976" t="s">
        <v>540</v>
      </c>
      <c r="DM11" s="977"/>
      <c r="DN11" s="977"/>
      <c r="DO11" s="977"/>
      <c r="DP11" s="978"/>
      <c r="DQ11" s="976" t="s">
        <v>540</v>
      </c>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552</v>
      </c>
      <c r="BT12" s="980"/>
      <c r="BU12" s="980"/>
      <c r="BV12" s="980"/>
      <c r="BW12" s="980"/>
      <c r="BX12" s="980"/>
      <c r="BY12" s="980"/>
      <c r="BZ12" s="980"/>
      <c r="CA12" s="980"/>
      <c r="CB12" s="980"/>
      <c r="CC12" s="980"/>
      <c r="CD12" s="980"/>
      <c r="CE12" s="980"/>
      <c r="CF12" s="980"/>
      <c r="CG12" s="1001"/>
      <c r="CH12" s="976">
        <v>0</v>
      </c>
      <c r="CI12" s="977"/>
      <c r="CJ12" s="977"/>
      <c r="CK12" s="977"/>
      <c r="CL12" s="978"/>
      <c r="CM12" s="976">
        <v>25</v>
      </c>
      <c r="CN12" s="977"/>
      <c r="CO12" s="977"/>
      <c r="CP12" s="977"/>
      <c r="CQ12" s="978"/>
      <c r="CR12" s="976">
        <v>25</v>
      </c>
      <c r="CS12" s="977"/>
      <c r="CT12" s="977"/>
      <c r="CU12" s="977"/>
      <c r="CV12" s="978"/>
      <c r="CW12" s="976">
        <v>419</v>
      </c>
      <c r="CX12" s="977"/>
      <c r="CY12" s="977"/>
      <c r="CZ12" s="977"/>
      <c r="DA12" s="978"/>
      <c r="DB12" s="976" t="s">
        <v>540</v>
      </c>
      <c r="DC12" s="977"/>
      <c r="DD12" s="977"/>
      <c r="DE12" s="977"/>
      <c r="DF12" s="978"/>
      <c r="DG12" s="976" t="s">
        <v>540</v>
      </c>
      <c r="DH12" s="977"/>
      <c r="DI12" s="977"/>
      <c r="DJ12" s="977"/>
      <c r="DK12" s="978"/>
      <c r="DL12" s="976" t="s">
        <v>540</v>
      </c>
      <c r="DM12" s="977"/>
      <c r="DN12" s="977"/>
      <c r="DO12" s="977"/>
      <c r="DP12" s="978"/>
      <c r="DQ12" s="976" t="s">
        <v>540</v>
      </c>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331563</v>
      </c>
      <c r="R23" s="1048"/>
      <c r="S23" s="1048"/>
      <c r="T23" s="1048"/>
      <c r="U23" s="1048"/>
      <c r="V23" s="1048">
        <v>317160</v>
      </c>
      <c r="W23" s="1048"/>
      <c r="X23" s="1048"/>
      <c r="Y23" s="1048"/>
      <c r="Z23" s="1048"/>
      <c r="AA23" s="1048">
        <v>14402</v>
      </c>
      <c r="AB23" s="1048"/>
      <c r="AC23" s="1048"/>
      <c r="AD23" s="1048"/>
      <c r="AE23" s="1055"/>
      <c r="AF23" s="1056">
        <v>12472</v>
      </c>
      <c r="AG23" s="1048"/>
      <c r="AH23" s="1048"/>
      <c r="AI23" s="1048"/>
      <c r="AJ23" s="1057"/>
      <c r="AK23" s="1058"/>
      <c r="AL23" s="1059"/>
      <c r="AM23" s="1059"/>
      <c r="AN23" s="1059"/>
      <c r="AO23" s="1059"/>
      <c r="AP23" s="1048">
        <v>18907</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70267</v>
      </c>
      <c r="R28" s="1038"/>
      <c r="S28" s="1038"/>
      <c r="T28" s="1038"/>
      <c r="U28" s="1038"/>
      <c r="V28" s="1038">
        <v>69852</v>
      </c>
      <c r="W28" s="1038"/>
      <c r="X28" s="1038"/>
      <c r="Y28" s="1038"/>
      <c r="Z28" s="1038"/>
      <c r="AA28" s="1038">
        <v>415</v>
      </c>
      <c r="AB28" s="1038"/>
      <c r="AC28" s="1038"/>
      <c r="AD28" s="1038"/>
      <c r="AE28" s="1039"/>
      <c r="AF28" s="1040">
        <v>415</v>
      </c>
      <c r="AG28" s="1038"/>
      <c r="AH28" s="1038"/>
      <c r="AI28" s="1038"/>
      <c r="AJ28" s="1041"/>
      <c r="AK28" s="1029">
        <v>9295</v>
      </c>
      <c r="AL28" s="1030"/>
      <c r="AM28" s="1030"/>
      <c r="AN28" s="1030"/>
      <c r="AO28" s="1030"/>
      <c r="AP28" s="1030" t="s">
        <v>540</v>
      </c>
      <c r="AQ28" s="1030"/>
      <c r="AR28" s="1030"/>
      <c r="AS28" s="1030"/>
      <c r="AT28" s="1030"/>
      <c r="AU28" s="1030" t="s">
        <v>540</v>
      </c>
      <c r="AV28" s="1030"/>
      <c r="AW28" s="1030"/>
      <c r="AX28" s="1030"/>
      <c r="AY28" s="1030"/>
      <c r="AZ28" s="1031" t="s">
        <v>540</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68219</v>
      </c>
      <c r="R29" s="1026"/>
      <c r="S29" s="1026"/>
      <c r="T29" s="1026"/>
      <c r="U29" s="1026"/>
      <c r="V29" s="1026">
        <v>66317</v>
      </c>
      <c r="W29" s="1026"/>
      <c r="X29" s="1026"/>
      <c r="Y29" s="1026"/>
      <c r="Z29" s="1026"/>
      <c r="AA29" s="1026">
        <v>1902</v>
      </c>
      <c r="AB29" s="1026"/>
      <c r="AC29" s="1026"/>
      <c r="AD29" s="1026"/>
      <c r="AE29" s="1027"/>
      <c r="AF29" s="1022">
        <v>1902</v>
      </c>
      <c r="AG29" s="1023"/>
      <c r="AH29" s="1023"/>
      <c r="AI29" s="1023"/>
      <c r="AJ29" s="1024"/>
      <c r="AK29" s="967">
        <v>12246</v>
      </c>
      <c r="AL29" s="958"/>
      <c r="AM29" s="958"/>
      <c r="AN29" s="958"/>
      <c r="AO29" s="958"/>
      <c r="AP29" s="958" t="s">
        <v>540</v>
      </c>
      <c r="AQ29" s="958"/>
      <c r="AR29" s="958"/>
      <c r="AS29" s="958"/>
      <c r="AT29" s="958"/>
      <c r="AU29" s="958" t="s">
        <v>540</v>
      </c>
      <c r="AV29" s="958"/>
      <c r="AW29" s="958"/>
      <c r="AX29" s="958"/>
      <c r="AY29" s="958"/>
      <c r="AZ29" s="1028" t="s">
        <v>540</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17658</v>
      </c>
      <c r="R30" s="1026"/>
      <c r="S30" s="1026"/>
      <c r="T30" s="1026"/>
      <c r="U30" s="1026"/>
      <c r="V30" s="1026">
        <v>17477</v>
      </c>
      <c r="W30" s="1026"/>
      <c r="X30" s="1026"/>
      <c r="Y30" s="1026"/>
      <c r="Z30" s="1026"/>
      <c r="AA30" s="1026">
        <v>180</v>
      </c>
      <c r="AB30" s="1026"/>
      <c r="AC30" s="1026"/>
      <c r="AD30" s="1026"/>
      <c r="AE30" s="1027"/>
      <c r="AF30" s="1022">
        <v>180</v>
      </c>
      <c r="AG30" s="1023"/>
      <c r="AH30" s="1023"/>
      <c r="AI30" s="1023"/>
      <c r="AJ30" s="1024"/>
      <c r="AK30" s="967">
        <v>9756</v>
      </c>
      <c r="AL30" s="958"/>
      <c r="AM30" s="958"/>
      <c r="AN30" s="958"/>
      <c r="AO30" s="958"/>
      <c r="AP30" s="958" t="s">
        <v>540</v>
      </c>
      <c r="AQ30" s="958"/>
      <c r="AR30" s="958"/>
      <c r="AS30" s="958"/>
      <c r="AT30" s="958"/>
      <c r="AU30" s="958" t="s">
        <v>540</v>
      </c>
      <c r="AV30" s="958"/>
      <c r="AW30" s="958"/>
      <c r="AX30" s="958"/>
      <c r="AY30" s="958"/>
      <c r="AZ30" s="1028" t="s">
        <v>540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2497</v>
      </c>
      <c r="AG63" s="946"/>
      <c r="AH63" s="946"/>
      <c r="AI63" s="946"/>
      <c r="AJ63" s="1009"/>
      <c r="AK63" s="1010"/>
      <c r="AL63" s="950"/>
      <c r="AM63" s="950"/>
      <c r="AN63" s="950"/>
      <c r="AO63" s="950"/>
      <c r="AP63" s="946" t="s">
        <v>540</v>
      </c>
      <c r="AQ63" s="946"/>
      <c r="AR63" s="946"/>
      <c r="AS63" s="946"/>
      <c r="AT63" s="946"/>
      <c r="AU63" s="946" t="s">
        <v>540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541</v>
      </c>
      <c r="C68" s="973"/>
      <c r="D68" s="973"/>
      <c r="E68" s="973"/>
      <c r="F68" s="973"/>
      <c r="G68" s="973"/>
      <c r="H68" s="973"/>
      <c r="I68" s="973"/>
      <c r="J68" s="973"/>
      <c r="K68" s="973"/>
      <c r="L68" s="973"/>
      <c r="M68" s="973"/>
      <c r="N68" s="973"/>
      <c r="O68" s="973"/>
      <c r="P68" s="974"/>
      <c r="Q68" s="975">
        <v>8467</v>
      </c>
      <c r="R68" s="969">
        <v>7961</v>
      </c>
      <c r="S68" s="969">
        <v>7961</v>
      </c>
      <c r="T68" s="969">
        <v>7961</v>
      </c>
      <c r="U68" s="969">
        <v>7961</v>
      </c>
      <c r="V68" s="969">
        <v>7990</v>
      </c>
      <c r="W68" s="969">
        <v>7475</v>
      </c>
      <c r="X68" s="969">
        <v>7475</v>
      </c>
      <c r="Y68" s="969">
        <v>7475</v>
      </c>
      <c r="Z68" s="969">
        <v>7475</v>
      </c>
      <c r="AA68" s="969">
        <v>477</v>
      </c>
      <c r="AB68" s="969">
        <v>486</v>
      </c>
      <c r="AC68" s="969">
        <v>486</v>
      </c>
      <c r="AD68" s="969">
        <v>486</v>
      </c>
      <c r="AE68" s="969">
        <v>486</v>
      </c>
      <c r="AF68" s="969">
        <v>477</v>
      </c>
      <c r="AG68" s="969">
        <v>486</v>
      </c>
      <c r="AH68" s="969">
        <v>486</v>
      </c>
      <c r="AI68" s="969">
        <v>486</v>
      </c>
      <c r="AJ68" s="969">
        <v>486</v>
      </c>
      <c r="AK68" s="969">
        <v>380</v>
      </c>
      <c r="AL68" s="969"/>
      <c r="AM68" s="969"/>
      <c r="AN68" s="969"/>
      <c r="AO68" s="969"/>
      <c r="AP68" s="969">
        <v>3142</v>
      </c>
      <c r="AQ68" s="969">
        <v>4476</v>
      </c>
      <c r="AR68" s="969">
        <v>4476</v>
      </c>
      <c r="AS68" s="969">
        <v>4476</v>
      </c>
      <c r="AT68" s="969">
        <v>4476</v>
      </c>
      <c r="AU68" s="969">
        <v>135</v>
      </c>
      <c r="AV68" s="969">
        <v>192</v>
      </c>
      <c r="AW68" s="969">
        <v>192</v>
      </c>
      <c r="AX68" s="969">
        <v>192</v>
      </c>
      <c r="AY68" s="969">
        <v>192</v>
      </c>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542</v>
      </c>
      <c r="C69" s="962"/>
      <c r="D69" s="962"/>
      <c r="E69" s="962"/>
      <c r="F69" s="962"/>
      <c r="G69" s="962"/>
      <c r="H69" s="962"/>
      <c r="I69" s="962"/>
      <c r="J69" s="962"/>
      <c r="K69" s="962"/>
      <c r="L69" s="962"/>
      <c r="M69" s="962"/>
      <c r="N69" s="962"/>
      <c r="O69" s="962"/>
      <c r="P69" s="963"/>
      <c r="Q69" s="964">
        <v>221481</v>
      </c>
      <c r="R69" s="958">
        <v>144168</v>
      </c>
      <c r="S69" s="958">
        <v>144168</v>
      </c>
      <c r="T69" s="958">
        <v>144168</v>
      </c>
      <c r="U69" s="958">
        <v>144168</v>
      </c>
      <c r="V69" s="958">
        <v>203386</v>
      </c>
      <c r="W69" s="958">
        <v>138019</v>
      </c>
      <c r="X69" s="958">
        <v>138019</v>
      </c>
      <c r="Y69" s="958">
        <v>138019</v>
      </c>
      <c r="Z69" s="958">
        <v>138019</v>
      </c>
      <c r="AA69" s="958">
        <v>18095</v>
      </c>
      <c r="AB69" s="958">
        <v>6149</v>
      </c>
      <c r="AC69" s="958">
        <v>6149</v>
      </c>
      <c r="AD69" s="958">
        <v>6149</v>
      </c>
      <c r="AE69" s="958">
        <v>6149</v>
      </c>
      <c r="AF69" s="958">
        <v>40934</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546</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543</v>
      </c>
      <c r="C70" s="962"/>
      <c r="D70" s="962"/>
      <c r="E70" s="962"/>
      <c r="F70" s="962"/>
      <c r="G70" s="962"/>
      <c r="H70" s="962"/>
      <c r="I70" s="962"/>
      <c r="J70" s="962"/>
      <c r="K70" s="962"/>
      <c r="L70" s="962"/>
      <c r="M70" s="962"/>
      <c r="N70" s="962"/>
      <c r="O70" s="962"/>
      <c r="P70" s="963"/>
      <c r="Q70" s="964">
        <v>90180</v>
      </c>
      <c r="R70" s="958">
        <v>76940</v>
      </c>
      <c r="S70" s="958">
        <v>76940</v>
      </c>
      <c r="T70" s="958">
        <v>76940</v>
      </c>
      <c r="U70" s="958">
        <v>76940</v>
      </c>
      <c r="V70" s="958">
        <v>85061</v>
      </c>
      <c r="W70" s="958">
        <v>73165</v>
      </c>
      <c r="X70" s="958">
        <v>73165</v>
      </c>
      <c r="Y70" s="958">
        <v>73165</v>
      </c>
      <c r="Z70" s="958">
        <v>73165</v>
      </c>
      <c r="AA70" s="958">
        <v>5120</v>
      </c>
      <c r="AB70" s="958">
        <v>3775</v>
      </c>
      <c r="AC70" s="958">
        <v>3775</v>
      </c>
      <c r="AD70" s="958">
        <v>3775</v>
      </c>
      <c r="AE70" s="958">
        <v>3775</v>
      </c>
      <c r="AF70" s="958">
        <v>4894</v>
      </c>
      <c r="AG70" s="958">
        <v>3775</v>
      </c>
      <c r="AH70" s="958">
        <v>3775</v>
      </c>
      <c r="AI70" s="958">
        <v>3775</v>
      </c>
      <c r="AJ70" s="958">
        <v>3775</v>
      </c>
      <c r="AK70" s="958">
        <v>5163</v>
      </c>
      <c r="AL70" s="958">
        <v>7300</v>
      </c>
      <c r="AM70" s="958">
        <v>7300</v>
      </c>
      <c r="AN70" s="958">
        <v>7300</v>
      </c>
      <c r="AO70" s="958">
        <v>7300</v>
      </c>
      <c r="AP70" s="958">
        <v>78689</v>
      </c>
      <c r="AQ70" s="958">
        <v>42318</v>
      </c>
      <c r="AR70" s="958">
        <v>42318</v>
      </c>
      <c r="AS70" s="958">
        <v>42318</v>
      </c>
      <c r="AT70" s="958">
        <v>42318</v>
      </c>
      <c r="AU70" s="958">
        <v>3777</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544</v>
      </c>
      <c r="C71" s="962"/>
      <c r="D71" s="962"/>
      <c r="E71" s="962"/>
      <c r="F71" s="962"/>
      <c r="G71" s="962"/>
      <c r="H71" s="962"/>
      <c r="I71" s="962"/>
      <c r="J71" s="962"/>
      <c r="K71" s="962"/>
      <c r="L71" s="962"/>
      <c r="M71" s="962"/>
      <c r="N71" s="962"/>
      <c r="O71" s="962"/>
      <c r="P71" s="963"/>
      <c r="Q71" s="964">
        <v>9878</v>
      </c>
      <c r="R71" s="958">
        <v>6933</v>
      </c>
      <c r="S71" s="958">
        <v>6933</v>
      </c>
      <c r="T71" s="958">
        <v>6933</v>
      </c>
      <c r="U71" s="958">
        <v>6933</v>
      </c>
      <c r="V71" s="958">
        <v>9787</v>
      </c>
      <c r="W71" s="958">
        <v>6850</v>
      </c>
      <c r="X71" s="958">
        <v>6850</v>
      </c>
      <c r="Y71" s="958">
        <v>6850</v>
      </c>
      <c r="Z71" s="958">
        <v>6850</v>
      </c>
      <c r="AA71" s="958">
        <v>92</v>
      </c>
      <c r="AB71" s="958">
        <v>82</v>
      </c>
      <c r="AC71" s="958">
        <v>82</v>
      </c>
      <c r="AD71" s="958">
        <v>82</v>
      </c>
      <c r="AE71" s="958">
        <v>82</v>
      </c>
      <c r="AF71" s="958">
        <v>92</v>
      </c>
      <c r="AG71" s="958">
        <v>82</v>
      </c>
      <c r="AH71" s="958">
        <v>82</v>
      </c>
      <c r="AI71" s="958">
        <v>82</v>
      </c>
      <c r="AJ71" s="958">
        <v>82</v>
      </c>
      <c r="AK71" s="958">
        <v>5083</v>
      </c>
      <c r="AL71" s="958">
        <v>2485</v>
      </c>
      <c r="AM71" s="958">
        <v>2485</v>
      </c>
      <c r="AN71" s="958">
        <v>2485</v>
      </c>
      <c r="AO71" s="958">
        <v>2485</v>
      </c>
      <c r="AP71" s="958" t="s">
        <v>482</v>
      </c>
      <c r="AQ71" s="958"/>
      <c r="AR71" s="958"/>
      <c r="AS71" s="958"/>
      <c r="AT71" s="958"/>
      <c r="AU71" s="958" t="s">
        <v>482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545</v>
      </c>
      <c r="C72" s="962"/>
      <c r="D72" s="962"/>
      <c r="E72" s="962"/>
      <c r="F72" s="962"/>
      <c r="G72" s="962"/>
      <c r="H72" s="962"/>
      <c r="I72" s="962"/>
      <c r="J72" s="962"/>
      <c r="K72" s="962"/>
      <c r="L72" s="962"/>
      <c r="M72" s="962"/>
      <c r="N72" s="962"/>
      <c r="O72" s="962"/>
      <c r="P72" s="963"/>
      <c r="Q72" s="964">
        <v>1600855</v>
      </c>
      <c r="R72" s="958">
        <v>1385861</v>
      </c>
      <c r="S72" s="958">
        <v>1385861</v>
      </c>
      <c r="T72" s="958">
        <v>1385861</v>
      </c>
      <c r="U72" s="958">
        <v>1385861</v>
      </c>
      <c r="V72" s="958">
        <v>1567252</v>
      </c>
      <c r="W72" s="958">
        <v>1346246</v>
      </c>
      <c r="X72" s="958">
        <v>1346246</v>
      </c>
      <c r="Y72" s="958">
        <v>1346246</v>
      </c>
      <c r="Z72" s="958">
        <v>1346246</v>
      </c>
      <c r="AA72" s="958">
        <v>33603</v>
      </c>
      <c r="AB72" s="958">
        <v>39615</v>
      </c>
      <c r="AC72" s="958">
        <v>39615</v>
      </c>
      <c r="AD72" s="958">
        <v>39615</v>
      </c>
      <c r="AE72" s="958">
        <v>39615</v>
      </c>
      <c r="AF72" s="958">
        <v>33603</v>
      </c>
      <c r="AG72" s="958">
        <v>39615</v>
      </c>
      <c r="AH72" s="958">
        <v>39615</v>
      </c>
      <c r="AI72" s="958">
        <v>39615</v>
      </c>
      <c r="AJ72" s="958">
        <v>39615</v>
      </c>
      <c r="AK72" s="958">
        <v>22693</v>
      </c>
      <c r="AL72" s="958">
        <v>13582</v>
      </c>
      <c r="AM72" s="958">
        <v>13582</v>
      </c>
      <c r="AN72" s="958">
        <v>13582</v>
      </c>
      <c r="AO72" s="958">
        <v>13582</v>
      </c>
      <c r="AP72" s="958" t="s">
        <v>482</v>
      </c>
      <c r="AQ72" s="958"/>
      <c r="AR72" s="958"/>
      <c r="AS72" s="958"/>
      <c r="AT72" s="958"/>
      <c r="AU72" s="958" t="s">
        <v>482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3912</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4582</v>
      </c>
      <c r="CS102" s="940"/>
      <c r="CT102" s="940"/>
      <c r="CU102" s="940"/>
      <c r="CV102" s="941"/>
      <c r="CW102" s="939">
        <v>782</v>
      </c>
      <c r="CX102" s="940"/>
      <c r="CY102" s="940"/>
      <c r="CZ102" s="940"/>
      <c r="DA102" s="941"/>
      <c r="DB102" s="939">
        <v>3259</v>
      </c>
      <c r="DC102" s="940"/>
      <c r="DD102" s="940"/>
      <c r="DE102" s="940"/>
      <c r="DF102" s="941"/>
      <c r="DG102" s="939" t="s">
        <v>540</v>
      </c>
      <c r="DH102" s="940"/>
      <c r="DI102" s="940"/>
      <c r="DJ102" s="940"/>
      <c r="DK102" s="941"/>
      <c r="DL102" s="939" t="s">
        <v>540</v>
      </c>
      <c r="DM102" s="940"/>
      <c r="DN102" s="940"/>
      <c r="DO102" s="940"/>
      <c r="DP102" s="941"/>
      <c r="DQ102" s="939" t="s">
        <v>540</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2804145</v>
      </c>
      <c r="AB110" s="876"/>
      <c r="AC110" s="876"/>
      <c r="AD110" s="876"/>
      <c r="AE110" s="877"/>
      <c r="AF110" s="878">
        <v>3041356</v>
      </c>
      <c r="AG110" s="876"/>
      <c r="AH110" s="876"/>
      <c r="AI110" s="876"/>
      <c r="AJ110" s="877"/>
      <c r="AK110" s="878">
        <v>2841917</v>
      </c>
      <c r="AL110" s="876"/>
      <c r="AM110" s="876"/>
      <c r="AN110" s="876"/>
      <c r="AO110" s="877"/>
      <c r="AP110" s="879">
        <v>1.6</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25606738</v>
      </c>
      <c r="BR110" s="829"/>
      <c r="BS110" s="829"/>
      <c r="BT110" s="829"/>
      <c r="BU110" s="829"/>
      <c r="BV110" s="829">
        <v>22475843</v>
      </c>
      <c r="BW110" s="829"/>
      <c r="BX110" s="829"/>
      <c r="BY110" s="829"/>
      <c r="BZ110" s="829"/>
      <c r="CA110" s="829">
        <v>18907243</v>
      </c>
      <c r="CB110" s="829"/>
      <c r="CC110" s="829"/>
      <c r="CD110" s="829"/>
      <c r="CE110" s="829"/>
      <c r="CF110" s="853">
        <v>10.7</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4408578</v>
      </c>
      <c r="BR111" s="804"/>
      <c r="BS111" s="804"/>
      <c r="BT111" s="804"/>
      <c r="BU111" s="804"/>
      <c r="BV111" s="804">
        <v>4234654</v>
      </c>
      <c r="BW111" s="804"/>
      <c r="BX111" s="804"/>
      <c r="BY111" s="804"/>
      <c r="BZ111" s="804"/>
      <c r="CA111" s="804">
        <v>4060730</v>
      </c>
      <c r="CB111" s="804"/>
      <c r="CC111" s="804"/>
      <c r="CD111" s="804"/>
      <c r="CE111" s="804"/>
      <c r="CF111" s="862">
        <v>2.2999999999999998</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98100</v>
      </c>
      <c r="AB112" s="767"/>
      <c r="AC112" s="767"/>
      <c r="AD112" s="767"/>
      <c r="AE112" s="768"/>
      <c r="AF112" s="769">
        <v>30300</v>
      </c>
      <c r="AG112" s="767"/>
      <c r="AH112" s="767"/>
      <c r="AI112" s="767"/>
      <c r="AJ112" s="768"/>
      <c r="AK112" s="769">
        <v>22233</v>
      </c>
      <c r="AL112" s="767"/>
      <c r="AM112" s="767"/>
      <c r="AN112" s="767"/>
      <c r="AO112" s="768"/>
      <c r="AP112" s="811">
        <v>0</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3041872</v>
      </c>
      <c r="BR113" s="804"/>
      <c r="BS113" s="804"/>
      <c r="BT113" s="804"/>
      <c r="BU113" s="804"/>
      <c r="BV113" s="804">
        <v>3722135</v>
      </c>
      <c r="BW113" s="804"/>
      <c r="BX113" s="804"/>
      <c r="BY113" s="804"/>
      <c r="BZ113" s="804"/>
      <c r="CA113" s="804">
        <v>3912178</v>
      </c>
      <c r="CB113" s="804"/>
      <c r="CC113" s="804"/>
      <c r="CD113" s="804"/>
      <c r="CE113" s="804"/>
      <c r="CF113" s="862">
        <v>2.2000000000000002</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195410</v>
      </c>
      <c r="AB114" s="767"/>
      <c r="AC114" s="767"/>
      <c r="AD114" s="767"/>
      <c r="AE114" s="768"/>
      <c r="AF114" s="769">
        <v>197915</v>
      </c>
      <c r="AG114" s="767"/>
      <c r="AH114" s="767"/>
      <c r="AI114" s="767"/>
      <c r="AJ114" s="768"/>
      <c r="AK114" s="769">
        <v>247064</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22967384</v>
      </c>
      <c r="BR114" s="804"/>
      <c r="BS114" s="804"/>
      <c r="BT114" s="804"/>
      <c r="BU114" s="804"/>
      <c r="BV114" s="804">
        <v>22682066</v>
      </c>
      <c r="BW114" s="804"/>
      <c r="BX114" s="804"/>
      <c r="BY114" s="804"/>
      <c r="BZ114" s="804"/>
      <c r="CA114" s="804">
        <v>22055013</v>
      </c>
      <c r="CB114" s="804"/>
      <c r="CC114" s="804"/>
      <c r="CD114" s="804"/>
      <c r="CE114" s="804"/>
      <c r="CF114" s="862">
        <v>12.5</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303207</v>
      </c>
      <c r="AB115" s="906"/>
      <c r="AC115" s="906"/>
      <c r="AD115" s="906"/>
      <c r="AE115" s="907"/>
      <c r="AF115" s="908">
        <v>173924</v>
      </c>
      <c r="AG115" s="906"/>
      <c r="AH115" s="906"/>
      <c r="AI115" s="906"/>
      <c r="AJ115" s="907"/>
      <c r="AK115" s="908">
        <v>173924</v>
      </c>
      <c r="AL115" s="906"/>
      <c r="AM115" s="906"/>
      <c r="AN115" s="906"/>
      <c r="AO115" s="907"/>
      <c r="AP115" s="909">
        <v>0.1</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v>25827</v>
      </c>
      <c r="BR115" s="804"/>
      <c r="BS115" s="804"/>
      <c r="BT115" s="804"/>
      <c r="BU115" s="804"/>
      <c r="BV115" s="804">
        <v>12757</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3258585</v>
      </c>
      <c r="DH115" s="767"/>
      <c r="DI115" s="767"/>
      <c r="DJ115" s="767"/>
      <c r="DK115" s="768"/>
      <c r="DL115" s="769">
        <v>3258585</v>
      </c>
      <c r="DM115" s="767"/>
      <c r="DN115" s="767"/>
      <c r="DO115" s="767"/>
      <c r="DP115" s="768"/>
      <c r="DQ115" s="769">
        <v>3258585</v>
      </c>
      <c r="DR115" s="767"/>
      <c r="DS115" s="767"/>
      <c r="DT115" s="767"/>
      <c r="DU115" s="768"/>
      <c r="DV115" s="811">
        <v>1.8</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91050</v>
      </c>
      <c r="DH116" s="767"/>
      <c r="DI116" s="767"/>
      <c r="DJ116" s="767"/>
      <c r="DK116" s="768"/>
      <c r="DL116" s="769">
        <v>77179</v>
      </c>
      <c r="DM116" s="767"/>
      <c r="DN116" s="767"/>
      <c r="DO116" s="767"/>
      <c r="DP116" s="768"/>
      <c r="DQ116" s="769">
        <v>63308</v>
      </c>
      <c r="DR116" s="767"/>
      <c r="DS116" s="767"/>
      <c r="DT116" s="767"/>
      <c r="DU116" s="768"/>
      <c r="DV116" s="811">
        <v>0</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3400862</v>
      </c>
      <c r="AB117" s="890"/>
      <c r="AC117" s="890"/>
      <c r="AD117" s="890"/>
      <c r="AE117" s="891"/>
      <c r="AF117" s="892">
        <v>3443495</v>
      </c>
      <c r="AG117" s="890"/>
      <c r="AH117" s="890"/>
      <c r="AI117" s="890"/>
      <c r="AJ117" s="891"/>
      <c r="AK117" s="892">
        <v>3285138</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56050399</v>
      </c>
      <c r="BR119" s="832"/>
      <c r="BS119" s="832"/>
      <c r="BT119" s="832"/>
      <c r="BU119" s="832"/>
      <c r="BV119" s="832">
        <v>53127455</v>
      </c>
      <c r="BW119" s="832"/>
      <c r="BX119" s="832"/>
      <c r="BY119" s="832"/>
      <c r="BZ119" s="832"/>
      <c r="CA119" s="832">
        <v>48935164</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1058943</v>
      </c>
      <c r="DH119" s="751"/>
      <c r="DI119" s="751"/>
      <c r="DJ119" s="751"/>
      <c r="DK119" s="752"/>
      <c r="DL119" s="753">
        <v>898890</v>
      </c>
      <c r="DM119" s="751"/>
      <c r="DN119" s="751"/>
      <c r="DO119" s="751"/>
      <c r="DP119" s="752"/>
      <c r="DQ119" s="753">
        <v>738837</v>
      </c>
      <c r="DR119" s="751"/>
      <c r="DS119" s="751"/>
      <c r="DT119" s="751"/>
      <c r="DU119" s="752"/>
      <c r="DV119" s="835">
        <v>0.4</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185494158</v>
      </c>
      <c r="BR120" s="829"/>
      <c r="BS120" s="829"/>
      <c r="BT120" s="829"/>
      <c r="BU120" s="829"/>
      <c r="BV120" s="829">
        <v>185917964</v>
      </c>
      <c r="BW120" s="829"/>
      <c r="BX120" s="829"/>
      <c r="BY120" s="829"/>
      <c r="BZ120" s="829"/>
      <c r="CA120" s="829">
        <v>189382725</v>
      </c>
      <c r="CB120" s="829"/>
      <c r="CC120" s="829"/>
      <c r="CD120" s="829"/>
      <c r="CE120" s="829"/>
      <c r="CF120" s="853">
        <v>107.2</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v>7715706</v>
      </c>
      <c r="BR121" s="804"/>
      <c r="BS121" s="804"/>
      <c r="BT121" s="804"/>
      <c r="BU121" s="804"/>
      <c r="BV121" s="804">
        <v>3262100</v>
      </c>
      <c r="BW121" s="804"/>
      <c r="BX121" s="804"/>
      <c r="BY121" s="804"/>
      <c r="BZ121" s="804"/>
      <c r="CA121" s="804">
        <v>3259956</v>
      </c>
      <c r="CB121" s="804"/>
      <c r="CC121" s="804"/>
      <c r="CD121" s="804"/>
      <c r="CE121" s="804"/>
      <c r="CF121" s="862">
        <v>1.8</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79643170</v>
      </c>
      <c r="BR122" s="832"/>
      <c r="BS122" s="832"/>
      <c r="BT122" s="832"/>
      <c r="BU122" s="832"/>
      <c r="BV122" s="832">
        <v>71707509</v>
      </c>
      <c r="BW122" s="832"/>
      <c r="BX122" s="832"/>
      <c r="BY122" s="832"/>
      <c r="BZ122" s="832"/>
      <c r="CA122" s="832">
        <v>61894731</v>
      </c>
      <c r="CB122" s="832"/>
      <c r="CC122" s="832"/>
      <c r="CD122" s="832"/>
      <c r="CE122" s="832"/>
      <c r="CF122" s="833">
        <v>35</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13863</v>
      </c>
      <c r="AB123" s="767"/>
      <c r="AC123" s="767"/>
      <c r="AD123" s="767"/>
      <c r="AE123" s="768"/>
      <c r="AF123" s="769">
        <v>13871</v>
      </c>
      <c r="AG123" s="767"/>
      <c r="AH123" s="767"/>
      <c r="AI123" s="767"/>
      <c r="AJ123" s="768"/>
      <c r="AK123" s="769">
        <v>13871</v>
      </c>
      <c r="AL123" s="767"/>
      <c r="AM123" s="767"/>
      <c r="AN123" s="767"/>
      <c r="AO123" s="768"/>
      <c r="AP123" s="811">
        <v>0</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272853034</v>
      </c>
      <c r="BR123" s="820"/>
      <c r="BS123" s="820"/>
      <c r="BT123" s="820"/>
      <c r="BU123" s="820"/>
      <c r="BV123" s="820">
        <v>260887573</v>
      </c>
      <c r="BW123" s="820"/>
      <c r="BX123" s="820"/>
      <c r="BY123" s="820"/>
      <c r="BZ123" s="820"/>
      <c r="CA123" s="820">
        <v>254537412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289344</v>
      </c>
      <c r="AB126" s="767"/>
      <c r="AC126" s="767"/>
      <c r="AD126" s="767"/>
      <c r="AE126" s="768"/>
      <c r="AF126" s="769">
        <v>160053</v>
      </c>
      <c r="AG126" s="767"/>
      <c r="AH126" s="767"/>
      <c r="AI126" s="767"/>
      <c r="AJ126" s="768"/>
      <c r="AK126" s="769">
        <v>160053</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v>25827</v>
      </c>
      <c r="DH128" s="778"/>
      <c r="DI128" s="778"/>
      <c r="DJ128" s="778"/>
      <c r="DK128" s="778"/>
      <c r="DL128" s="778">
        <v>12757</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169571515</v>
      </c>
      <c r="AB129" s="767"/>
      <c r="AC129" s="767"/>
      <c r="AD129" s="767"/>
      <c r="AE129" s="768"/>
      <c r="AF129" s="769">
        <v>176357720</v>
      </c>
      <c r="AG129" s="767"/>
      <c r="AH129" s="767"/>
      <c r="AI129" s="767"/>
      <c r="AJ129" s="768"/>
      <c r="AK129" s="769">
        <v>184973867</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9944261</v>
      </c>
      <c r="AB130" s="767"/>
      <c r="AC130" s="767"/>
      <c r="AD130" s="767"/>
      <c r="AE130" s="768"/>
      <c r="AF130" s="769">
        <v>9238161</v>
      </c>
      <c r="AG130" s="767"/>
      <c r="AH130" s="767"/>
      <c r="AI130" s="767"/>
      <c r="AJ130" s="768"/>
      <c r="AK130" s="769">
        <v>8343716</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-3.4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159627254</v>
      </c>
      <c r="AB131" s="751"/>
      <c r="AC131" s="751"/>
      <c r="AD131" s="751"/>
      <c r="AE131" s="752"/>
      <c r="AF131" s="753">
        <v>167119559</v>
      </c>
      <c r="AG131" s="751"/>
      <c r="AH131" s="751"/>
      <c r="AI131" s="751"/>
      <c r="AJ131" s="752"/>
      <c r="AK131" s="753">
        <v>176630151</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-4.0991740700000001</v>
      </c>
      <c r="AB132" s="732"/>
      <c r="AC132" s="732"/>
      <c r="AD132" s="732"/>
      <c r="AE132" s="733"/>
      <c r="AF132" s="734">
        <v>-3.4673775099999999</v>
      </c>
      <c r="AG132" s="732"/>
      <c r="AH132" s="732"/>
      <c r="AI132" s="732"/>
      <c r="AJ132" s="733"/>
      <c r="AK132" s="734">
        <v>-2.8639379900000002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-3.8</v>
      </c>
      <c r="AB133" s="711"/>
      <c r="AC133" s="711"/>
      <c r="AD133" s="711"/>
      <c r="AE133" s="712"/>
      <c r="AF133" s="710">
        <v>-3.8</v>
      </c>
      <c r="AG133" s="711"/>
      <c r="AH133" s="711"/>
      <c r="AI133" s="711"/>
      <c r="AJ133" s="712"/>
      <c r="AK133" s="710">
        <v>-3.4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aN4bkXdNQ82NM1Vm6LxNv8zzvlwVdixqEzdazzuJqctp3HrdMwEuPE9b92PbrIsrb9LUS6dEzrx/OG0NaGAVw==" saltValue="7c6FKyyXoiHjMw/wS1AB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3wNkpR8CTMbUt6w1r5r0MmpWKehKJUudoc33EKivz+q5hPkP32Xo6rLPTBeuHR4ukOaIYqML8zPse6Q6BqOf3Q==" saltValue="ol5IFrF/aSfAaYPyWvHu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MG/wLCbkoRoDkvHl+0dLEr1kDdvs0RuP8BsiucZqKkVbLppfnPTJg5T+J8W3YLAQWQAJF6QNxO+QU3KHOQdlg==" saltValue="7g6dcnc4i/tYze2XdPSr3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 x14ac:dyDescent="0.2">
      <c r="A8" s="259"/>
      <c r="AK8" s="268"/>
      <c r="AL8" s="269"/>
      <c r="AM8" s="269"/>
      <c r="AN8" s="270"/>
      <c r="AO8" s="1106"/>
      <c r="AP8" s="271" t="s">
        <v>476</v>
      </c>
      <c r="AQ8" s="272" t="s">
        <v>477</v>
      </c>
      <c r="AR8" s="273" t="s">
        <v>478</v>
      </c>
    </row>
    <row r="9" spans="1:46" ht="13" x14ac:dyDescent="0.2">
      <c r="A9" s="259"/>
      <c r="AK9" s="1117" t="s">
        <v>479</v>
      </c>
      <c r="AL9" s="1118"/>
      <c r="AM9" s="1118"/>
      <c r="AN9" s="1119"/>
      <c r="AO9" s="274">
        <v>37065760</v>
      </c>
      <c r="AP9" s="274">
        <v>53469</v>
      </c>
      <c r="AQ9" s="275">
        <v>62747</v>
      </c>
      <c r="AR9" s="276">
        <v>-14.8</v>
      </c>
    </row>
    <row r="10" spans="1:46" ht="13.5" customHeight="1" x14ac:dyDescent="0.2">
      <c r="A10" s="259"/>
      <c r="AK10" s="1117" t="s">
        <v>480</v>
      </c>
      <c r="AL10" s="1118"/>
      <c r="AM10" s="1118"/>
      <c r="AN10" s="1119"/>
      <c r="AO10" s="277">
        <v>583669</v>
      </c>
      <c r="AP10" s="277">
        <v>842</v>
      </c>
      <c r="AQ10" s="278">
        <v>903</v>
      </c>
      <c r="AR10" s="279">
        <v>-6.8</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981036</v>
      </c>
      <c r="AP13" s="277">
        <v>1415</v>
      </c>
      <c r="AQ13" s="278">
        <v>2239</v>
      </c>
      <c r="AR13" s="279">
        <v>-36.799999999999997</v>
      </c>
    </row>
    <row r="14" spans="1:46" ht="13.5" customHeight="1" x14ac:dyDescent="0.2">
      <c r="A14" s="259"/>
      <c r="AK14" s="1117" t="s">
        <v>485</v>
      </c>
      <c r="AL14" s="1118"/>
      <c r="AM14" s="1118"/>
      <c r="AN14" s="1119"/>
      <c r="AO14" s="277">
        <v>1409840</v>
      </c>
      <c r="AP14" s="277">
        <v>2034</v>
      </c>
      <c r="AQ14" s="278">
        <v>1577</v>
      </c>
      <c r="AR14" s="279">
        <v>29</v>
      </c>
    </row>
    <row r="15" spans="1:46" ht="13.5" customHeight="1" x14ac:dyDescent="0.2">
      <c r="A15" s="259"/>
      <c r="AK15" s="1120" t="s">
        <v>486</v>
      </c>
      <c r="AL15" s="1121"/>
      <c r="AM15" s="1121"/>
      <c r="AN15" s="1122"/>
      <c r="AO15" s="277">
        <v>-1110836</v>
      </c>
      <c r="AP15" s="277">
        <v>-1602</v>
      </c>
      <c r="AQ15" s="278">
        <v>-1898</v>
      </c>
      <c r="AR15" s="279">
        <v>-15.6</v>
      </c>
    </row>
    <row r="16" spans="1:46" ht="13" x14ac:dyDescent="0.2">
      <c r="A16" s="259"/>
      <c r="AK16" s="1120" t="s">
        <v>177</v>
      </c>
      <c r="AL16" s="1121"/>
      <c r="AM16" s="1121"/>
      <c r="AN16" s="1122"/>
      <c r="AO16" s="277">
        <v>38929469</v>
      </c>
      <c r="AP16" s="277">
        <v>56157</v>
      </c>
      <c r="AQ16" s="278">
        <v>65568</v>
      </c>
      <c r="AR16" s="279">
        <v>-14.4</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23" t="s">
        <v>491</v>
      </c>
      <c r="AL21" s="1124"/>
      <c r="AM21" s="1124"/>
      <c r="AN21" s="1125"/>
      <c r="AO21" s="289">
        <v>4.95</v>
      </c>
      <c r="AP21" s="290">
        <v>6.35</v>
      </c>
      <c r="AQ21" s="291">
        <v>-1.4</v>
      </c>
      <c r="AS21" s="292"/>
      <c r="AT21" s="288"/>
    </row>
    <row r="22" spans="1:46" s="260" customFormat="1" ht="13" x14ac:dyDescent="0.2">
      <c r="A22" s="288"/>
      <c r="AK22" s="1123" t="s">
        <v>492</v>
      </c>
      <c r="AL22" s="1124"/>
      <c r="AM22" s="1124"/>
      <c r="AN22" s="1125"/>
      <c r="AO22" s="293">
        <v>98.7</v>
      </c>
      <c r="AP22" s="294">
        <v>98.6</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2841917</v>
      </c>
      <c r="AP32" s="303">
        <v>4100</v>
      </c>
      <c r="AQ32" s="304">
        <v>3862</v>
      </c>
      <c r="AR32" s="305">
        <v>6.2</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v>22233</v>
      </c>
      <c r="AP34" s="303">
        <v>32</v>
      </c>
      <c r="AQ34" s="304">
        <v>339</v>
      </c>
      <c r="AR34" s="305">
        <v>-90.6</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247064</v>
      </c>
      <c r="AP36" s="303">
        <v>356</v>
      </c>
      <c r="AQ36" s="304">
        <v>364</v>
      </c>
      <c r="AR36" s="305">
        <v>-2.2000000000000002</v>
      </c>
    </row>
    <row r="37" spans="1:46" ht="13.5" customHeight="1" x14ac:dyDescent="0.2">
      <c r="A37" s="259"/>
      <c r="AK37" s="1107" t="s">
        <v>501</v>
      </c>
      <c r="AL37" s="1108"/>
      <c r="AM37" s="1108"/>
      <c r="AN37" s="1109"/>
      <c r="AO37" s="303">
        <v>173924</v>
      </c>
      <c r="AP37" s="303">
        <v>251</v>
      </c>
      <c r="AQ37" s="304">
        <v>2345</v>
      </c>
      <c r="AR37" s="305">
        <v>-89.3</v>
      </c>
    </row>
    <row r="38" spans="1:46" ht="27" customHeight="1" x14ac:dyDescent="0.2">
      <c r="A38" s="259"/>
      <c r="AK38" s="1110" t="s">
        <v>502</v>
      </c>
      <c r="AL38" s="1111"/>
      <c r="AM38" s="1111"/>
      <c r="AN38" s="1112"/>
      <c r="AO38" s="306" t="s">
        <v>482</v>
      </c>
      <c r="AP38" s="306" t="s">
        <v>482</v>
      </c>
      <c r="AQ38" s="307" t="s">
        <v>482</v>
      </c>
      <c r="AR38" s="295" t="s">
        <v>482</v>
      </c>
      <c r="AS38" s="302"/>
    </row>
    <row r="39" spans="1:46" ht="13" x14ac:dyDescent="0.2">
      <c r="A39" s="259"/>
      <c r="AK39" s="1110" t="s">
        <v>503</v>
      </c>
      <c r="AL39" s="1111"/>
      <c r="AM39" s="1111"/>
      <c r="AN39" s="1112"/>
      <c r="AO39" s="303" t="s">
        <v>482</v>
      </c>
      <c r="AP39" s="303" t="s">
        <v>482</v>
      </c>
      <c r="AQ39" s="304">
        <v>-12</v>
      </c>
      <c r="AR39" s="305" t="s">
        <v>482</v>
      </c>
      <c r="AS39" s="302"/>
    </row>
    <row r="40" spans="1:46" ht="27" customHeight="1" x14ac:dyDescent="0.2">
      <c r="A40" s="259"/>
      <c r="AK40" s="1107" t="s">
        <v>504</v>
      </c>
      <c r="AL40" s="1108"/>
      <c r="AM40" s="1108"/>
      <c r="AN40" s="1109"/>
      <c r="AO40" s="303">
        <v>-8343716</v>
      </c>
      <c r="AP40" s="303">
        <v>-12036</v>
      </c>
      <c r="AQ40" s="304">
        <v>-12184</v>
      </c>
      <c r="AR40" s="305">
        <v>-1.2</v>
      </c>
      <c r="AS40" s="302"/>
    </row>
    <row r="41" spans="1:46" ht="13" x14ac:dyDescent="0.2">
      <c r="A41" s="259"/>
      <c r="AK41" s="1113" t="s">
        <v>287</v>
      </c>
      <c r="AL41" s="1114"/>
      <c r="AM41" s="1114"/>
      <c r="AN41" s="1115"/>
      <c r="AO41" s="303">
        <v>-5058578</v>
      </c>
      <c r="AP41" s="303">
        <v>-7297</v>
      </c>
      <c r="AQ41" s="304">
        <v>-5268</v>
      </c>
      <c r="AR41" s="305">
        <v>38.5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 x14ac:dyDescent="0.2">
      <c r="A50" s="259"/>
      <c r="AK50" s="317"/>
      <c r="AL50" s="318"/>
      <c r="AM50" s="1101"/>
      <c r="AN50" s="319" t="s">
        <v>508</v>
      </c>
      <c r="AO50" s="320" t="s">
        <v>509</v>
      </c>
      <c r="AP50" s="321" t="s">
        <v>510</v>
      </c>
      <c r="AQ50" s="322" t="s">
        <v>511</v>
      </c>
      <c r="AR50" s="323" t="s">
        <v>512</v>
      </c>
    </row>
    <row r="51" spans="1:44" ht="13" x14ac:dyDescent="0.2">
      <c r="A51" s="259"/>
      <c r="AK51" s="315" t="s">
        <v>513</v>
      </c>
      <c r="AL51" s="316"/>
      <c r="AM51" s="324">
        <v>33221944</v>
      </c>
      <c r="AN51" s="325">
        <v>48057</v>
      </c>
      <c r="AO51" s="326">
        <v>-9.1999999999999993</v>
      </c>
      <c r="AP51" s="327">
        <v>51681</v>
      </c>
      <c r="AQ51" s="328">
        <v>3.8</v>
      </c>
      <c r="AR51" s="329">
        <v>-13</v>
      </c>
    </row>
    <row r="52" spans="1:44" ht="13" x14ac:dyDescent="0.2">
      <c r="A52" s="259"/>
      <c r="AK52" s="330"/>
      <c r="AL52" s="331" t="s">
        <v>514</v>
      </c>
      <c r="AM52" s="332">
        <v>22503665</v>
      </c>
      <c r="AN52" s="333">
        <v>32553</v>
      </c>
      <c r="AO52" s="334">
        <v>-21.8</v>
      </c>
      <c r="AP52" s="335">
        <v>37226</v>
      </c>
      <c r="AQ52" s="336">
        <v>-0.1</v>
      </c>
      <c r="AR52" s="337">
        <v>-21.7</v>
      </c>
    </row>
    <row r="53" spans="1:44" ht="13" x14ac:dyDescent="0.2">
      <c r="A53" s="259"/>
      <c r="AK53" s="315" t="s">
        <v>515</v>
      </c>
      <c r="AL53" s="316"/>
      <c r="AM53" s="324">
        <v>30131674</v>
      </c>
      <c r="AN53" s="325">
        <v>43606</v>
      </c>
      <c r="AO53" s="326">
        <v>-9.3000000000000007</v>
      </c>
      <c r="AP53" s="327">
        <v>50465</v>
      </c>
      <c r="AQ53" s="328">
        <v>-2.4</v>
      </c>
      <c r="AR53" s="329">
        <v>-6.9</v>
      </c>
    </row>
    <row r="54" spans="1:44" ht="13" x14ac:dyDescent="0.2">
      <c r="A54" s="259"/>
      <c r="AK54" s="330"/>
      <c r="AL54" s="331" t="s">
        <v>514</v>
      </c>
      <c r="AM54" s="332">
        <v>21395342</v>
      </c>
      <c r="AN54" s="333">
        <v>30963</v>
      </c>
      <c r="AO54" s="334">
        <v>-4.9000000000000004</v>
      </c>
      <c r="AP54" s="335">
        <v>34193</v>
      </c>
      <c r="AQ54" s="336">
        <v>-8.1</v>
      </c>
      <c r="AR54" s="337">
        <v>3.2</v>
      </c>
    </row>
    <row r="55" spans="1:44" ht="13" x14ac:dyDescent="0.2">
      <c r="A55" s="259"/>
      <c r="AK55" s="315" t="s">
        <v>516</v>
      </c>
      <c r="AL55" s="316"/>
      <c r="AM55" s="324">
        <v>47873268</v>
      </c>
      <c r="AN55" s="325">
        <v>69472</v>
      </c>
      <c r="AO55" s="326">
        <v>59.3</v>
      </c>
      <c r="AP55" s="327">
        <v>51679</v>
      </c>
      <c r="AQ55" s="328">
        <v>2.4</v>
      </c>
      <c r="AR55" s="329">
        <v>56.9</v>
      </c>
    </row>
    <row r="56" spans="1:44" ht="13" x14ac:dyDescent="0.2">
      <c r="A56" s="259"/>
      <c r="AK56" s="330"/>
      <c r="AL56" s="331" t="s">
        <v>514</v>
      </c>
      <c r="AM56" s="332">
        <v>34837206</v>
      </c>
      <c r="AN56" s="333">
        <v>50554</v>
      </c>
      <c r="AO56" s="334">
        <v>63.3</v>
      </c>
      <c r="AP56" s="335">
        <v>35132</v>
      </c>
      <c r="AQ56" s="336">
        <v>2.7</v>
      </c>
      <c r="AR56" s="337">
        <v>60.6</v>
      </c>
    </row>
    <row r="57" spans="1:44" ht="13" x14ac:dyDescent="0.2">
      <c r="A57" s="259"/>
      <c r="AK57" s="315" t="s">
        <v>517</v>
      </c>
      <c r="AL57" s="316"/>
      <c r="AM57" s="324">
        <v>37338800</v>
      </c>
      <c r="AN57" s="325">
        <v>54105</v>
      </c>
      <c r="AO57" s="326">
        <v>-22.1</v>
      </c>
      <c r="AP57" s="327">
        <v>49665</v>
      </c>
      <c r="AQ57" s="328">
        <v>-3.9</v>
      </c>
      <c r="AR57" s="329">
        <v>-18.2</v>
      </c>
    </row>
    <row r="58" spans="1:44" ht="13" x14ac:dyDescent="0.2">
      <c r="A58" s="259"/>
      <c r="AK58" s="330"/>
      <c r="AL58" s="331" t="s">
        <v>514</v>
      </c>
      <c r="AM58" s="332">
        <v>23170654</v>
      </c>
      <c r="AN58" s="333">
        <v>33575</v>
      </c>
      <c r="AO58" s="334">
        <v>-33.6</v>
      </c>
      <c r="AP58" s="335">
        <v>34678</v>
      </c>
      <c r="AQ58" s="336">
        <v>-1.3</v>
      </c>
      <c r="AR58" s="337">
        <v>-32.299999999999997</v>
      </c>
    </row>
    <row r="59" spans="1:44" ht="13" x14ac:dyDescent="0.2">
      <c r="A59" s="259"/>
      <c r="AK59" s="315" t="s">
        <v>518</v>
      </c>
      <c r="AL59" s="316"/>
      <c r="AM59" s="324">
        <v>31723214</v>
      </c>
      <c r="AN59" s="325">
        <v>45762</v>
      </c>
      <c r="AO59" s="326">
        <v>-15.4</v>
      </c>
      <c r="AP59" s="327">
        <v>63439</v>
      </c>
      <c r="AQ59" s="328">
        <v>27.7</v>
      </c>
      <c r="AR59" s="329">
        <v>-43.1</v>
      </c>
    </row>
    <row r="60" spans="1:44" ht="13" x14ac:dyDescent="0.2">
      <c r="A60" s="259"/>
      <c r="AK60" s="330"/>
      <c r="AL60" s="331" t="s">
        <v>514</v>
      </c>
      <c r="AM60" s="332">
        <v>26103815</v>
      </c>
      <c r="AN60" s="333">
        <v>37656</v>
      </c>
      <c r="AO60" s="334">
        <v>12.2</v>
      </c>
      <c r="AP60" s="335">
        <v>46463</v>
      </c>
      <c r="AQ60" s="336">
        <v>34</v>
      </c>
      <c r="AR60" s="337">
        <v>-21.8</v>
      </c>
    </row>
    <row r="61" spans="1:44" ht="13" x14ac:dyDescent="0.2">
      <c r="A61" s="259"/>
      <c r="AK61" s="315" t="s">
        <v>519</v>
      </c>
      <c r="AL61" s="338"/>
      <c r="AM61" s="324">
        <v>36057780</v>
      </c>
      <c r="AN61" s="325">
        <v>52200</v>
      </c>
      <c r="AO61" s="326">
        <v>0.7</v>
      </c>
      <c r="AP61" s="327">
        <v>53386</v>
      </c>
      <c r="AQ61" s="339">
        <v>5.5</v>
      </c>
      <c r="AR61" s="329">
        <v>-4.8</v>
      </c>
    </row>
    <row r="62" spans="1:44" ht="13" x14ac:dyDescent="0.2">
      <c r="A62" s="259"/>
      <c r="AK62" s="330"/>
      <c r="AL62" s="331" t="s">
        <v>514</v>
      </c>
      <c r="AM62" s="332">
        <v>25602136</v>
      </c>
      <c r="AN62" s="333">
        <v>37060</v>
      </c>
      <c r="AO62" s="334">
        <v>3</v>
      </c>
      <c r="AP62" s="335">
        <v>37538</v>
      </c>
      <c r="AQ62" s="336">
        <v>5.4</v>
      </c>
      <c r="AR62" s="337">
        <v>-2.4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e/Qb8g1bBz5wdTZY36e23wB3UG4U1C/a97Zv3/6vwVksJIeIeYbebSHMGfMJw/acdgOcyQ2ujrCaEa/1Wk0R6g==" saltValue="eBzeUfdRolt1BRmKYTJ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cWgU9maVTcW1xDvGuL6DPvExL6vuijkMbKx9h5rJ7nPp/CBKBAw/GHlEK8V2mcqzNochQkEclPh8xLRuUpKAnA==" saltValue="rmR86vhJJi3Jq8X3Y8CG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u63YPXV/wJs+Jn46kLQ0u2L/953XPypUfhRHkFcft+HKy+p//4PKshYhpLlihCknEEA5rU/82IVZED0Mo4+ElA==" saltValue="u2JzWw+x0FWSePusG7P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24.65</v>
      </c>
      <c r="G47" s="12">
        <v>27.31</v>
      </c>
      <c r="H47" s="12">
        <v>28.11</v>
      </c>
      <c r="I47" s="12">
        <v>26.63</v>
      </c>
      <c r="J47" s="13">
        <v>26.26</v>
      </c>
    </row>
    <row r="48" spans="2:10" ht="57.75" customHeight="1" x14ac:dyDescent="0.2">
      <c r="B48" s="14"/>
      <c r="C48" s="1128" t="s">
        <v>4</v>
      </c>
      <c r="D48" s="1128"/>
      <c r="E48" s="1129"/>
      <c r="F48" s="15">
        <v>4.54</v>
      </c>
      <c r="G48" s="16">
        <v>5.1100000000000003</v>
      </c>
      <c r="H48" s="16">
        <v>6.68</v>
      </c>
      <c r="I48" s="16">
        <v>7.39</v>
      </c>
      <c r="J48" s="17">
        <v>6.74</v>
      </c>
    </row>
    <row r="49" spans="2:10" ht="57.75" customHeight="1" thickBot="1" x14ac:dyDescent="0.25">
      <c r="B49" s="18"/>
      <c r="C49" s="1130" t="s">
        <v>5</v>
      </c>
      <c r="D49" s="1130"/>
      <c r="E49" s="1131"/>
      <c r="F49" s="19">
        <v>3.02</v>
      </c>
      <c r="G49" s="20" t="s">
        <v>526</v>
      </c>
      <c r="H49" s="20">
        <v>0.34</v>
      </c>
      <c r="I49" s="20" t="s">
        <v>527</v>
      </c>
      <c r="J49" s="21" t="s">
        <v>528</v>
      </c>
    </row>
    <row r="50" spans="2:10" ht="13" x14ac:dyDescent="0.2"/>
  </sheetData>
  <sheetProtection algorithmName="SHA-512" hashValue="0EgCxX+V4LNjRKsgZz4CjkQQDtjGhhg6qwkoGfZYtQaPePAF5gFdToS/Y13nxClKIs1IHH6ELYR3tRXgiwiiFw==" saltValue="6Nl1a8SzDuCvANR+Snnn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2025-03-10T06:34:19Z</cp:lastPrinted>
  <dcterms:created xsi:type="dcterms:W3CDTF">2025-02-19T01:49:56Z</dcterms:created>
  <dcterms:modified xsi:type="dcterms:W3CDTF">2025-03-19T03:32:38Z</dcterms:modified>
  <cp:category/>
</cp:coreProperties>
</file>