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00EF30C7-A59B-4F69-AE37-66BA67FB9C48}" xr6:coauthVersionLast="47" xr6:coauthVersionMax="47" xr10:uidLastSave="{20DF28BE-49FB-4995-ADDD-B88C52374B42}"/>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AM36" i="10"/>
  <c r="C36" i="10"/>
  <c r="BE35" i="10"/>
  <c r="AM35" i="10"/>
  <c r="C35" i="10"/>
  <c r="BE34" i="10"/>
  <c r="AM34" i="10"/>
  <c r="C34" i="10"/>
  <c r="U34" i="10" l="1"/>
  <c r="U35" i="10" s="1"/>
  <c r="U36" i="10" s="1"/>
  <c r="U37" i="10" s="1"/>
  <c r="BW34" i="10"/>
  <c r="BW35" i="10" s="1"/>
  <c r="BW36" i="10" s="1"/>
  <c r="BW37" i="10" s="1"/>
  <c r="BW38" i="10" s="1"/>
  <c r="CO34" i="10"/>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<sst xmlns="http://schemas.openxmlformats.org/spreadsheetml/2006/main" count="1117" uniqueCount="565">
  <si>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</si>
  <si>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</si>
  <si>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</si>
  <si>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</si>
  <si>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</si>
  <si>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</si>
  <si>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</si>
  <si>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</si>
  <si>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</si>
  <si>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</si>
  <si>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</si>
  <si>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</si>
  <si>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</si>
  <si>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</si>
  <si>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</si>
  <si>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</si>
  <si>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</si>
  <si>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</si>
  <si>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</si>
  <si>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</si>
  <si>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</si>
  <si>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</si>
  <si>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</si>
  <si>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</si>
  <si>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</si>
  <si>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</si>
  <si>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</si>
  <si>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</si>
  <si>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</si>
  <si>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</si>
  <si>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</si>
  <si>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</si>
  <si>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</si>
  <si>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</si>
  <si>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</si>
  <si>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</si>
  <si>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</si>
  <si>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</si>
  <si>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</si>
  <si>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</si>
  <si>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</si>
  <si>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</si>
  <si>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</si>
  <si>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</si>
  <si>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</si>
  <si>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</si>
  <si>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</si>
  <si>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</si>
  <si>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</si>
  <si>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</si>
  <si>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</si>
  <si>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</si>
  <si>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</si>
  <si>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</si>
  <si>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</si>
  <si>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</si>
  <si>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</si>
  <si>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</si>
  <si>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</si>
  <si>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</si>
  <si>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</si>
  <si>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</si>
  <si>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</si>
  <si>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</si>
  <si>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</si>
  <si>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</si>
  <si>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</si>
  <si>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</si>
  <si>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</si>
  <si>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</si>
  <si>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</si>
  <si>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</si>
  <si>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</si>
  <si>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</si>
  <si>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</si>
  <si>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</si>
  <si>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</si>
  <si>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</si>
  <si>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</si>
  <si>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</si>
  <si>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</si>
  <si>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</si>
  <si>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</si>
  <si>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</si>
  <si>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</si>
  <si>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</si>
  <si>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</si>
  <si>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</si>
  <si>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</si>
  <si>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</si>
  <si>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</si>
  <si>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</si>
  <si>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</si>
  <si>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</si>
  <si>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</si>
  <si>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</si>
  <si>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</si>
  <si>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</si>
  <si>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</si>
  <si>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</si>
  <si>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</si>
  <si>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</si>
  <si>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</si>
  <si>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</si>
  <si>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</si>
  <si>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</si>
  <si>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</si>
  <si>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</si>
  <si>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</si>
  <si>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</si>
  <si>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</si>
  <si>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</si>
  <si>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</si>
  <si>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</si>
  <si>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</si>
  <si>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</si>
  <si>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</si>
  <si>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</si>
  <si>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</si>
  <si>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</si>
  <si>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</si>
  <si>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</si>
  <si>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</si>
  <si>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</si>
  <si>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</si>
  <si>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</si>
  <si>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</si>
  <si>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</si>
  <si>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</si>
  <si>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</si>
  <si>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</si>
  <si>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</si>
  <si>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</si>
  <si>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</si>
  <si>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</si>
  <si>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</si>
  <si>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</si>
  <si>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</si>
  <si>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</si>
  <si>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</si>
  <si>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</si>
  <si>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</si>
  <si>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</si>
  <si>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</si>
  <si>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</si>
  <si>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</si>
  <si>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</si>
  <si>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</si>
  <si>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</si>
  <si>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</si>
  <si>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</si>
  <si>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</si>
  <si>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</si>
  <si>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</si>
  <si>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</si>
  <si>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</si>
  <si>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</si>
  <si>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</si>
  <si>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</si>
  <si>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</si>
  <si>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</si>
  <si>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</si>
  <si>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</si>
  <si>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</si>
  <si>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</si>
  <si>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</si>
  <si>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</si>
  <si>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</si>
  <si>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</si>
  <si>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</si>
  <si>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</si>
  <si>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</si>
  <si>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</si>
  <si>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</si>
  <si>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</si>
  <si>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</si>
  <si>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</si>
  <si>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</si>
  <si>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</si>
  <si>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</si>
  <si>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</si>
  <si>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</si>
  <si>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</si>
  <si>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</si>
  <si>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</si>
  <si>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</si>
  <si>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</si>
  <si>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</si>
  <si>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</si>
  <si>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</si>
  <si>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</si>
  <si>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</si>
  <si>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</si>
  <si>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</si>
  <si>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</si>
  <si>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</si>
  <si>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</si>
  <si>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</si>
  <si>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</si>
  <si>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</si>
  <si>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</si>
  <si>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</si>
  <si>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</si>
  <si>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東京都練馬区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</si>
  <si>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</si>
  <si>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</si>
  <si>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</si>
  <si>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</si>
  <si>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</si>
  <si>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</si>
  <si>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</si>
  <si>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</si>
  <si>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</si>
  <si>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</si>
  <si>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</si>
  <si>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</si>
  <si>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</si>
  <si>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</si>
  <si>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</si>
  <si>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</si>
  <si>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</si>
  <si>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</si>
  <si>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</si>
  <si>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</si>
  <si>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</si>
  <si>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</si>
  <si>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</si>
  <si>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</si>
  <si>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</si>
  <si>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</si>
  <si>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</si>
  <si>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</si>
  <si>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</si>
  <si>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</si>
  <si>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</si>
  <si>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</si>
  <si>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</si>
  <si>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</si>
  <si>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</si>
  <si>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</si>
  <si>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</si>
  <si>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</si>
  <si>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</si>
  <si>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</si>
  <si>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</si>
  <si>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</si>
  <si>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</si>
  <si>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</si>
  <si>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</si>
  <si>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</si>
  <si>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</si>
  <si>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</si>
  <si>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</si>
  <si>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</si>
  <si>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</si>
  <si>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</si>
  <si>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</si>
  <si>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</si>
  <si>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</si>
  <si>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</si>
  <si>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</si>
  <si>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</si>
  <si>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</si>
  <si>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</si>
  <si>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</si>
  <si>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</si>
  <si>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</si>
  <si>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</si>
  <si>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</si>
  <si>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</si>
  <si>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</si>
  <si>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</si>
  <si>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</si>
  <si>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</si>
  <si>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</si>
  <si>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</si>
  <si>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</si>
  <si>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</si>
  <si>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</si>
  <si>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</si>
  <si>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</si>
  <si>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</si>
  <si>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</si>
  <si>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</si>
  <si>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</si>
  <si>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</si>
  <si>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</si>
  <si>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</si>
  <si>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</si>
  <si>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</si>
  <si>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</si>
  <si>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</si>
  <si>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</si>
  <si>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</si>
  <si>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</si>
  <si>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</si>
  <si>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</si>
  <si>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</si>
  <si>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</si>
  <si>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</si>
  <si>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</si>
  <si>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</si>
  <si>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</si>
  <si>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</si>
  <si>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</si>
  <si>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</si>
  <si>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</si>
  <si>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</si>
  <si>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</si>
  <si>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</si>
  <si>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</si>
  <si>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</si>
  <si>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</si>
  <si>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</si>
  <si>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</si>
  <si>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</si>
  <si>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</si>
  <si>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</si>
  <si>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</si>
  <si>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</si>
  <si>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</si>
  <si>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</si>
  <si>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</si>
  <si>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</si>
  <si>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</si>
  <si>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</si>
  <si>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</si>
  <si>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</si>
  <si>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</si>
  <si>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</si>
  <si>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</si>
  <si>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</si>
  <si>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</si>
  <si>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</si>
  <si>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</si>
  <si>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</si>
  <si>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</si>
  <si>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</si>
  <si>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</si>
  <si>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</si>
  <si>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</si>
  <si>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</si>
  <si>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</si>
  <si>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</si>
  <si>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</si>
  <si>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</si>
  <si>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</si>
  <si>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</si>
  <si>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</si>
  <si>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</si>
  <si>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</si>
  <si>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</si>
  <si>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</si>
  <si>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</si>
  <si>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東京都練馬区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</si>
  <si>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</si>
  <si>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</si>
  <si>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</si>
  <si>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</si>
  <si>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</si>
  <si>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</si>
  <si>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</si>
  <si>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</si>
  <si>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</si>
  <si>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</si>
  <si>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</si>
  <si>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</si>
  <si>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</si>
  <si>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</si>
  <si>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</si>
  <si>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</si>
  <si>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</si>
  <si>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</si>
  <si>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</si>
  <si>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</si>
  <si>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</si>
  <si>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</si>
  <si>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</si>
  <si>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</si>
  <si>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</si>
  <si>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</si>
  <si>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</si>
  <si>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</si>
  <si>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</si>
  <si>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</si>
  <si>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</si>
  <si>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</si>
  <si>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</si>
  <si>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</si>
  <si>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</si>
  <si>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</si>
  <si>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公共駐車場会計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</si>
  <si>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</si>
  <si>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</si>
  <si>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</si>
  <si>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</si>
  <si>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</si>
  <si>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</si>
  <si>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</si>
  <si>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</si>
  <si>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</si>
  <si>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</si>
  <si>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</si>
  <si>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</si>
  <si>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</si>
  <si>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</si>
  <si>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</si>
  <si>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</si>
  <si>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</si>
  <si>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</si>
  <si>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</si>
  <si>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</si>
  <si>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</si>
  <si>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</si>
  <si>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</si>
  <si>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</si>
  <si>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</si>
  <si>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</si>
  <si>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</si>
  <si>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</si>
  <si>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</si>
  <si>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</si>
  <si>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</si>
  <si>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</si>
  <si>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</si>
  <si>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</si>
  <si>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</si>
  <si>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</si>
  <si>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</si>
  <si>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</si>
  <si>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</si>
  <si>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</si>
  <si>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</si>
  <si>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</si>
  <si>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</si>
  <si>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</si>
  <si>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</si>
  <si>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</si>
  <si>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</si>
  <si>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</si>
  <si>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</si>
  <si>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</si>
  <si>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</si>
  <si>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</si>
  <si>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</si>
  <si>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</si>
  <si>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</si>
  <si>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</si>
  <si>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</si>
  <si>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</si>
  <si>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</si>
  <si>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</si>
  <si>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</si>
  <si>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</si>
  <si>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</si>
  <si>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</si>
  <si>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</si>
  <si>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</si>
  <si>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</si>
  <si>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</si>
  <si>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</si>
  <si>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</si>
  <si>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</si>
  <si>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</si>
  <si>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</si>
  <si>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</si>
  <si>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</si>
  <si>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</si>
  <si>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</si>
  <si>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</si>
  <si>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</si>
  <si>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</si>
  <si>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</si>
  <si>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</si>
  <si>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</si>
  <si>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</si>
  <si>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</si>
  <si>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</si>
  <si>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</si>
  <si>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</si>
  <si>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</si>
  <si>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</si>
  <si>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</si>
  <si>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</si>
  <si>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</si>
  <si>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</si>
  <si>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</si>
  <si>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</si>
  <si>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</si>
  <si>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</si>
  <si>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</si>
  <si>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</si>
  <si>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</si>
  <si>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</si>
  <si>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</si>
  <si>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</si>
  <si>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</si>
  <si>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</si>
  <si>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</si>
  <si>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</si>
  <si>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</si>
  <si>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</si>
  <si>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</si>
  <si>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</si>
  <si>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</si>
  <si>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</si>
  <si>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</si>
  <si>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</si>
  <si>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</si>
  <si>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</si>
  <si>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</si>
  <si>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</si>
  <si>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</si>
  <si>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</si>
  <si>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</si>
  <si>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</si>
  <si>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</si>
  <si>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</si>
  <si>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</si>
  <si>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</si>
  <si>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</si>
  <si>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</si>
  <si>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</si>
  <si>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</si>
  <si>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</si>
  <si>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</si>
  <si>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</si>
  <si>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</si>
  <si>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0.51</t>
  </si>
  <si>
    <t>▲ 0.96</t>
  </si>
  <si>
    <t>▲ 0.83</t>
  </si>
  <si>
    <t>▲ 2.14</t>
  </si>
  <si>
    <t>▲ 2.82</t>
  </si>
  <si>
    <t>一般会計</t>
  </si>
  <si>
    <t>介護保険会計（保険事業勘定）</t>
  </si>
  <si>
    <t>国民健康保険事業会計</t>
  </si>
  <si>
    <t>後期高齢者医療会計</t>
  </si>
  <si>
    <t>公共駐車場会計</t>
  </si>
  <si>
    <t>その他会計（赤字）</t>
  </si>
  <si>
    <t>その他会計（黒字）</t>
  </si>
  <si>
    <t>R01</t>
    <phoneticPr fontId="5"/>
  </si>
  <si>
    <t>R02</t>
    <phoneticPr fontId="5"/>
  </si>
  <si>
    <t>R03</t>
    <phoneticPr fontId="5"/>
  </si>
  <si>
    <t>R04</t>
    <phoneticPr fontId="5"/>
  </si>
  <si>
    <t>R05</t>
    <phoneticPr fontId="5"/>
  </si>
  <si>
    <t>-</t>
    <phoneticPr fontId="2"/>
  </si>
  <si>
    <t>介護事業会計（サービス事業勘定）</t>
    <rPh sb="0" eb="6">
      <t>カイゴジギョウカイケイ</t>
    </rPh>
    <rPh sb="11" eb="15">
      <t>ジギョウカンジョウ</t>
    </rPh>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</si>
  <si>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</si>
  <si>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</si>
  <si>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</si>
  <si>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</si>
  <si>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</si>
  <si>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</si>
  <si>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練馬区土地開発公社</t>
    <rPh sb="0" eb="9">
      <t>ネリマクトチカイハツコウシャ</t>
    </rPh>
    <phoneticPr fontId="2"/>
  </si>
  <si>
    <t>練馬区環境まちづくり公社</t>
    <rPh sb="0" eb="3">
      <t>ネリマク</t>
    </rPh>
    <rPh sb="3" eb="5">
      <t>カンキョウ</t>
    </rPh>
    <rPh sb="10" eb="12">
      <t>コウシャ</t>
    </rPh>
    <phoneticPr fontId="2"/>
  </si>
  <si>
    <t>練馬区文化振興協会</t>
    <rPh sb="0" eb="9">
      <t>ネリマクブンカシンコウキョウカイ</t>
    </rPh>
    <phoneticPr fontId="2"/>
  </si>
  <si>
    <t>江古田駅整備株式会社</t>
    <rPh sb="0" eb="4">
      <t>エコダエキ</t>
    </rPh>
    <rPh sb="4" eb="10">
      <t>セイビカブシキガイシャ</t>
    </rPh>
    <phoneticPr fontId="2"/>
  </si>
  <si>
    <t>練馬区産業振興公社</t>
    <rPh sb="0" eb="9">
      <t>ネリマクサンギョウシンコウコウシャ</t>
    </rPh>
    <phoneticPr fontId="2"/>
  </si>
  <si>
    <t>○</t>
    <phoneticPr fontId="2"/>
  </si>
  <si>
    <t>施設整備基金</t>
    <rPh sb="0" eb="6">
      <t>シセツセイビキキン</t>
    </rPh>
    <phoneticPr fontId="5"/>
  </si>
  <si>
    <t>大江戸線延伸推進基金</t>
    <rPh sb="0" eb="6">
      <t>オオエドセンエンシン</t>
    </rPh>
    <rPh sb="6" eb="10">
      <t>スイシンキキン</t>
    </rPh>
    <phoneticPr fontId="2"/>
  </si>
  <si>
    <t>医療環境整備基金</t>
    <rPh sb="0" eb="8">
      <t>イリョウカンキョウセイビキキン</t>
    </rPh>
    <phoneticPr fontId="2"/>
  </si>
  <si>
    <t>区営住宅整備基金</t>
    <rPh sb="0" eb="8">
      <t>クエイジュウタクセイビキキン</t>
    </rPh>
    <phoneticPr fontId="2"/>
  </si>
  <si>
    <t>みどりを育む基金</t>
    <rPh sb="4" eb="5">
      <t>ハグク</t>
    </rPh>
    <rPh sb="6" eb="8">
      <t>キキン</t>
    </rPh>
    <phoneticPr fontId="2"/>
  </si>
  <si>
    <t>法非適用</t>
    <rPh sb="0" eb="1">
      <t>ホウ</t>
    </rPh>
    <rPh sb="1" eb="4">
      <t>ヒテキヨウ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</si>
</sst>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0B3-4031-8AE6-5B75D2F8E6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36625</c:v>
                </c:pt>
                <c:pt idx="1">
                  <c:v>35741</c:v>
                </c:pt>
                <c:pt idx="2">
                  <c:v>37826</c:v>
                </c:pt>
                <c:pt idx="3">
                  <c:v>35476</c:v>
                </c:pt>
                <c:pt idx="4">
                  <c:v>41436</c:v>
                </c:pt>
              </c:numCache>
            </c:numRef>
          </c:val>
          <c:smooth val="0"/>
          <c:extLst>
            <c:ext xmlns:c16="http://schemas.microsoft.com/office/drawing/2014/chart" uri="{C3380CC4-5D6E-409C-BE32-E72D297353CC}">
              <c16:uniqueId val="{00000001-E0B3-4031-8AE6-5B75D2F8E6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3.29</c:v>
                </c:pt>
                <c:pt idx="1">
                  <c:v>5.13</c:v>
                </c:pt>
                <c:pt idx="2">
                  <c:v>5.94</c:v>
                </c:pt>
                <c:pt idx="3">
                  <c:v>5.24</c:v>
                </c:pt>
                <c:pt idx="4">
                  <c:v>3.67</c:v>
                </c:pt>
              </c:numCache>
            </c:numRef>
          </c:val>
          <c:extLst>
            <c:ext xmlns:c16="http://schemas.microsoft.com/office/drawing/2014/chart" uri="{C3380CC4-5D6E-409C-BE32-E72D297353CC}">
              <c16:uniqueId val="{00000000-ED74-4808-B67F-6916EE86FD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26.19</c:v>
                </c:pt>
                <c:pt idx="1">
                  <c:v>25.92</c:v>
                </c:pt>
                <c:pt idx="2">
                  <c:v>26.33</c:v>
                </c:pt>
                <c:pt idx="3">
                  <c:v>26.04</c:v>
                </c:pt>
                <c:pt idx="4">
                  <c:v>25.54</c:v>
                </c:pt>
              </c:numCache>
            </c:numRef>
          </c:val>
          <c:extLst>
            <c:ext xmlns:c16="http://schemas.microsoft.com/office/drawing/2014/chart" uri="{C3380CC4-5D6E-409C-BE32-E72D297353CC}">
              <c16:uniqueId val="{00000001-ED74-4808-B67F-6916EE86FD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-0.96</c:v>
                </c:pt>
                <c:pt idx="2">
                  <c:v>-0.83</c:v>
                </c:pt>
                <c:pt idx="3">
                  <c:v>-2.14</c:v>
                </c:pt>
                <c:pt idx="4">
                  <c:v>-2.82</c:v>
                </c:pt>
              </c:numCache>
            </c:numRef>
          </c:val>
          <c:smooth val="0"/>
          <c:extLst>
            <c:ext xmlns:c16="http://schemas.microsoft.com/office/drawing/2014/chart" uri="{C3380CC4-5D6E-409C-BE32-E72D297353CC}">
              <c16:uniqueId val="{00000002-ED74-4808-B67F-6916EE86FD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B6-4672-8D63-4FC87A64EA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B6-4672-8D63-4FC87A64EA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B6-4672-8D63-4FC87A64EA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B6-4672-8D63-4FC87A64EA7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5B6-4672-8D63-4FC87A64EA79}"/>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5B6-4672-8D63-4FC87A64EA79}"/>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6-65B6-4672-8D63-4FC87A64EA7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0.27</c:v>
                </c:pt>
                <c:pt idx="2">
                  <c:v>#N/A</c:v>
                </c:pt>
                <c:pt idx="3">
                  <c:v>0.26</c:v>
                </c:pt>
                <c:pt idx="4">
                  <c:v>#N/A</c:v>
                </c:pt>
                <c:pt idx="5">
                  <c:v>0.44</c:v>
                </c:pt>
                <c:pt idx="6">
                  <c:v>#N/A</c:v>
                </c:pt>
                <c:pt idx="7">
                  <c:v>0.22</c:v>
                </c:pt>
                <c:pt idx="8">
                  <c:v>#N/A</c:v>
                </c:pt>
                <c:pt idx="9">
                  <c:v>0.28999999999999998</c:v>
                </c:pt>
              </c:numCache>
            </c:numRef>
          </c:val>
          <c:extLst>
            <c:ext xmlns:c16="http://schemas.microsoft.com/office/drawing/2014/chart" uri="{C3380CC4-5D6E-409C-BE32-E72D297353CC}">
              <c16:uniqueId val="{00000007-65B6-4672-8D63-4FC87A64EA79}"/>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0.31</c:v>
                </c:pt>
                <c:pt idx="2">
                  <c:v>#N/A</c:v>
                </c:pt>
                <c:pt idx="3">
                  <c:v>0.55000000000000004</c:v>
                </c:pt>
                <c:pt idx="4">
                  <c:v>#N/A</c:v>
                </c:pt>
                <c:pt idx="5">
                  <c:v>0.76</c:v>
                </c:pt>
                <c:pt idx="6">
                  <c:v>#N/A</c:v>
                </c:pt>
                <c:pt idx="7">
                  <c:v>0.72</c:v>
                </c:pt>
                <c:pt idx="8">
                  <c:v>#N/A</c:v>
                </c:pt>
                <c:pt idx="9">
                  <c:v>0.3</c:v>
                </c:pt>
              </c:numCache>
            </c:numRef>
          </c:val>
          <c:extLst>
            <c:ext xmlns:c16="http://schemas.microsoft.com/office/drawing/2014/chart" uri="{C3380CC4-5D6E-409C-BE32-E72D297353CC}">
              <c16:uniqueId val="{00000008-65B6-4672-8D63-4FC87A64EA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3.29</c:v>
                </c:pt>
                <c:pt idx="2">
                  <c:v>#N/A</c:v>
                </c:pt>
                <c:pt idx="3">
                  <c:v>5.12</c:v>
                </c:pt>
                <c:pt idx="4">
                  <c:v>#N/A</c:v>
                </c:pt>
                <c:pt idx="5">
                  <c:v>5.93</c:v>
                </c:pt>
                <c:pt idx="6">
                  <c:v>#N/A</c:v>
                </c:pt>
                <c:pt idx="7">
                  <c:v>5.23</c:v>
                </c:pt>
                <c:pt idx="8">
                  <c:v>#N/A</c:v>
                </c:pt>
                <c:pt idx="9">
                  <c:v>3.67</c:v>
                </c:pt>
              </c:numCache>
            </c:numRef>
          </c:val>
          <c:extLst>
            <c:ext xmlns:c16="http://schemas.microsoft.com/office/drawing/2014/chart" uri="{C3380CC4-5D6E-409C-BE32-E72D297353CC}">
              <c16:uniqueId val="{00000009-65B6-4672-8D63-4FC87A64EA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11767</c:v>
                </c:pt>
                <c:pt idx="5">
                  <c:v>11627</c:v>
                </c:pt>
                <c:pt idx="8">
                  <c:v>11172</c:v>
                </c:pt>
                <c:pt idx="11">
                  <c:v>10374</c:v>
                </c:pt>
                <c:pt idx="14">
                  <c:v>9438</c:v>
                </c:pt>
              </c:numCache>
            </c:numRef>
          </c:val>
          <c:extLst>
            <c:ext xmlns:c16="http://schemas.microsoft.com/office/drawing/2014/chart" uri="{C3380CC4-5D6E-409C-BE32-E72D297353CC}">
              <c16:uniqueId val="{00000000-2949-4B75-AC97-9DBE933AA7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49-4B75-AC97-9DBE933AA7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2346</c:v>
                </c:pt>
                <c:pt idx="3">
                  <c:v>3381</c:v>
                </c:pt>
                <c:pt idx="6">
                  <c:v>4088</c:v>
                </c:pt>
                <c:pt idx="9">
                  <c:v>873</c:v>
                </c:pt>
                <c:pt idx="12">
                  <c:v>772</c:v>
                </c:pt>
              </c:numCache>
            </c:numRef>
          </c:val>
          <c:extLst>
            <c:ext xmlns:c16="http://schemas.microsoft.com/office/drawing/2014/chart" uri="{C3380CC4-5D6E-409C-BE32-E72D297353CC}">
              <c16:uniqueId val="{00000002-2949-4B75-AC97-9DBE933AA7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180</c:v>
                </c:pt>
                <c:pt idx="3">
                  <c:v>200</c:v>
                </c:pt>
                <c:pt idx="6">
                  <c:v>192</c:v>
                </c:pt>
                <c:pt idx="9">
                  <c:v>197</c:v>
                </c:pt>
                <c:pt idx="12">
                  <c:v>240</c:v>
                </c:pt>
              </c:numCache>
            </c:numRef>
          </c:val>
          <c:extLst>
            <c:ext xmlns:c16="http://schemas.microsoft.com/office/drawing/2014/chart" uri="{C3380CC4-5D6E-409C-BE32-E72D297353CC}">
              <c16:uniqueId val="{00000003-2949-4B75-AC97-9DBE933AA7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c:v>
                </c:pt>
                <c:pt idx="3">
                  <c:v>93</c:v>
                </c:pt>
                <c:pt idx="6">
                  <c:v>77</c:v>
                </c:pt>
                <c:pt idx="9">
                  <c:v>59</c:v>
                </c:pt>
                <c:pt idx="12">
                  <c:v>54</c:v>
                </c:pt>
              </c:numCache>
            </c:numRef>
          </c:val>
          <c:extLst>
            <c:ext xmlns:c16="http://schemas.microsoft.com/office/drawing/2014/chart" uri="{C3380CC4-5D6E-409C-BE32-E72D297353CC}">
              <c16:uniqueId val="{00000004-2949-4B75-AC97-9DBE933AA7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582</c:v>
                </c:pt>
                <c:pt idx="3">
                  <c:v>612</c:v>
                </c:pt>
                <c:pt idx="6">
                  <c:v>537</c:v>
                </c:pt>
                <c:pt idx="9">
                  <c:v>558</c:v>
                </c:pt>
                <c:pt idx="12">
                  <c:v>527</c:v>
                </c:pt>
              </c:numCache>
            </c:numRef>
          </c:val>
          <c:extLst>
            <c:ext xmlns:c16="http://schemas.microsoft.com/office/drawing/2014/chart" uri="{C3380CC4-5D6E-409C-BE32-E72D297353CC}">
              <c16:uniqueId val="{00000005-2949-4B75-AC97-9DBE933AA7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49-4B75-AC97-9DBE933AA7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3263</c:v>
                </c:pt>
                <c:pt idx="3">
                  <c:v>3350</c:v>
                </c:pt>
                <c:pt idx="6">
                  <c:v>3071</c:v>
                </c:pt>
                <c:pt idx="9">
                  <c:v>3239</c:v>
                </c:pt>
                <c:pt idx="12">
                  <c:v>3288</c:v>
                </c:pt>
              </c:numCache>
            </c:numRef>
          </c:val>
          <c:extLst>
            <c:ext xmlns:c16="http://schemas.microsoft.com/office/drawing/2014/chart" uri="{C3380CC4-5D6E-409C-BE32-E72D297353CC}">
              <c16:uniqueId val="{00000007-2949-4B75-AC97-9DBE933AA7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-5280</c:v>
                </c:pt>
                <c:pt idx="2">
                  <c:v>#N/A</c:v>
                </c:pt>
                <c:pt idx="3">
                  <c:v>#N/A</c:v>
                </c:pt>
                <c:pt idx="4">
                  <c:v>-3991</c:v>
                </c:pt>
                <c:pt idx="5">
                  <c:v>#N/A</c:v>
                </c:pt>
                <c:pt idx="6">
                  <c:v>#N/A</c:v>
                </c:pt>
                <c:pt idx="7">
                  <c:v>-3207</c:v>
                </c:pt>
                <c:pt idx="8">
                  <c:v>#N/A</c:v>
                </c:pt>
                <c:pt idx="9">
                  <c:v>#N/A</c:v>
                </c:pt>
                <c:pt idx="10">
                  <c:v>-5448</c:v>
                </c:pt>
                <c:pt idx="11">
                  <c:v>#N/A</c:v>
                </c:pt>
                <c:pt idx="12">
                  <c:v>#N/A</c:v>
                </c:pt>
                <c:pt idx="13">
                  <c:v>-4557</c:v>
                </c:pt>
                <c:pt idx="14">
                  <c:v>#N/A</c:v>
                </c:pt>
              </c:numCache>
            </c:numRef>
          </c:val>
          <c:smooth val="0"/>
          <c:extLst>
            <c:ext xmlns:c16="http://schemas.microsoft.com/office/drawing/2014/chart" uri="{C3380CC4-5D6E-409C-BE32-E72D297353CC}">
              <c16:uniqueId val="{00000008-2949-4B75-AC97-9DBE933AA7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103219</c:v>
                </c:pt>
                <c:pt idx="5">
                  <c:v>96597</c:v>
                </c:pt>
                <c:pt idx="8">
                  <c:v>103663</c:v>
                </c:pt>
                <c:pt idx="11">
                  <c:v>101357</c:v>
                </c:pt>
                <c:pt idx="14">
                  <c:v>90872</c:v>
                </c:pt>
              </c:numCache>
            </c:numRef>
          </c:val>
          <c:extLst>
            <c:ext xmlns:c16="http://schemas.microsoft.com/office/drawing/2014/chart" uri="{C3380CC4-5D6E-409C-BE32-E72D297353CC}">
              <c16:uniqueId val="{00000000-3E30-4102-BE73-0DF579C32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5660</c:v>
                </c:pt>
                <c:pt idx="5">
                  <c:v>7307</c:v>
                </c:pt>
                <c:pt idx="8">
                  <c:v>10246</c:v>
                </c:pt>
                <c:pt idx="11">
                  <c:v>12635</c:v>
                </c:pt>
                <c:pt idx="14">
                  <c:v>12850</c:v>
                </c:pt>
              </c:numCache>
            </c:numRef>
          </c:val>
          <c:extLst>
            <c:ext xmlns:c16="http://schemas.microsoft.com/office/drawing/2014/chart" uri="{C3380CC4-5D6E-409C-BE32-E72D297353CC}">
              <c16:uniqueId val="{00000001-3E30-4102-BE73-0DF579C32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108584</c:v>
                </c:pt>
                <c:pt idx="5">
                  <c:v>106984</c:v>
                </c:pt>
                <c:pt idx="8">
                  <c:v>112900</c:v>
                </c:pt>
                <c:pt idx="11">
                  <c:v>123971</c:v>
                </c:pt>
                <c:pt idx="14">
                  <c:v>127473</c:v>
                </c:pt>
              </c:numCache>
            </c:numRef>
          </c:val>
          <c:extLst>
            <c:ext xmlns:c16="http://schemas.microsoft.com/office/drawing/2014/chart" uri="{C3380CC4-5D6E-409C-BE32-E72D297353CC}">
              <c16:uniqueId val="{00000002-3E30-4102-BE73-0DF579C32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0-4102-BE73-0DF579C32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0-4102-BE73-0DF579C32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0-4102-BE73-0DF579C32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33873</c:v>
                </c:pt>
                <c:pt idx="3">
                  <c:v>33092</c:v>
                </c:pt>
                <c:pt idx="6">
                  <c:v>32422</c:v>
                </c:pt>
                <c:pt idx="9">
                  <c:v>30615</c:v>
                </c:pt>
                <c:pt idx="12">
                  <c:v>30558</c:v>
                </c:pt>
              </c:numCache>
            </c:numRef>
          </c:val>
          <c:extLst>
            <c:ext xmlns:c16="http://schemas.microsoft.com/office/drawing/2014/chart" uri="{C3380CC4-5D6E-409C-BE32-E72D297353CC}">
              <c16:uniqueId val="{00000006-3E30-4102-BE73-0DF579C32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2262</c:v>
                </c:pt>
                <c:pt idx="3">
                  <c:v>2627</c:v>
                </c:pt>
                <c:pt idx="6">
                  <c:v>2978</c:v>
                </c:pt>
                <c:pt idx="9">
                  <c:v>3644</c:v>
                </c:pt>
                <c:pt idx="12">
                  <c:v>3755</c:v>
                </c:pt>
              </c:numCache>
            </c:numRef>
          </c:val>
          <c:extLst>
            <c:ext xmlns:c16="http://schemas.microsoft.com/office/drawing/2014/chart" uri="{C3380CC4-5D6E-409C-BE32-E72D297353CC}">
              <c16:uniqueId val="{00000007-3E30-4102-BE73-0DF579C32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616</c:v>
                </c:pt>
                <c:pt idx="3">
                  <c:v>529</c:v>
                </c:pt>
                <c:pt idx="6">
                  <c:v>451</c:v>
                </c:pt>
                <c:pt idx="9">
                  <c:v>393</c:v>
                </c:pt>
                <c:pt idx="12">
                  <c:v>342</c:v>
                </c:pt>
              </c:numCache>
            </c:numRef>
          </c:val>
          <c:extLst>
            <c:ext xmlns:c16="http://schemas.microsoft.com/office/drawing/2014/chart" uri="{C3380CC4-5D6E-409C-BE32-E72D297353CC}">
              <c16:uniqueId val="{00000008-3E30-4102-BE73-0DF579C32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24120</c:v>
                </c:pt>
                <c:pt idx="3">
                  <c:v>28227</c:v>
                </c:pt>
                <c:pt idx="6">
                  <c:v>29223</c:v>
                </c:pt>
                <c:pt idx="9">
                  <c:v>28887</c:v>
                </c:pt>
                <c:pt idx="12">
                  <c:v>30047</c:v>
                </c:pt>
              </c:numCache>
            </c:numRef>
          </c:val>
          <c:extLst>
            <c:ext xmlns:c16="http://schemas.microsoft.com/office/drawing/2014/chart" uri="{C3380CC4-5D6E-409C-BE32-E72D297353CC}">
              <c16:uniqueId val="{00000009-3E30-4102-BE73-0DF579C32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56919</c:v>
                </c:pt>
                <c:pt idx="3">
                  <c:v>56108</c:v>
                </c:pt>
                <c:pt idx="6">
                  <c:v>56735</c:v>
                </c:pt>
                <c:pt idx="9">
                  <c:v>59220</c:v>
                </c:pt>
                <c:pt idx="12">
                  <c:v>55690</c:v>
                </c:pt>
              </c:numCache>
            </c:numRef>
          </c:val>
          <c:extLst>
            <c:ext xmlns:c16="http://schemas.microsoft.com/office/drawing/2014/chart" uri="{C3380CC4-5D6E-409C-BE32-E72D297353CC}">
              <c16:uniqueId val="{0000000A-3E30-4102-BE73-0DF579C32D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30-4102-BE73-0DF579C32D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45337</c:v>
                </c:pt>
                <c:pt idx="1">
                  <c:v>47289</c:v>
                </c:pt>
                <c:pt idx="2">
                  <c:v>49087</c:v>
                </c:pt>
              </c:numCache>
            </c:numRef>
          </c:val>
          <c:extLst>
            <c:ext xmlns:c16="http://schemas.microsoft.com/office/drawing/2014/chart" uri="{C3380CC4-5D6E-409C-BE32-E72D297353CC}">
              <c16:uniqueId val="{00000000-63D4-4706-BC62-784ED2344C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5320</c:v>
                </c:pt>
                <c:pt idx="1">
                  <c:v>5326</c:v>
                </c:pt>
                <c:pt idx="2">
                  <c:v>5336</c:v>
                </c:pt>
              </c:numCache>
            </c:numRef>
          </c:val>
          <c:extLst>
            <c:ext xmlns:c16="http://schemas.microsoft.com/office/drawing/2014/chart" uri="{C3380CC4-5D6E-409C-BE32-E72D297353CC}">
              <c16:uniqueId val="{00000001-63D4-4706-BC62-784ED2344C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45165</c:v>
                </c:pt>
                <c:pt idx="1">
                  <c:v>49609</c:v>
                </c:pt>
                <c:pt idx="2">
                  <c:v>54440</c:v>
                </c:pt>
              </c:numCache>
            </c:numRef>
          </c:val>
          <c:extLst>
            <c:ext xmlns:c16="http://schemas.microsoft.com/office/drawing/2014/chart" uri="{C3380CC4-5D6E-409C-BE32-E72D297353CC}">
              <c16:uniqueId val="{00000002-63D4-4706-BC62-784ED2344C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実質公債比率の分子は、前年度比で</a:t>
          </a:r>
          <a:r>
            <a:rPr kumimoji="1" lang="en-US" altLang="ja-JP" sz="1400">
              <a:latin typeface="ＭＳ ゴシック" pitchFamily="49" charset="-128"/>
              <a:ea typeface="ＭＳ ゴシック" pitchFamily="49" charset="-128"/>
            </a:rPr>
            <a:t>891</a:t>
          </a:r>
          <a:r>
            <a:rPr kumimoji="1" lang="ja-JP" altLang="en-US" sz="1400">
              <a:latin typeface="ＭＳ ゴシック" pitchFamily="49" charset="-128"/>
              <a:ea typeface="ＭＳ ゴシック" pitchFamily="49" charset="-128"/>
            </a:rPr>
            <a:t>百万円増加した。これは、算入公債費等が</a:t>
          </a:r>
          <a:r>
            <a:rPr kumimoji="1" lang="en-US" altLang="ja-JP" sz="1400">
              <a:latin typeface="ＭＳ ゴシック" pitchFamily="49" charset="-128"/>
              <a:ea typeface="ＭＳ ゴシック" pitchFamily="49" charset="-128"/>
            </a:rPr>
            <a:t>936</a:t>
          </a:r>
          <a:r>
            <a:rPr kumimoji="1" lang="ja-JP" altLang="en-US" sz="1400">
              <a:latin typeface="ＭＳ ゴシック" pitchFamily="49" charset="-128"/>
              <a:ea typeface="ＭＳ ゴシック" pitchFamily="49" charset="-128"/>
            </a:rPr>
            <a:t>百万円減少したこと等によるものである。</a:t>
          </a:r>
        </a:p>
        <a:p>
          <a:r>
            <a:rPr kumimoji="1" lang="ja-JP" altLang="en-US" sz="1400">
              <a:latin typeface="ＭＳ ゴシック" pitchFamily="49" charset="-128"/>
              <a:ea typeface="ＭＳ ゴシック" pitchFamily="49" charset="-128"/>
            </a:rPr>
            <a:t>　公共施設の改修改築自体の需要は、施設の老朽化が進む中で、今後も増大が見込まれる。</a:t>
          </a:r>
        </a:p>
        <a:p>
          <a:r>
            <a:rPr kumimoji="1" lang="ja-JP" altLang="en-US" sz="1400">
              <a:latin typeface="ＭＳ ゴシック" pitchFamily="49" charset="-128"/>
              <a:ea typeface="ＭＳ ゴシック" pitchFamily="49" charset="-128"/>
            </a:rPr>
            <a:t>　世代間の負担の公平性を保つため、金利動向や将来世代への負担に配慮しながら、積極的に起債を活用していくが、将来を見据えた計画的な起債により健全な状態を維持していく。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毎年度、満期一括償還地方債償還元金の</a:t>
          </a:r>
          <a:r>
            <a:rPr kumimoji="1" lang="en-US" altLang="ja-JP" sz="1300">
              <a:latin typeface="ＭＳ ゴシック" pitchFamily="49" charset="-128"/>
              <a:ea typeface="ＭＳ ゴシック" pitchFamily="49" charset="-128"/>
            </a:rPr>
            <a:t>1/10</a:t>
          </a:r>
          <a:r>
            <a:rPr kumimoji="1" lang="ja-JP" altLang="en-US" sz="1300">
              <a:latin typeface="ＭＳ ゴシック" pitchFamily="49" charset="-128"/>
              <a:ea typeface="ＭＳ ゴシック" pitchFamily="49" charset="-128"/>
            </a:rPr>
            <a:t>ずつを計画的に積み立てている。今後も、公的資金活用を主としつつ、計画的な積立を行う。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4,402</a:t>
          </a:r>
          <a:r>
            <a:rPr kumimoji="1" lang="ja-JP" altLang="en-US" sz="1400">
              <a:latin typeface="ＭＳ ゴシック" pitchFamily="49" charset="-128"/>
              <a:ea typeface="ＭＳ ゴシック" pitchFamily="49" charset="-128"/>
            </a:rPr>
            <a:t>百万円増加した。充当可能基金が</a:t>
          </a:r>
          <a:r>
            <a:rPr kumimoji="1" lang="en-US" altLang="ja-JP" sz="1400">
              <a:latin typeface="ＭＳ ゴシック" pitchFamily="49" charset="-128"/>
              <a:ea typeface="ＭＳ ゴシック" pitchFamily="49" charset="-128"/>
            </a:rPr>
            <a:t>3,502</a:t>
          </a:r>
          <a:r>
            <a:rPr kumimoji="1" lang="ja-JP" altLang="en-US" sz="1400">
              <a:latin typeface="ＭＳ ゴシック" pitchFamily="49" charset="-128"/>
              <a:ea typeface="ＭＳ ゴシック" pitchFamily="49" charset="-128"/>
            </a:rPr>
            <a:t>百万円増加したことが主な要因である。</a:t>
          </a: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億円の増となった。これは、決算譲与による積立が約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億円であったためである。取崩しは主に財政調整基金の取崩しである。財政調整基金は当初約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億円の取崩を予定していたが、歳出・歳入の決算見込みなどを勘案し、結果的に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による特別区民税の減収拡大に加え、地方消費税の清算基準の見直し、法人住民税の一部国税化などによる大幅な減収が生じている。今後も、海外景気の下振れリスク、物価上昇、アメリカの政策動向、金融資本市場の変動や税制改正の動向次第で、更なる減収につながる恐れがあり、十分注意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少子高齢化の進行による福祉・医療などの社会保障関係経費、区立施設の老朽化による改修改築経費、遅れている都市インフラの整備費など、膨大な需要に対応していかなければならず、今後、財政状況が厳しさを増すことが確実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・施設整備基金･･･施設の建設、改修または改築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・大江戸線延伸推進基金･･･都営地下鉄大江戸線光が丘駅から大泉学園町方面の延伸に資するもの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・医療環境整備基金･･･国おける医療環境の整備に資するもの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間樹林等の保全および取得に関すること、その他みどりの保全および創出に関す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億円の増となった。主な要因は、今後の公共施設改築等に備えて、施設整備基金を約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億円積み立てるとともに、基金運用利子等により約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区立施設の老朽化による改修改築に備え、施設整備基金への積立を優先的に行っていくとともに、都営地下鉄大江戸線延伸の早期実現に向けて、大江戸線延伸推進基金の積み増しを行っていく。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億円の積立を行った一方、一般財源等の不足を補うためため、取崩を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地方消費税の清算基準の見直し、法人住民税の一部国税化などによる大幅な減収が生じている。今後も、社会経済情勢、金利政策、税制改正などの動向次第で、更なる減収につながる恐れがあり、十分注意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歳出は、社会保障関係経費増加や、老朽化した区立施設の改修改築、遅れている都市インフラの整備など、膨大な需要に対応していかなければならず、今後、財政状況が厳しさを増すことが確実である。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老朽化した区立施設の改修改築や、都市計画道路などの都市インフラの整備など、今後、投資的経費は増加する見込である。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社会資本形成に資する事業には世代間の負担の公平を図るため、後年度負担に配慮しつつ、金利動向を注視しながら、積極的に起債を活用していく。その際、満期一括償還方式による借入額の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財政力指数は過去３か年の平均となるため、今回の増減は令和２年度と令和５年度の単年度数値の差が反映される。単年度数値では、令和２年度が</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に対して、令和５年度は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となった。これは、基準財政需要額が</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増加した一方で、基準財政収入額が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の増加に留まったことでによる。</a:t>
          </a:r>
        </a:p>
        <a:p>
          <a:r>
            <a:rPr kumimoji="1" lang="ja-JP" altLang="en-US" sz="1300">
              <a:latin typeface="ＭＳ Ｐゴシック" panose="020B0600070205080204" pitchFamily="50" charset="-128"/>
              <a:ea typeface="ＭＳ Ｐゴシック" panose="020B0600070205080204" pitchFamily="50" charset="-128"/>
            </a:rPr>
            <a:t>　令和３年度から令和５年度３か年の平均は、前年度比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分子である経常経費充当一般財源が扶助費、物件費等の増加により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の増となったが、分母である経常一般財源が、財調普通交付金、特別区税等の増加により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の増となったため、昨年度比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今後も、扶助費等の社会保障関係経費の増加や、物価上昇に伴う物件費の増加が見込まれるが、効率的な財政運営に努めていく。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652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183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66</xdr:row>
      <xdr:rowOff>5334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679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590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108983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7,033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の減となった。　</a:t>
          </a:r>
        </a:p>
        <a:p>
          <a:r>
            <a:rPr kumimoji="1" lang="ja-JP" altLang="en-US" sz="1300">
              <a:latin typeface="ＭＳ Ｐゴシック" panose="020B0600070205080204" pitchFamily="50" charset="-128"/>
              <a:ea typeface="ＭＳ Ｐゴシック" panose="020B0600070205080204" pitchFamily="50" charset="-128"/>
            </a:rPr>
            <a:t>　人口は対前年度比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増となった一方、物件費が新型コロナワクチン接種業務委託や接種会場設営業務委託の減などにより、対前年比△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減となったことによる。</a:t>
          </a:r>
        </a:p>
        <a:p>
          <a:r>
            <a:rPr kumimoji="1" lang="ja-JP" altLang="en-US" sz="1300">
              <a:latin typeface="ＭＳ Ｐゴシック" panose="020B0600070205080204" pitchFamily="50" charset="-128"/>
              <a:ea typeface="ＭＳ Ｐゴシック" panose="020B0600070205080204" pitchFamily="50" charset="-128"/>
            </a:rPr>
            <a:t>　今後、物価上昇や賃金上昇などによる人件費・物件費等の増加が見込まれるが、適正な支出と経費の節減に努める。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44476</xdr:rowOff>
    </xdr:from>
    <xdr:to>
      <xdr:col>23</xdr:col>
      <xdr:colOff>133350</xdr:colOff>
      <xdr:row>81</xdr:row>
      <xdr:rowOff>72760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31926"/>
          <a:ext cx="838200" cy="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55415</xdr:rowOff>
    </xdr:from>
    <xdr:to>
      <xdr:col>19</xdr:col>
      <xdr:colOff>133350</xdr:colOff>
      <xdr:row>81</xdr:row>
      <xdr:rowOff>72760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2865"/>
          <a:ext cx="889000" cy="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7465</xdr:rowOff>
    </xdr:from>
    <xdr:to>
      <xdr:col>15</xdr:col>
      <xdr:colOff>82550</xdr:colOff>
      <xdr:row>81</xdr:row>
      <xdr:rowOff>55415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4915"/>
          <a:ext cx="8890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156494</xdr:rowOff>
    </xdr:from>
    <xdr:to>
      <xdr:col>11</xdr:col>
      <xdr:colOff>31750</xdr:colOff>
      <xdr:row>81</xdr:row>
      <xdr:rowOff>7465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2494"/>
          <a:ext cx="88900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165126</xdr:rowOff>
    </xdr:from>
    <xdr:to>
      <xdr:col>23</xdr:col>
      <xdr:colOff>184150</xdr:colOff>
      <xdr:row>81</xdr:row>
      <xdr:rowOff>95276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86403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21960</xdr:rowOff>
    </xdr:from>
    <xdr:to>
      <xdr:col>19</xdr:col>
      <xdr:colOff>184150</xdr:colOff>
      <xdr:row>81</xdr:row>
      <xdr:rowOff>123560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133737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4615</xdr:rowOff>
    </xdr:from>
    <xdr:to>
      <xdr:col>15</xdr:col>
      <xdr:colOff>133350</xdr:colOff>
      <xdr:row>81</xdr:row>
      <xdr:rowOff>106215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116392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128115</xdr:rowOff>
    </xdr:from>
    <xdr:to>
      <xdr:col>11</xdr:col>
      <xdr:colOff>82550</xdr:colOff>
      <xdr:row>81</xdr:row>
      <xdr:rowOff>58265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105694</xdr:rowOff>
    </xdr:from>
    <xdr:to>
      <xdr:col>7</xdr:col>
      <xdr:colOff>31750</xdr:colOff>
      <xdr:row>81</xdr:row>
      <xdr:rowOff>35844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46021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前職歴のある職員や経験者採用職員が増え、経験年数の浅い職員層の平均給料額は高くなっている反面、再任用職員の増加により、全体としてはラスパイレス指数の減少に繋がった。</a:t>
          </a:r>
        </a:p>
        <a:p>
          <a:r>
            <a:rPr kumimoji="1" lang="ja-JP" altLang="en-US" sz="1300">
              <a:latin typeface="ＭＳ Ｐゴシック" panose="020B0600070205080204" pitchFamily="50" charset="-128"/>
              <a:ea typeface="ＭＳ Ｐゴシック" panose="020B0600070205080204" pitchFamily="50" charset="-128"/>
            </a:rPr>
            <a:t> 　国や他の地方公共団体の状況および民間給与との均衡を考慮し、今後も給与の適正化に取り組んでいく。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497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が担えることは委託化を推進し、行政が責任を持つべき分野における適正な事業執行体制の確保するという練馬区職員定数管理計画の基本方針を踏まえ、定員管理を行った結果、職員数の減少に繋がった。　　</a:t>
          </a:r>
        </a:p>
        <a:p>
          <a:r>
            <a:rPr kumimoji="1" lang="ja-JP" altLang="en-US" sz="1300">
              <a:latin typeface="ＭＳ Ｐゴシック" panose="020B0600070205080204" pitchFamily="50" charset="-128"/>
              <a:ea typeface="ＭＳ Ｐゴシック" panose="020B0600070205080204" pitchFamily="50" charset="-128"/>
            </a:rPr>
            <a:t>　今後も基本方針を踏まえた定員管理の実施に努めていく。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121013</xdr:rowOff>
    </xdr:from>
    <xdr:to>
      <xdr:col>81</xdr:col>
      <xdr:colOff>44450</xdr:colOff>
      <xdr:row>59</xdr:row>
      <xdr:rowOff>131354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365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140546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139398</xdr:rowOff>
    </xdr:from>
    <xdr:to>
      <xdr:col>72</xdr:col>
      <xdr:colOff>203200</xdr:colOff>
      <xdr:row>59</xdr:row>
      <xdr:rowOff>140546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5494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139398</xdr:rowOff>
    </xdr:from>
    <xdr:to>
      <xdr:col>68</xdr:col>
      <xdr:colOff>152400</xdr:colOff>
      <xdr:row>59</xdr:row>
      <xdr:rowOff>143994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549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162940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80554</xdr:rowOff>
    </xdr:from>
    <xdr:to>
      <xdr:col>77</xdr:col>
      <xdr:colOff>95250</xdr:colOff>
      <xdr:row>60</xdr:row>
      <xdr:rowOff>10704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20881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88598</xdr:rowOff>
    </xdr:from>
    <xdr:to>
      <xdr:col>68</xdr:col>
      <xdr:colOff>203200</xdr:colOff>
      <xdr:row>60</xdr:row>
      <xdr:rowOff>18748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28925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93194</xdr:rowOff>
    </xdr:from>
    <xdr:to>
      <xdr:col>64</xdr:col>
      <xdr:colOff>152400</xdr:colOff>
      <xdr:row>60</xdr:row>
      <xdr:rowOff>23344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33521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３か年平均で算出するため、今回の増減は令和２年度と令和５年度の差が反映される。令和５年度は令和２年度と比べ、分母である標準税収入額等が</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の増となった一方で、元利償還金などが含まれる分子が</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の増となった。これにより、単年度数値では、令和２年度が△</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に対して、令和５年度と△</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とほぼ同等となり、令和３年度から令和５年度３か年の平均は、前年度同率の△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今後も公共施設の老朽化による改修改築需要が増大していく見込みであるが、将来を見据えた計画的な起債により健全な状態を維持していく。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26458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4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26458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40</xdr:row>
      <xdr:rowOff>26458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77258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632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119185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0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62035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147108</xdr:rowOff>
    </xdr:from>
    <xdr:to>
      <xdr:col>73</xdr:col>
      <xdr:colOff>44450</xdr:colOff>
      <xdr:row>40</xdr:row>
      <xdr:rowOff>77258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62035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112835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これまで、着実な公債償還による地方債残高の縮減や、決算剰余金の基金繰入等による財政調整基金の積立により、将来負担の軽減と充当可能財源の確保に努めてきた。</a:t>
          </a: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基金等の充当可能財源が地方債現在高等の将来負担額を上回っているため、将来負担比率は負の数値となり、前年度と同様「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」となった。今後も持続可能な財政運営による財政健全化の維持・向上を目指す。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これは、退職手当の減により分子である人件費が</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の減となり、分母である歳入経常一般財源等が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今後も、退職手当の隔年発生とともに、給与改定に伴う増が見込まれるが、人件費の抑制に努める。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133350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41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76200</xdr:rowOff>
    </xdr:from>
    <xdr:to>
      <xdr:col>11</xdr:col>
      <xdr:colOff>9525</xdr:colOff>
      <xdr:row>39</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82550</xdr:rowOff>
    </xdr:from>
    <xdr:to>
      <xdr:col>24</xdr:col>
      <xdr:colOff>76200</xdr:colOff>
      <xdr:row>36</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25400</xdr:rowOff>
    </xdr:from>
    <xdr:to>
      <xdr:col>15</xdr:col>
      <xdr:colOff>149225</xdr:colOff>
      <xdr:row>38</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31750</xdr:rowOff>
    </xdr:from>
    <xdr:to>
      <xdr:col>11</xdr:col>
      <xdr:colOff>60325</xdr:colOff>
      <xdr:row>39</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これは、分子である物件費が物価上昇や民間委託の推進などにより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　</a:t>
          </a:r>
        </a:p>
        <a:p>
          <a:r>
            <a:rPr kumimoji="1" lang="ja-JP" altLang="en-US" sz="1300">
              <a:latin typeface="ＭＳ Ｐゴシック" panose="020B0600070205080204" pitchFamily="50" charset="-128"/>
              <a:ea typeface="ＭＳ Ｐゴシック" panose="020B0600070205080204" pitchFamily="50" charset="-128"/>
            </a:rPr>
            <a:t>　今後も、同様な傾向が続くと見込まれるが、経費の精査や適正な執行に努めていく。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095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095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31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3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これは、分子である扶助費が私立保育所運営費や障害者自立支援給付費の増などにより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今後も社会保障関係経費の増加が見込まれるが、適正な執行に努めていく。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135165</xdr:rowOff>
    </xdr:from>
    <xdr:to>
      <xdr:col>24</xdr:col>
      <xdr:colOff>25400</xdr:colOff>
      <xdr:row>62</xdr:row>
      <xdr:rowOff>18143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593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135165</xdr:rowOff>
    </xdr:from>
    <xdr:to>
      <xdr:col>19</xdr:col>
      <xdr:colOff>187325</xdr:colOff>
      <xdr:row>61</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593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146050</xdr:rowOff>
    </xdr:from>
    <xdr:to>
      <xdr:col>15</xdr:col>
      <xdr:colOff>98425</xdr:colOff>
      <xdr:row>62</xdr:row>
      <xdr:rowOff>18143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60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146050</xdr:rowOff>
    </xdr:from>
    <xdr:to>
      <xdr:col>11</xdr:col>
      <xdr:colOff>9525</xdr:colOff>
      <xdr:row>62</xdr:row>
      <xdr:rowOff>18143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60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138793</xdr:rowOff>
    </xdr:from>
    <xdr:to>
      <xdr:col>24</xdr:col>
      <xdr:colOff>76200</xdr:colOff>
      <xdr:row>62</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47370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0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84365</xdr:rowOff>
    </xdr:from>
    <xdr:to>
      <xdr:col>20</xdr:col>
      <xdr:colOff>38100</xdr:colOff>
      <xdr:row>62</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95250</xdr:rowOff>
    </xdr:from>
    <xdr:to>
      <xdr:col>15</xdr:col>
      <xdr:colOff>149225</xdr:colOff>
      <xdr:row>62</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138793</xdr:rowOff>
    </xdr:from>
    <xdr:to>
      <xdr:col>11</xdr:col>
      <xdr:colOff>60325</xdr:colOff>
      <xdr:row>62</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53720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95250</xdr:rowOff>
    </xdr:from>
    <xdr:to>
      <xdr:col>6</xdr:col>
      <xdr:colOff>171450</xdr:colOff>
      <xdr:row>62</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これは、分子の多くを占める繰出金が介護会計繰出金、後期高齢者医療会計繰出金の増などにより前年度比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増となった一方、分母である歳入経常一般財源等がこれを上回る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今後は、高齢化の進展などにより繰出金が増加していくことが見込まれるが、介護予防や医療費の適正化等に取り組んでいく。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9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37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3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57150</xdr:rowOff>
    </xdr:from>
    <xdr:to>
      <xdr:col>82</xdr:col>
      <xdr:colOff>158750</xdr:colOff>
      <xdr:row>60</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これは、分子である補助費等が新型コロナワクチン接種精算金の増などにより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増となり、分母である歳入一般財源等が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補助費については、点検・検証を実施していく中で、今後も適正な執行に努めていく。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127000</xdr:rowOff>
    </xdr:from>
    <xdr:to>
      <xdr:col>82</xdr:col>
      <xdr:colOff>107950</xdr:colOff>
      <xdr:row>33</xdr:row>
      <xdr:rowOff>155575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84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127000</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84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562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104775</xdr:rowOff>
    </xdr:from>
    <xdr:to>
      <xdr:col>82</xdr:col>
      <xdr:colOff>158750</xdr:colOff>
      <xdr:row>34</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121302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76200</xdr:rowOff>
    </xdr:from>
    <xdr:to>
      <xdr:col>78</xdr:col>
      <xdr:colOff>120650</xdr:colOff>
      <xdr:row>34</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47625</xdr:rowOff>
    </xdr:from>
    <xdr:to>
      <xdr:col>65</xdr:col>
      <xdr:colOff>53975</xdr:colOff>
      <xdr:row>33</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公債費に係る経常収支比率は、元利償還金が減少したことから、前年度比で△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今後は、公共施設の改修改築需要への対応など、比率の増加が見込まれる。金利動向を注視しながら、将来を見据えた計画的な起債により、健全な状態を維持していく。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6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82</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144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82</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38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3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133350</xdr:rowOff>
    </xdr:from>
    <xdr:to>
      <xdr:col>15</xdr:col>
      <xdr:colOff>149225</xdr:colOff>
      <xdr:row>82</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これは、分子が物件費の増、扶助費の増などにより、前年度比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今後も、物価上昇、民間委託の推進、社会保障関係経費の増加が見込まれるが、適正な執行管理に努めていく。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132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452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321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09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163467</xdr:rowOff>
    </xdr:from>
    <xdr:to>
      <xdr:col>29</xdr:col>
      <xdr:colOff>127000</xdr:colOff>
      <xdr:row>19</xdr:row>
      <xdr:rowOff>5657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97192"/>
          <a:ext cx="6477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155608</xdr:rowOff>
    </xdr:from>
    <xdr:to>
      <xdr:col>26</xdr:col>
      <xdr:colOff>50800</xdr:colOff>
      <xdr:row>18</xdr:row>
      <xdr:rowOff>163467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9333"/>
          <a:ext cx="698500" cy="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143851</xdr:rowOff>
    </xdr:from>
    <xdr:to>
      <xdr:col>22</xdr:col>
      <xdr:colOff>114300</xdr:colOff>
      <xdr:row>18</xdr:row>
      <xdr:rowOff>155608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77576"/>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143851</xdr:rowOff>
    </xdr:from>
    <xdr:to>
      <xdr:col>18</xdr:col>
      <xdr:colOff>177800</xdr:colOff>
      <xdr:row>18</xdr:row>
      <xdr:rowOff>159842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7576"/>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126307</xdr:rowOff>
    </xdr:from>
    <xdr:to>
      <xdr:col>29</xdr:col>
      <xdr:colOff>177800</xdr:colOff>
      <xdr:row>19</xdr:row>
      <xdr:rowOff>56457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34884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112667</xdr:rowOff>
    </xdr:from>
    <xdr:to>
      <xdr:col>26</xdr:col>
      <xdr:colOff>101600</xdr:colOff>
      <xdr:row>19</xdr:row>
      <xdr:rowOff>42817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27594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104808</xdr:rowOff>
    </xdr:from>
    <xdr:to>
      <xdr:col>22</xdr:col>
      <xdr:colOff>165100</xdr:colOff>
      <xdr:row>19</xdr:row>
      <xdr:rowOff>34958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19735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93051</xdr:rowOff>
    </xdr:from>
    <xdr:to>
      <xdr:col>19</xdr:col>
      <xdr:colOff>38100</xdr:colOff>
      <xdr:row>19</xdr:row>
      <xdr:rowOff>23201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109042</xdr:rowOff>
    </xdr:from>
    <xdr:to>
      <xdr:col>15</xdr:col>
      <xdr:colOff>101600</xdr:colOff>
      <xdr:row>19</xdr:row>
      <xdr:rowOff>39192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23969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179304</xdr:rowOff>
    </xdr:from>
    <xdr:to>
      <xdr:col>29</xdr:col>
      <xdr:colOff>127000</xdr:colOff>
      <xdr:row>37</xdr:row>
      <xdr:rowOff>235493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04004"/>
          <a:ext cx="647700" cy="5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97054</xdr:rowOff>
    </xdr:from>
    <xdr:to>
      <xdr:col>26</xdr:col>
      <xdr:colOff>50800</xdr:colOff>
      <xdr:row>37</xdr:row>
      <xdr:rowOff>235493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21754"/>
          <a:ext cx="698500" cy="138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97054</xdr:rowOff>
    </xdr:from>
    <xdr:to>
      <xdr:col>22</xdr:col>
      <xdr:colOff>114300</xdr:colOff>
      <xdr:row>37</xdr:row>
      <xdr:rowOff>144831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1754"/>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144831</xdr:rowOff>
    </xdr:from>
    <xdr:to>
      <xdr:col>18</xdr:col>
      <xdr:colOff>177800</xdr:colOff>
      <xdr:row>37</xdr:row>
      <xdr:rowOff>224841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69531"/>
          <a:ext cx="698500" cy="8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128504</xdr:rowOff>
    </xdr:from>
    <xdr:to>
      <xdr:col>29</xdr:col>
      <xdr:colOff>177800</xdr:colOff>
      <xdr:row>37</xdr:row>
      <xdr:rowOff>230104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100581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184693</xdr:rowOff>
    </xdr:from>
    <xdr:to>
      <xdr:col>26</xdr:col>
      <xdr:colOff>101600</xdr:colOff>
      <xdr:row>37</xdr:row>
      <xdr:rowOff>286293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271070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46254</xdr:rowOff>
    </xdr:from>
    <xdr:to>
      <xdr:col>22</xdr:col>
      <xdr:colOff>165100</xdr:colOff>
      <xdr:row>37</xdr:row>
      <xdr:rowOff>147854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329481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94031</xdr:rowOff>
    </xdr:from>
    <xdr:to>
      <xdr:col>19</xdr:col>
      <xdr:colOff>38100</xdr:colOff>
      <xdr:row>37</xdr:row>
      <xdr:rowOff>195631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34358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174041</xdr:rowOff>
    </xdr:from>
    <xdr:to>
      <xdr:col>15</xdr:col>
      <xdr:colOff>101600</xdr:colOff>
      <xdr:row>37</xdr:row>
      <xdr:rowOff>275641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119180</xdr:rowOff>
    </xdr:from>
    <xdr:to>
      <xdr:col>24</xdr:col>
      <xdr:colOff>63500</xdr:colOff>
      <xdr:row>37</xdr:row>
      <xdr:rowOff>170550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62830"/>
          <a:ext cx="8382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119180</xdr:rowOff>
    </xdr:from>
    <xdr:to>
      <xdr:col>19</xdr:col>
      <xdr:colOff>177800</xdr:colOff>
      <xdr:row>37</xdr:row>
      <xdr:rowOff>121292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2830"/>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111571</xdr:rowOff>
    </xdr:from>
    <xdr:to>
      <xdr:col>15</xdr:col>
      <xdr:colOff>50800</xdr:colOff>
      <xdr:row>37</xdr:row>
      <xdr:rowOff>121292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5221"/>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111571</xdr:rowOff>
    </xdr:from>
    <xdr:to>
      <xdr:col>10</xdr:col>
      <xdr:colOff>114300</xdr:colOff>
      <xdr:row>37</xdr:row>
      <xdr:rowOff>137871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5221"/>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119750</xdr:rowOff>
    </xdr:from>
    <xdr:to>
      <xdr:col>24</xdr:col>
      <xdr:colOff>114300</xdr:colOff>
      <xdr:row>38</xdr:row>
      <xdr:rowOff>49900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68380</xdr:rowOff>
    </xdr:from>
    <xdr:to>
      <xdr:col>20</xdr:col>
      <xdr:colOff>38100</xdr:colOff>
      <xdr:row>37</xdr:row>
      <xdr:rowOff>169980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161107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70492</xdr:rowOff>
    </xdr:from>
    <xdr:to>
      <xdr:col>15</xdr:col>
      <xdr:colOff>101600</xdr:colOff>
      <xdr:row>38</xdr:row>
      <xdr:rowOff>642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163220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60771</xdr:rowOff>
    </xdr:from>
    <xdr:to>
      <xdr:col>10</xdr:col>
      <xdr:colOff>165100</xdr:colOff>
      <xdr:row>37</xdr:row>
      <xdr:rowOff>162371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153498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87071</xdr:rowOff>
    </xdr:from>
    <xdr:to>
      <xdr:col>6</xdr:col>
      <xdr:colOff>38100</xdr:colOff>
      <xdr:row>38</xdr:row>
      <xdr:rowOff>17221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116195</xdr:rowOff>
    </xdr:from>
    <xdr:to>
      <xdr:col>24</xdr:col>
      <xdr:colOff>63500</xdr:colOff>
      <xdr:row>56</xdr:row>
      <xdr:rowOff>145671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17395"/>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116195</xdr:rowOff>
    </xdr:from>
    <xdr:to>
      <xdr:col>19</xdr:col>
      <xdr:colOff>177800</xdr:colOff>
      <xdr:row>56</xdr:row>
      <xdr:rowOff>136550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7395"/>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136550</xdr:rowOff>
    </xdr:from>
    <xdr:to>
      <xdr:col>15</xdr:col>
      <xdr:colOff>50800</xdr:colOff>
      <xdr:row>57</xdr:row>
      <xdr:rowOff>25908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7750"/>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25908</xdr:rowOff>
    </xdr:from>
    <xdr:to>
      <xdr:col>10</xdr:col>
      <xdr:colOff>114300</xdr:colOff>
      <xdr:row>57</xdr:row>
      <xdr:rowOff>40680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8558"/>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94871</xdr:rowOff>
    </xdr:from>
    <xdr:to>
      <xdr:col>24</xdr:col>
      <xdr:colOff>114300</xdr:colOff>
      <xdr:row>57</xdr:row>
      <xdr:rowOff>25021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65395</xdr:rowOff>
    </xdr:from>
    <xdr:to>
      <xdr:col>20</xdr:col>
      <xdr:colOff>38100</xdr:colOff>
      <xdr:row>56</xdr:row>
      <xdr:rowOff>166995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158122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85750</xdr:rowOff>
    </xdr:from>
    <xdr:to>
      <xdr:col>15</xdr:col>
      <xdr:colOff>101600</xdr:colOff>
      <xdr:row>57</xdr:row>
      <xdr:rowOff>15900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146558</xdr:rowOff>
    </xdr:from>
    <xdr:to>
      <xdr:col>10</xdr:col>
      <xdr:colOff>165100</xdr:colOff>
      <xdr:row>57</xdr:row>
      <xdr:rowOff>76708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161330</xdr:rowOff>
    </xdr:from>
    <xdr:to>
      <xdr:col>6</xdr:col>
      <xdr:colOff>38100</xdr:colOff>
      <xdr:row>57</xdr:row>
      <xdr:rowOff>91480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82607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77597</xdr:rowOff>
    </xdr:from>
    <xdr:to>
      <xdr:col>24</xdr:col>
      <xdr:colOff>63500</xdr:colOff>
      <xdr:row>77</xdr:row>
      <xdr:rowOff>82169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7924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77597</xdr:rowOff>
    </xdr:from>
    <xdr:to>
      <xdr:col>19</xdr:col>
      <xdr:colOff>177800</xdr:colOff>
      <xdr:row>77</xdr:row>
      <xdr:rowOff>119126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924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79502</xdr:rowOff>
    </xdr:from>
    <xdr:to>
      <xdr:col>15</xdr:col>
      <xdr:colOff>50800</xdr:colOff>
      <xdr:row>77</xdr:row>
      <xdr:rowOff>119126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8115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79502</xdr:rowOff>
    </xdr:from>
    <xdr:to>
      <xdr:col>10</xdr:col>
      <xdr:colOff>114300</xdr:colOff>
      <xdr:row>77</xdr:row>
      <xdr:rowOff>90551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8115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31369</xdr:rowOff>
    </xdr:from>
    <xdr:to>
      <xdr:col>24</xdr:col>
      <xdr:colOff>114300</xdr:colOff>
      <xdr:row>77</xdr:row>
      <xdr:rowOff>132969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9796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26797</xdr:rowOff>
    </xdr:from>
    <xdr:to>
      <xdr:col>20</xdr:col>
      <xdr:colOff>38100</xdr:colOff>
      <xdr:row>77</xdr:row>
      <xdr:rowOff>128397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144924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0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68326</xdr:rowOff>
    </xdr:from>
    <xdr:to>
      <xdr:col>15</xdr:col>
      <xdr:colOff>101600</xdr:colOff>
      <xdr:row>77</xdr:row>
      <xdr:rowOff>169926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161053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28702</xdr:rowOff>
    </xdr:from>
    <xdr:to>
      <xdr:col>10</xdr:col>
      <xdr:colOff>165100</xdr:colOff>
      <xdr:row>77</xdr:row>
      <xdr:rowOff>130302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146829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00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39751</xdr:rowOff>
    </xdr:from>
    <xdr:to>
      <xdr:col>6</xdr:col>
      <xdr:colOff>38100</xdr:colOff>
      <xdr:row>77</xdr:row>
      <xdr:rowOff>141351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132478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170562</xdr:rowOff>
    </xdr:from>
    <xdr:to>
      <xdr:col>24</xdr:col>
      <xdr:colOff>63500</xdr:colOff>
      <xdr:row>94</xdr:row>
      <xdr:rowOff>27983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43962"/>
          <a:ext cx="838200" cy="20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51026</xdr:rowOff>
    </xdr:from>
    <xdr:to>
      <xdr:col>19</xdr:col>
      <xdr:colOff>177800</xdr:colOff>
      <xdr:row>94</xdr:row>
      <xdr:rowOff>27983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95876"/>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51026</xdr:rowOff>
    </xdr:from>
    <xdr:to>
      <xdr:col>15</xdr:col>
      <xdr:colOff>50800</xdr:colOff>
      <xdr:row>96</xdr:row>
      <xdr:rowOff>44236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95876"/>
          <a:ext cx="889000" cy="50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44236</xdr:rowOff>
    </xdr:from>
    <xdr:to>
      <xdr:col>10</xdr:col>
      <xdr:colOff>114300</xdr:colOff>
      <xdr:row>97</xdr:row>
      <xdr:rowOff>2129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3436"/>
          <a:ext cx="889000" cy="1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119762</xdr:rowOff>
    </xdr:from>
    <xdr:to>
      <xdr:col>24</xdr:col>
      <xdr:colOff>114300</xdr:colOff>
      <xdr:row>93</xdr:row>
      <xdr:rowOff>49912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142639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4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148633</xdr:rowOff>
    </xdr:from>
    <xdr:to>
      <xdr:col>20</xdr:col>
      <xdr:colOff>38100</xdr:colOff>
      <xdr:row>94</xdr:row>
      <xdr:rowOff>78783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95310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6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226</xdr:rowOff>
    </xdr:from>
    <xdr:to>
      <xdr:col>15</xdr:col>
      <xdr:colOff>101600</xdr:colOff>
      <xdr:row>93</xdr:row>
      <xdr:rowOff>101826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118353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164886</xdr:rowOff>
    </xdr:from>
    <xdr:to>
      <xdr:col>10</xdr:col>
      <xdr:colOff>165100</xdr:colOff>
      <xdr:row>96</xdr:row>
      <xdr:rowOff>95036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111563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160122</xdr:rowOff>
    </xdr:from>
    <xdr:to>
      <xdr:col>55</xdr:col>
      <xdr:colOff>0</xdr:colOff>
      <xdr:row>37</xdr:row>
      <xdr:rowOff>12967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32322"/>
          <a:ext cx="8382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12967</xdr:rowOff>
    </xdr:from>
    <xdr:to>
      <xdr:col>50</xdr:col>
      <xdr:colOff>114300</xdr:colOff>
      <xdr:row>37</xdr:row>
      <xdr:rowOff>51575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56617"/>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3531</xdr:rowOff>
    </xdr:from>
    <xdr:to>
      <xdr:col>45</xdr:col>
      <xdr:colOff>177800</xdr:colOff>
      <xdr:row>37</xdr:row>
      <xdr:rowOff>51575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47031"/>
          <a:ext cx="889000" cy="1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3531</xdr:rowOff>
    </xdr:from>
    <xdr:to>
      <xdr:col>41</xdr:col>
      <xdr:colOff>50800</xdr:colOff>
      <xdr:row>37</xdr:row>
      <xdr:rowOff>122022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47031"/>
          <a:ext cx="889000" cy="13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109322</xdr:rowOff>
    </xdr:from>
    <xdr:to>
      <xdr:col>55</xdr:col>
      <xdr:colOff>50800</xdr:colOff>
      <xdr:row>37</xdr:row>
      <xdr:rowOff>39472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133617</xdr:rowOff>
    </xdr:from>
    <xdr:to>
      <xdr:col>50</xdr:col>
      <xdr:colOff>165100</xdr:colOff>
      <xdr:row>37</xdr:row>
      <xdr:rowOff>63767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54894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775</xdr:rowOff>
    </xdr:from>
    <xdr:to>
      <xdr:col>46</xdr:col>
      <xdr:colOff>38100</xdr:colOff>
      <xdr:row>37</xdr:row>
      <xdr:rowOff>102375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93502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124181</xdr:rowOff>
    </xdr:from>
    <xdr:to>
      <xdr:col>41</xdr:col>
      <xdr:colOff>101600</xdr:colOff>
      <xdr:row>30</xdr:row>
      <xdr:rowOff>54331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45458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71222</xdr:rowOff>
    </xdr:from>
    <xdr:to>
      <xdr:col>36</xdr:col>
      <xdr:colOff>165100</xdr:colOff>
      <xdr:row>38</xdr:row>
      <xdr:rowOff>1372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163948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121705</xdr:rowOff>
    </xdr:from>
    <xdr:to>
      <xdr:col>55</xdr:col>
      <xdr:colOff>0</xdr:colOff>
      <xdr:row>57</xdr:row>
      <xdr:rowOff>148954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94355"/>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138209</xdr:rowOff>
    </xdr:from>
    <xdr:to>
      <xdr:col>50</xdr:col>
      <xdr:colOff>114300</xdr:colOff>
      <xdr:row>57</xdr:row>
      <xdr:rowOff>148954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0859"/>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138209</xdr:rowOff>
    </xdr:from>
    <xdr:to>
      <xdr:col>45</xdr:col>
      <xdr:colOff>177800</xdr:colOff>
      <xdr:row>57</xdr:row>
      <xdr:rowOff>147742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10859"/>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143701</xdr:rowOff>
    </xdr:from>
    <xdr:to>
      <xdr:col>41</xdr:col>
      <xdr:colOff>50800</xdr:colOff>
      <xdr:row>57</xdr:row>
      <xdr:rowOff>147742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16351"/>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70905</xdr:rowOff>
    </xdr:from>
    <xdr:to>
      <xdr:col>55</xdr:col>
      <xdr:colOff>50800</xdr:colOff>
      <xdr:row>58</xdr:row>
      <xdr:rowOff>1055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157282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98154</xdr:rowOff>
    </xdr:from>
    <xdr:to>
      <xdr:col>50</xdr:col>
      <xdr:colOff>165100</xdr:colOff>
      <xdr:row>58</xdr:row>
      <xdr:rowOff>28304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19431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87409</xdr:rowOff>
    </xdr:from>
    <xdr:to>
      <xdr:col>46</xdr:col>
      <xdr:colOff>38100</xdr:colOff>
      <xdr:row>58</xdr:row>
      <xdr:rowOff>17559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96942</xdr:rowOff>
    </xdr:from>
    <xdr:to>
      <xdr:col>41</xdr:col>
      <xdr:colOff>101600</xdr:colOff>
      <xdr:row>58</xdr:row>
      <xdr:rowOff>27092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18219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92901</xdr:rowOff>
    </xdr:from>
    <xdr:to>
      <xdr:col>36</xdr:col>
      <xdr:colOff>165100</xdr:colOff>
      <xdr:row>58</xdr:row>
      <xdr:rowOff>23051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147332</xdr:rowOff>
    </xdr:from>
    <xdr:to>
      <xdr:col>55</xdr:col>
      <xdr:colOff>0</xdr:colOff>
      <xdr:row>78</xdr:row>
      <xdr:rowOff>149873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20432"/>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149428</xdr:rowOff>
    </xdr:from>
    <xdr:to>
      <xdr:col>50</xdr:col>
      <xdr:colOff>114300</xdr:colOff>
      <xdr:row>78</xdr:row>
      <xdr:rowOff>149873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2252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149428</xdr:rowOff>
    </xdr:from>
    <xdr:to>
      <xdr:col>45</xdr:col>
      <xdr:colOff>177800</xdr:colOff>
      <xdr:row>78</xdr:row>
      <xdr:rowOff>156502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22528"/>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130874</xdr:rowOff>
    </xdr:from>
    <xdr:to>
      <xdr:col>41</xdr:col>
      <xdr:colOff>50800</xdr:colOff>
      <xdr:row>78</xdr:row>
      <xdr:rowOff>156502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3974"/>
          <a:ext cx="8890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96532</xdr:rowOff>
    </xdr:from>
    <xdr:to>
      <xdr:col>55</xdr:col>
      <xdr:colOff>50800</xdr:colOff>
      <xdr:row>79</xdr:row>
      <xdr:rowOff>26682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11459</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99073</xdr:rowOff>
    </xdr:from>
    <xdr:to>
      <xdr:col>50</xdr:col>
      <xdr:colOff>165100</xdr:colOff>
      <xdr:row>79</xdr:row>
      <xdr:rowOff>29223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20350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98628</xdr:rowOff>
    </xdr:from>
    <xdr:to>
      <xdr:col>46</xdr:col>
      <xdr:colOff>38100</xdr:colOff>
      <xdr:row>79</xdr:row>
      <xdr:rowOff>28778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19905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105702</xdr:rowOff>
    </xdr:from>
    <xdr:to>
      <xdr:col>41</xdr:col>
      <xdr:colOff>101600</xdr:colOff>
      <xdr:row>79</xdr:row>
      <xdr:rowOff>35852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26979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80074</xdr:rowOff>
    </xdr:from>
    <xdr:to>
      <xdr:col>36</xdr:col>
      <xdr:colOff>165100</xdr:colOff>
      <xdr:row>79</xdr:row>
      <xdr:rowOff>10224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1351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50295</xdr:rowOff>
    </xdr:from>
    <xdr:to>
      <xdr:col>55</xdr:col>
      <xdr:colOff>0</xdr:colOff>
      <xdr:row>98</xdr:row>
      <xdr:rowOff>108641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52395"/>
          <a:ext cx="838200" cy="5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83632</xdr:rowOff>
    </xdr:from>
    <xdr:to>
      <xdr:col>50</xdr:col>
      <xdr:colOff>114300</xdr:colOff>
      <xdr:row>98</xdr:row>
      <xdr:rowOff>108641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573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55057</xdr:rowOff>
    </xdr:from>
    <xdr:to>
      <xdr:col>45</xdr:col>
      <xdr:colOff>177800</xdr:colOff>
      <xdr:row>98</xdr:row>
      <xdr:rowOff>83632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5715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55057</xdr:rowOff>
    </xdr:from>
    <xdr:to>
      <xdr:col>41</xdr:col>
      <xdr:colOff>50800</xdr:colOff>
      <xdr:row>98</xdr:row>
      <xdr:rowOff>58738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5715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170945</xdr:rowOff>
    </xdr:from>
    <xdr:to>
      <xdr:col>55</xdr:col>
      <xdr:colOff>50800</xdr:colOff>
      <xdr:row>98</xdr:row>
      <xdr:rowOff>101095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85872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57841</xdr:rowOff>
    </xdr:from>
    <xdr:to>
      <xdr:col>50</xdr:col>
      <xdr:colOff>165100</xdr:colOff>
      <xdr:row>98</xdr:row>
      <xdr:rowOff>159441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150568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32832</xdr:rowOff>
    </xdr:from>
    <xdr:to>
      <xdr:col>46</xdr:col>
      <xdr:colOff>38100</xdr:colOff>
      <xdr:row>98</xdr:row>
      <xdr:rowOff>134432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4257</xdr:rowOff>
    </xdr:from>
    <xdr:to>
      <xdr:col>41</xdr:col>
      <xdr:colOff>101600</xdr:colOff>
      <xdr:row>98</xdr:row>
      <xdr:rowOff>105857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96984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7938</xdr:rowOff>
    </xdr:from>
    <xdr:to>
      <xdr:col>36</xdr:col>
      <xdr:colOff>165100</xdr:colOff>
      <xdr:row>98</xdr:row>
      <xdr:rowOff>109538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100665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145278</xdr:rowOff>
    </xdr:from>
    <xdr:to>
      <xdr:col>85</xdr:col>
      <xdr:colOff>127000</xdr:colOff>
      <xdr:row>77</xdr:row>
      <xdr:rowOff>10770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175478"/>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29835</xdr:rowOff>
    </xdr:from>
    <xdr:to>
      <xdr:col>81</xdr:col>
      <xdr:colOff>50800</xdr:colOff>
      <xdr:row>76</xdr:row>
      <xdr:rowOff>145278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060035"/>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29835</xdr:rowOff>
    </xdr:from>
    <xdr:to>
      <xdr:col>76</xdr:col>
      <xdr:colOff>114300</xdr:colOff>
      <xdr:row>77</xdr:row>
      <xdr:rowOff>23937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060035"/>
          <a:ext cx="889000" cy="16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346</xdr:rowOff>
    </xdr:from>
    <xdr:to>
      <xdr:col>71</xdr:col>
      <xdr:colOff>177800</xdr:colOff>
      <xdr:row>77</xdr:row>
      <xdr:rowOff>23937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0199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131420</xdr:rowOff>
    </xdr:from>
    <xdr:to>
      <xdr:col>85</xdr:col>
      <xdr:colOff>177800</xdr:colOff>
      <xdr:row>77</xdr:row>
      <xdr:rowOff>61570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154297</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94478</xdr:rowOff>
    </xdr:from>
    <xdr:to>
      <xdr:col>81</xdr:col>
      <xdr:colOff>101600</xdr:colOff>
      <xdr:row>77</xdr:row>
      <xdr:rowOff>24628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41155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28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150485</xdr:rowOff>
    </xdr:from>
    <xdr:to>
      <xdr:col>76</xdr:col>
      <xdr:colOff>165100</xdr:colOff>
      <xdr:row>76</xdr:row>
      <xdr:rowOff>80635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97162</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278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144587</xdr:rowOff>
    </xdr:from>
    <xdr:to>
      <xdr:col>72</xdr:col>
      <xdr:colOff>38100</xdr:colOff>
      <xdr:row>77</xdr:row>
      <xdr:rowOff>74737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91264</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295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120996</xdr:rowOff>
    </xdr:from>
    <xdr:to>
      <xdr:col>67</xdr:col>
      <xdr:colOff>101600</xdr:colOff>
      <xdr:row>77</xdr:row>
      <xdr:rowOff>51146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42273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24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24867</xdr:rowOff>
    </xdr:from>
    <xdr:to>
      <xdr:col>85</xdr:col>
      <xdr:colOff>127000</xdr:colOff>
      <xdr:row>99</xdr:row>
      <xdr:rowOff>25836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98417"/>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24867</xdr:rowOff>
    </xdr:from>
    <xdr:to>
      <xdr:col>81</xdr:col>
      <xdr:colOff>50800</xdr:colOff>
      <xdr:row>99</xdr:row>
      <xdr:rowOff>79470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98417"/>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79470</xdr:rowOff>
    </xdr:from>
    <xdr:to>
      <xdr:col>76</xdr:col>
      <xdr:colOff>114300</xdr:colOff>
      <xdr:row>99</xdr:row>
      <xdr:rowOff>91880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705302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26020</xdr:rowOff>
    </xdr:from>
    <xdr:to>
      <xdr:col>71</xdr:col>
      <xdr:colOff>177800</xdr:colOff>
      <xdr:row>99</xdr:row>
      <xdr:rowOff>91880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99570"/>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146486</xdr:rowOff>
    </xdr:from>
    <xdr:to>
      <xdr:col>85</xdr:col>
      <xdr:colOff>177800</xdr:colOff>
      <xdr:row>99</xdr:row>
      <xdr:rowOff>76636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61413</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145517</xdr:rowOff>
    </xdr:from>
    <xdr:to>
      <xdr:col>81</xdr:col>
      <xdr:colOff>101600</xdr:colOff>
      <xdr:row>99</xdr:row>
      <xdr:rowOff>75667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66794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28670</xdr:rowOff>
    </xdr:from>
    <xdr:to>
      <xdr:col>76</xdr:col>
      <xdr:colOff>165100</xdr:colOff>
      <xdr:row>99</xdr:row>
      <xdr:rowOff>130270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70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121397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9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41080</xdr:rowOff>
    </xdr:from>
    <xdr:to>
      <xdr:col>72</xdr:col>
      <xdr:colOff>38100</xdr:colOff>
      <xdr:row>99</xdr:row>
      <xdr:rowOff>142680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70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133807</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4017" y="1710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146670</xdr:rowOff>
    </xdr:from>
    <xdr:to>
      <xdr:col>67</xdr:col>
      <xdr:colOff>101600</xdr:colOff>
      <xdr:row>99</xdr:row>
      <xdr:rowOff>76820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67947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116187</xdr:rowOff>
    </xdr:from>
    <xdr:to>
      <xdr:col>116</xdr:col>
      <xdr:colOff>63500</xdr:colOff>
      <xdr:row>56</xdr:row>
      <xdr:rowOff>133604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717387"/>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116187</xdr:rowOff>
    </xdr:from>
    <xdr:to>
      <xdr:col>111</xdr:col>
      <xdr:colOff>177800</xdr:colOff>
      <xdr:row>56</xdr:row>
      <xdr:rowOff>161798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17387"/>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161798</xdr:rowOff>
    </xdr:from>
    <xdr:to>
      <xdr:col>107</xdr:col>
      <xdr:colOff>50800</xdr:colOff>
      <xdr:row>57</xdr:row>
      <xdr:rowOff>137740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629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137740</xdr:rowOff>
    </xdr:from>
    <xdr:to>
      <xdr:col>102</xdr:col>
      <xdr:colOff>114300</xdr:colOff>
      <xdr:row>58</xdr:row>
      <xdr:rowOff>45430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10390"/>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82804</xdr:rowOff>
    </xdr:from>
    <xdr:to>
      <xdr:col>116</xdr:col>
      <xdr:colOff>114300</xdr:colOff>
      <xdr:row>57</xdr:row>
      <xdr:rowOff>12954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105681</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3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65387</xdr:rowOff>
    </xdr:from>
    <xdr:to>
      <xdr:col>112</xdr:col>
      <xdr:colOff>38100</xdr:colOff>
      <xdr:row>56</xdr:row>
      <xdr:rowOff>166987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12064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4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110998</xdr:rowOff>
    </xdr:from>
    <xdr:to>
      <xdr:col>107</xdr:col>
      <xdr:colOff>101600</xdr:colOff>
      <xdr:row>57</xdr:row>
      <xdr:rowOff>41148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57675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48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86940</xdr:rowOff>
    </xdr:from>
    <xdr:to>
      <xdr:col>102</xdr:col>
      <xdr:colOff>165100</xdr:colOff>
      <xdr:row>58</xdr:row>
      <xdr:rowOff>17090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33617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166080</xdr:rowOff>
    </xdr:from>
    <xdr:to>
      <xdr:col>98</xdr:col>
      <xdr:colOff>38100</xdr:colOff>
      <xdr:row>58</xdr:row>
      <xdr:rowOff>96230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87357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3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113091</xdr:rowOff>
    </xdr:from>
    <xdr:to>
      <xdr:col>116</xdr:col>
      <xdr:colOff>63500</xdr:colOff>
      <xdr:row>76</xdr:row>
      <xdr:rowOff>84562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71841"/>
          <a:ext cx="8382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113091</xdr:rowOff>
    </xdr:from>
    <xdr:to>
      <xdr:col>111</xdr:col>
      <xdr:colOff>177800</xdr:colOff>
      <xdr:row>77</xdr:row>
      <xdr:rowOff>82093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1841"/>
          <a:ext cx="889000" cy="3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82093</xdr:rowOff>
    </xdr:from>
    <xdr:to>
      <xdr:col>107</xdr:col>
      <xdr:colOff>50800</xdr:colOff>
      <xdr:row>78</xdr:row>
      <xdr:rowOff>142351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83743"/>
          <a:ext cx="889000" cy="23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101478</xdr:rowOff>
    </xdr:from>
    <xdr:to>
      <xdr:col>102</xdr:col>
      <xdr:colOff>114300</xdr:colOff>
      <xdr:row>78</xdr:row>
      <xdr:rowOff>142351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474578"/>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33762</xdr:rowOff>
    </xdr:from>
    <xdr:to>
      <xdr:col>116</xdr:col>
      <xdr:colOff>114300</xdr:colOff>
      <xdr:row>76</xdr:row>
      <xdr:rowOff>135362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12189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62291</xdr:rowOff>
    </xdr:from>
    <xdr:to>
      <xdr:col>112</xdr:col>
      <xdr:colOff>38100</xdr:colOff>
      <xdr:row>75</xdr:row>
      <xdr:rowOff>163891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31293</xdr:rowOff>
    </xdr:from>
    <xdr:to>
      <xdr:col>107</xdr:col>
      <xdr:colOff>101600</xdr:colOff>
      <xdr:row>77</xdr:row>
      <xdr:rowOff>132893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149420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91551</xdr:rowOff>
    </xdr:from>
    <xdr:to>
      <xdr:col>102</xdr:col>
      <xdr:colOff>165100</xdr:colOff>
      <xdr:row>79</xdr:row>
      <xdr:rowOff>21701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12828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50678</xdr:rowOff>
    </xdr:from>
    <xdr:to>
      <xdr:col>98</xdr:col>
      <xdr:colOff>38100</xdr:colOff>
      <xdr:row>78</xdr:row>
      <xdr:rowOff>152278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143405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人件費は、給与改定に伴う増があった一方、定年年齢の段階的引き上げによる退職手当の隔年発生が起こらない年度であり、全体として減少したが、今後もこの傾向が続き、隔年で増減すると見込まれる。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物価上昇と民間委託の推進等による増があった一方、新型コロナワクチン接種業務委託料や接種会場設営業務委託料の減などが上回り、全体として減少したが、今後は物価上昇や民間委託の推進により、増加傾向が見込まれる。</a:t>
          </a:r>
        </a:p>
        <a:p>
          <a:r>
            <a:rPr kumimoji="1" lang="ja-JP" altLang="en-US" sz="1300">
              <a:latin typeface="ＭＳ Ｐゴシック" panose="020B0600070205080204" pitchFamily="50" charset="-128"/>
              <a:ea typeface="ＭＳ Ｐゴシック" panose="020B0600070205080204" pitchFamily="50" charset="-128"/>
            </a:rPr>
            <a:t>扶助費は、私立保育所の定員拡大や障害者自立支援給費の受給者数の増に加え、学童クラブの待機児童対策など子育て施策の充実により、増加傾向であり、今後もこの傾向が続くことが見込まれる。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普通建設事業費は、事業進捗により年度間の変化が大きいが、学校などの公共施設の老朽化による改修改築需要の増大により増加し、高い水準で推移することが見込まれる。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繰出金は、高齢化の進展や医療費の増加による介護保険会計、後期高齢者医療会計への繰出金が増加傾向にあり、今後もこの傾向が続く見込みである。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129413</xdr:rowOff>
    </xdr:from>
    <xdr:to>
      <xdr:col>24</xdr:col>
      <xdr:colOff>63500</xdr:colOff>
      <xdr:row>37</xdr:row>
      <xdr:rowOff>131890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3063"/>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131890</xdr:rowOff>
    </xdr:from>
    <xdr:to>
      <xdr:col>19</xdr:col>
      <xdr:colOff>177800</xdr:colOff>
      <xdr:row>37</xdr:row>
      <xdr:rowOff>139128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131890</xdr:rowOff>
    </xdr:from>
    <xdr:to>
      <xdr:col>15</xdr:col>
      <xdr:colOff>50800</xdr:colOff>
      <xdr:row>37</xdr:row>
      <xdr:rowOff>139128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127698</xdr:rowOff>
    </xdr:from>
    <xdr:to>
      <xdr:col>10</xdr:col>
      <xdr:colOff>114300</xdr:colOff>
      <xdr:row>37</xdr:row>
      <xdr:rowOff>131890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1348"/>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78613</xdr:rowOff>
    </xdr:from>
    <xdr:to>
      <xdr:col>24</xdr:col>
      <xdr:colOff>114300</xdr:colOff>
      <xdr:row>38</xdr:row>
      <xdr:rowOff>8763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164990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81090</xdr:rowOff>
    </xdr:from>
    <xdr:to>
      <xdr:col>20</xdr:col>
      <xdr:colOff>38100</xdr:colOff>
      <xdr:row>38</xdr:row>
      <xdr:rowOff>11240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2367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88328</xdr:rowOff>
    </xdr:from>
    <xdr:to>
      <xdr:col>15</xdr:col>
      <xdr:colOff>101600</xdr:colOff>
      <xdr:row>38</xdr:row>
      <xdr:rowOff>18478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9606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81090</xdr:rowOff>
    </xdr:from>
    <xdr:to>
      <xdr:col>10</xdr:col>
      <xdr:colOff>165100</xdr:colOff>
      <xdr:row>38</xdr:row>
      <xdr:rowOff>11240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2367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76898</xdr:rowOff>
    </xdr:from>
    <xdr:to>
      <xdr:col>6</xdr:col>
      <xdr:colOff>38100</xdr:colOff>
      <xdr:row>38</xdr:row>
      <xdr:rowOff>7048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169625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10323</xdr:rowOff>
    </xdr:from>
    <xdr:to>
      <xdr:col>24</xdr:col>
      <xdr:colOff>63500</xdr:colOff>
      <xdr:row>59</xdr:row>
      <xdr:rowOff>47139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5873"/>
          <a:ext cx="8382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10323</xdr:rowOff>
    </xdr:from>
    <xdr:to>
      <xdr:col>19</xdr:col>
      <xdr:colOff>177800</xdr:colOff>
      <xdr:row>59</xdr:row>
      <xdr:rowOff>83051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25873"/>
          <a:ext cx="8890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56838</xdr:rowOff>
    </xdr:from>
    <xdr:to>
      <xdr:col>15</xdr:col>
      <xdr:colOff>50800</xdr:colOff>
      <xdr:row>59</xdr:row>
      <xdr:rowOff>83051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143688"/>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56838</xdr:rowOff>
    </xdr:from>
    <xdr:to>
      <xdr:col>10</xdr:col>
      <xdr:colOff>114300</xdr:colOff>
      <xdr:row>59</xdr:row>
      <xdr:rowOff>63664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143688"/>
          <a:ext cx="889000" cy="10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167789</xdr:rowOff>
    </xdr:from>
    <xdr:to>
      <xdr:col>24</xdr:col>
      <xdr:colOff>114300</xdr:colOff>
      <xdr:row>59</xdr:row>
      <xdr:rowOff>97939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82716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130973</xdr:rowOff>
    </xdr:from>
    <xdr:to>
      <xdr:col>20</xdr:col>
      <xdr:colOff>38100</xdr:colOff>
      <xdr:row>59</xdr:row>
      <xdr:rowOff>61123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52250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32251</xdr:rowOff>
    </xdr:from>
    <xdr:to>
      <xdr:col>15</xdr:col>
      <xdr:colOff>101600</xdr:colOff>
      <xdr:row>59</xdr:row>
      <xdr:rowOff>133851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1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124978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2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6038</xdr:rowOff>
    </xdr:from>
    <xdr:to>
      <xdr:col>10</xdr:col>
      <xdr:colOff>165100</xdr:colOff>
      <xdr:row>53</xdr:row>
      <xdr:rowOff>107638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0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98765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12864</xdr:rowOff>
    </xdr:from>
    <xdr:to>
      <xdr:col>6</xdr:col>
      <xdr:colOff>38100</xdr:colOff>
      <xdr:row>59</xdr:row>
      <xdr:rowOff>114464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105591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42377</xdr:rowOff>
    </xdr:from>
    <xdr:to>
      <xdr:col>24</xdr:col>
      <xdr:colOff>63500</xdr:colOff>
      <xdr:row>77</xdr:row>
      <xdr:rowOff>90742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4027"/>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70008</xdr:rowOff>
    </xdr:from>
    <xdr:to>
      <xdr:col>19</xdr:col>
      <xdr:colOff>177800</xdr:colOff>
      <xdr:row>77</xdr:row>
      <xdr:rowOff>90742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1658"/>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70008</xdr:rowOff>
    </xdr:from>
    <xdr:to>
      <xdr:col>15</xdr:col>
      <xdr:colOff>50800</xdr:colOff>
      <xdr:row>78</xdr:row>
      <xdr:rowOff>98330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1658"/>
          <a:ext cx="889000" cy="1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98330</xdr:rowOff>
    </xdr:from>
    <xdr:to>
      <xdr:col>10</xdr:col>
      <xdr:colOff>114300</xdr:colOff>
      <xdr:row>78</xdr:row>
      <xdr:rowOff>155466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1430"/>
          <a:ext cx="889000" cy="5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163027</xdr:rowOff>
    </xdr:from>
    <xdr:to>
      <xdr:col>24</xdr:col>
      <xdr:colOff>114300</xdr:colOff>
      <xdr:row>77</xdr:row>
      <xdr:rowOff>93177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141454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39942</xdr:rowOff>
    </xdr:from>
    <xdr:to>
      <xdr:col>20</xdr:col>
      <xdr:colOff>38100</xdr:colOff>
      <xdr:row>77</xdr:row>
      <xdr:rowOff>141542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158069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19208</xdr:rowOff>
    </xdr:from>
    <xdr:to>
      <xdr:col>15</xdr:col>
      <xdr:colOff>101600</xdr:colOff>
      <xdr:row>77</xdr:row>
      <xdr:rowOff>120808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9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47530</xdr:rowOff>
    </xdr:from>
    <xdr:to>
      <xdr:col>10</xdr:col>
      <xdr:colOff>165100</xdr:colOff>
      <xdr:row>78</xdr:row>
      <xdr:rowOff>149130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140257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104666</xdr:rowOff>
    </xdr:from>
    <xdr:to>
      <xdr:col>6</xdr:col>
      <xdr:colOff>38100</xdr:colOff>
      <xdr:row>79</xdr:row>
      <xdr:rowOff>34816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25943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6632</xdr:rowOff>
    </xdr:from>
    <xdr:to>
      <xdr:col>24</xdr:col>
      <xdr:colOff>63500</xdr:colOff>
      <xdr:row>96</xdr:row>
      <xdr:rowOff>151771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94382"/>
          <a:ext cx="838200" cy="3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6632</xdr:rowOff>
    </xdr:from>
    <xdr:to>
      <xdr:col>19</xdr:col>
      <xdr:colOff>177800</xdr:colOff>
      <xdr:row>95</xdr:row>
      <xdr:rowOff>54501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94382"/>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54501</xdr:rowOff>
    </xdr:from>
    <xdr:to>
      <xdr:col>15</xdr:col>
      <xdr:colOff>50800</xdr:colOff>
      <xdr:row>97</xdr:row>
      <xdr:rowOff>82984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2251"/>
          <a:ext cx="889000" cy="37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82984</xdr:rowOff>
    </xdr:from>
    <xdr:to>
      <xdr:col>10</xdr:col>
      <xdr:colOff>114300</xdr:colOff>
      <xdr:row>97</xdr:row>
      <xdr:rowOff>150399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3634"/>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100971</xdr:rowOff>
    </xdr:from>
    <xdr:to>
      <xdr:col>24</xdr:col>
      <xdr:colOff>114300</xdr:colOff>
      <xdr:row>97</xdr:row>
      <xdr:rowOff>31121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127282</xdr:rowOff>
    </xdr:from>
    <xdr:to>
      <xdr:col>20</xdr:col>
      <xdr:colOff>38100</xdr:colOff>
      <xdr:row>95</xdr:row>
      <xdr:rowOff>57432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3701</xdr:rowOff>
    </xdr:from>
    <xdr:to>
      <xdr:col>15</xdr:col>
      <xdr:colOff>101600</xdr:colOff>
      <xdr:row>95</xdr:row>
      <xdr:rowOff>105301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96428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32184</xdr:rowOff>
    </xdr:from>
    <xdr:to>
      <xdr:col>10</xdr:col>
      <xdr:colOff>165100</xdr:colOff>
      <xdr:row>97</xdr:row>
      <xdr:rowOff>133784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124911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99599</xdr:rowOff>
    </xdr:from>
    <xdr:to>
      <xdr:col>6</xdr:col>
      <xdr:colOff>38100</xdr:colOff>
      <xdr:row>98</xdr:row>
      <xdr:rowOff>29749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20876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47346</xdr:rowOff>
    </xdr:from>
    <xdr:to>
      <xdr:col>55</xdr:col>
      <xdr:colOff>0</xdr:colOff>
      <xdr:row>35</xdr:row>
      <xdr:rowOff>160274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48096"/>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160274</xdr:rowOff>
    </xdr:from>
    <xdr:to>
      <xdr:col>50</xdr:col>
      <xdr:colOff>114300</xdr:colOff>
      <xdr:row>36</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61024"/>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60604</xdr:rowOff>
    </xdr:from>
    <xdr:to>
      <xdr:col>45</xdr:col>
      <xdr:colOff>177800</xdr:colOff>
      <xdr:row>36</xdr:row>
      <xdr:rowOff>118669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3280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62433</xdr:rowOff>
    </xdr:from>
    <xdr:to>
      <xdr:col>41</xdr:col>
      <xdr:colOff>50800</xdr:colOff>
      <xdr:row>36</xdr:row>
      <xdr:rowOff>118669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34633"/>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167996</xdr:rowOff>
    </xdr:from>
    <xdr:to>
      <xdr:col>55</xdr:col>
      <xdr:colOff>50800</xdr:colOff>
      <xdr:row>35</xdr:row>
      <xdr:rowOff>98146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19423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109474</xdr:rowOff>
    </xdr:from>
    <xdr:to>
      <xdr:col>50</xdr:col>
      <xdr:colOff>165100</xdr:colOff>
      <xdr:row>36</xdr:row>
      <xdr:rowOff>39624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56151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9804</xdr:rowOff>
    </xdr:from>
    <xdr:to>
      <xdr:col>46</xdr:col>
      <xdr:colOff>38100</xdr:colOff>
      <xdr:row>36</xdr:row>
      <xdr:rowOff>111404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127931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595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67869</xdr:rowOff>
    </xdr:from>
    <xdr:to>
      <xdr:col>41</xdr:col>
      <xdr:colOff>101600</xdr:colOff>
      <xdr:row>36</xdr:row>
      <xdr:rowOff>169469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14546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1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11633</xdr:rowOff>
    </xdr:from>
    <xdr:to>
      <xdr:col>36</xdr:col>
      <xdr:colOff>165100</xdr:colOff>
      <xdr:row>36</xdr:row>
      <xdr:rowOff>113233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129760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45059</xdr:rowOff>
    </xdr:from>
    <xdr:to>
      <xdr:col>55</xdr:col>
      <xdr:colOff>0</xdr:colOff>
      <xdr:row>56</xdr:row>
      <xdr:rowOff>134671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8960459"/>
          <a:ext cx="838200" cy="7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52832</xdr:rowOff>
    </xdr:from>
    <xdr:to>
      <xdr:col>50</xdr:col>
      <xdr:colOff>114300</xdr:colOff>
      <xdr:row>56</xdr:row>
      <xdr:rowOff>134671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11132"/>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36373</xdr:rowOff>
    </xdr:from>
    <xdr:to>
      <xdr:col>45</xdr:col>
      <xdr:colOff>177800</xdr:colOff>
      <xdr:row>54</xdr:row>
      <xdr:rowOff>52832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29467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36373</xdr:rowOff>
    </xdr:from>
    <xdr:to>
      <xdr:col>41</xdr:col>
      <xdr:colOff>50800</xdr:colOff>
      <xdr:row>54</xdr:row>
      <xdr:rowOff>130556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294673"/>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165709</xdr:rowOff>
    </xdr:from>
    <xdr:to>
      <xdr:col>55</xdr:col>
      <xdr:colOff>50800</xdr:colOff>
      <xdr:row>52</xdr:row>
      <xdr:rowOff>95859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89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118736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8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83871</xdr:rowOff>
    </xdr:from>
    <xdr:to>
      <xdr:col>50</xdr:col>
      <xdr:colOff>165100</xdr:colOff>
      <xdr:row>57</xdr:row>
      <xdr:rowOff>14021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30548</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46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2032</xdr:rowOff>
    </xdr:from>
    <xdr:to>
      <xdr:col>46</xdr:col>
      <xdr:colOff>38100</xdr:colOff>
      <xdr:row>54</xdr:row>
      <xdr:rowOff>103632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120159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03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157023</xdr:rowOff>
    </xdr:from>
    <xdr:to>
      <xdr:col>41</xdr:col>
      <xdr:colOff>101600</xdr:colOff>
      <xdr:row>54</xdr:row>
      <xdr:rowOff>87173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103700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01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79756</xdr:rowOff>
    </xdr:from>
    <xdr:to>
      <xdr:col>36</xdr:col>
      <xdr:colOff>165100</xdr:colOff>
      <xdr:row>55</xdr:row>
      <xdr:rowOff>9906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26433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11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88813</xdr:rowOff>
    </xdr:from>
    <xdr:to>
      <xdr:col>55</xdr:col>
      <xdr:colOff>0</xdr:colOff>
      <xdr:row>77</xdr:row>
      <xdr:rowOff>108610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90463"/>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108610</xdr:rowOff>
    </xdr:from>
    <xdr:to>
      <xdr:col>50</xdr:col>
      <xdr:colOff>114300</xdr:colOff>
      <xdr:row>77</xdr:row>
      <xdr:rowOff>150535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0260"/>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94848</xdr:rowOff>
    </xdr:from>
    <xdr:to>
      <xdr:col>45</xdr:col>
      <xdr:colOff>177800</xdr:colOff>
      <xdr:row>77</xdr:row>
      <xdr:rowOff>150535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296498"/>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94848</xdr:rowOff>
    </xdr:from>
    <xdr:to>
      <xdr:col>41</xdr:col>
      <xdr:colOff>50800</xdr:colOff>
      <xdr:row>77</xdr:row>
      <xdr:rowOff>122234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96498"/>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38013</xdr:rowOff>
    </xdr:from>
    <xdr:to>
      <xdr:col>55</xdr:col>
      <xdr:colOff>50800</xdr:colOff>
      <xdr:row>77</xdr:row>
      <xdr:rowOff>139613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124390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57810</xdr:rowOff>
    </xdr:from>
    <xdr:to>
      <xdr:col>50</xdr:col>
      <xdr:colOff>165100</xdr:colOff>
      <xdr:row>77</xdr:row>
      <xdr:rowOff>159410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150537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99735</xdr:rowOff>
    </xdr:from>
    <xdr:to>
      <xdr:col>46</xdr:col>
      <xdr:colOff>38100</xdr:colOff>
      <xdr:row>78</xdr:row>
      <xdr:rowOff>29885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21012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44048</xdr:rowOff>
    </xdr:from>
    <xdr:to>
      <xdr:col>41</xdr:col>
      <xdr:colOff>101600</xdr:colOff>
      <xdr:row>77</xdr:row>
      <xdr:rowOff>145648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136775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71434</xdr:rowOff>
    </xdr:from>
    <xdr:to>
      <xdr:col>36</xdr:col>
      <xdr:colOff>165100</xdr:colOff>
      <xdr:row>78</xdr:row>
      <xdr:rowOff>1584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164161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171213</xdr:rowOff>
    </xdr:from>
    <xdr:to>
      <xdr:col>55</xdr:col>
      <xdr:colOff>0</xdr:colOff>
      <xdr:row>97</xdr:row>
      <xdr:rowOff>35796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30413"/>
          <a:ext cx="838200" cy="3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35796</xdr:rowOff>
    </xdr:from>
    <xdr:to>
      <xdr:col>50</xdr:col>
      <xdr:colOff>114300</xdr:colOff>
      <xdr:row>97</xdr:row>
      <xdr:rowOff>53958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66446"/>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53958</xdr:rowOff>
    </xdr:from>
    <xdr:to>
      <xdr:col>45</xdr:col>
      <xdr:colOff>177800</xdr:colOff>
      <xdr:row>97</xdr:row>
      <xdr:rowOff>55307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84608"/>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52860</xdr:rowOff>
    </xdr:from>
    <xdr:to>
      <xdr:col>41</xdr:col>
      <xdr:colOff>50800</xdr:colOff>
      <xdr:row>97</xdr:row>
      <xdr:rowOff>55307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83510"/>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120413</xdr:rowOff>
    </xdr:from>
    <xdr:to>
      <xdr:col>55</xdr:col>
      <xdr:colOff>50800</xdr:colOff>
      <xdr:row>97</xdr:row>
      <xdr:rowOff>50563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156446</xdr:rowOff>
    </xdr:from>
    <xdr:to>
      <xdr:col>50</xdr:col>
      <xdr:colOff>165100</xdr:colOff>
      <xdr:row>97</xdr:row>
      <xdr:rowOff>86596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77723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3158</xdr:rowOff>
    </xdr:from>
    <xdr:to>
      <xdr:col>46</xdr:col>
      <xdr:colOff>38100</xdr:colOff>
      <xdr:row>97</xdr:row>
      <xdr:rowOff>104758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95885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4507</xdr:rowOff>
    </xdr:from>
    <xdr:to>
      <xdr:col>41</xdr:col>
      <xdr:colOff>101600</xdr:colOff>
      <xdr:row>97</xdr:row>
      <xdr:rowOff>106107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2060</xdr:rowOff>
    </xdr:from>
    <xdr:to>
      <xdr:col>36</xdr:col>
      <xdr:colOff>165100</xdr:colOff>
      <xdr:row>97</xdr:row>
      <xdr:rowOff>103660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94787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75418</xdr:rowOff>
    </xdr:from>
    <xdr:to>
      <xdr:col>85</xdr:col>
      <xdr:colOff>127000</xdr:colOff>
      <xdr:row>38</xdr:row>
      <xdr:rowOff>85705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9051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85705</xdr:rowOff>
    </xdr:from>
    <xdr:to>
      <xdr:col>81</xdr:col>
      <xdr:colOff>50800</xdr:colOff>
      <xdr:row>38</xdr:row>
      <xdr:rowOff>87579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60080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67828</xdr:rowOff>
    </xdr:from>
    <xdr:to>
      <xdr:col>76</xdr:col>
      <xdr:colOff>114300</xdr:colOff>
      <xdr:row>38</xdr:row>
      <xdr:rowOff>87579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8292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49129</xdr:rowOff>
    </xdr:from>
    <xdr:to>
      <xdr:col>71</xdr:col>
      <xdr:colOff>177800</xdr:colOff>
      <xdr:row>38</xdr:row>
      <xdr:rowOff>67828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64229"/>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24618</xdr:rowOff>
    </xdr:from>
    <xdr:to>
      <xdr:col>85</xdr:col>
      <xdr:colOff>177800</xdr:colOff>
      <xdr:row>38</xdr:row>
      <xdr:rowOff>126218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110994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5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34905</xdr:rowOff>
    </xdr:from>
    <xdr:to>
      <xdr:col>81</xdr:col>
      <xdr:colOff>101600</xdr:colOff>
      <xdr:row>38</xdr:row>
      <xdr:rowOff>136505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127632</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36779</xdr:rowOff>
    </xdr:from>
    <xdr:to>
      <xdr:col>76</xdr:col>
      <xdr:colOff>165100</xdr:colOff>
      <xdr:row>38</xdr:row>
      <xdr:rowOff>138379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129506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17028</xdr:rowOff>
    </xdr:from>
    <xdr:to>
      <xdr:col>72</xdr:col>
      <xdr:colOff>38100</xdr:colOff>
      <xdr:row>38</xdr:row>
      <xdr:rowOff>118628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109755</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169779</xdr:rowOff>
    </xdr:from>
    <xdr:to>
      <xdr:col>67</xdr:col>
      <xdr:colOff>101600</xdr:colOff>
      <xdr:row>38</xdr:row>
      <xdr:rowOff>99929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5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91056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60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63480</xdr:rowOff>
    </xdr:from>
    <xdr:to>
      <xdr:col>85</xdr:col>
      <xdr:colOff>127000</xdr:colOff>
      <xdr:row>57</xdr:row>
      <xdr:rowOff>88988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36130"/>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83323</xdr:rowOff>
    </xdr:from>
    <xdr:to>
      <xdr:col>81</xdr:col>
      <xdr:colOff>50800</xdr:colOff>
      <xdr:row>57</xdr:row>
      <xdr:rowOff>88988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855973"/>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77567</xdr:rowOff>
    </xdr:from>
    <xdr:to>
      <xdr:col>76</xdr:col>
      <xdr:colOff>114300</xdr:colOff>
      <xdr:row>57</xdr:row>
      <xdr:rowOff>83323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50217"/>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77567</xdr:rowOff>
    </xdr:from>
    <xdr:to>
      <xdr:col>71</xdr:col>
      <xdr:colOff>177800</xdr:colOff>
      <xdr:row>57</xdr:row>
      <xdr:rowOff>92302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5021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12680</xdr:rowOff>
    </xdr:from>
    <xdr:to>
      <xdr:col>85</xdr:col>
      <xdr:colOff>177800</xdr:colOff>
      <xdr:row>57</xdr:row>
      <xdr:rowOff>114280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99057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38188</xdr:rowOff>
    </xdr:from>
    <xdr:to>
      <xdr:col>81</xdr:col>
      <xdr:colOff>101600</xdr:colOff>
      <xdr:row>57</xdr:row>
      <xdr:rowOff>139788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1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130915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0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32523</xdr:rowOff>
    </xdr:from>
    <xdr:to>
      <xdr:col>76</xdr:col>
      <xdr:colOff>165100</xdr:colOff>
      <xdr:row>57</xdr:row>
      <xdr:rowOff>134123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125250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26767</xdr:rowOff>
    </xdr:from>
    <xdr:to>
      <xdr:col>72</xdr:col>
      <xdr:colOff>38100</xdr:colOff>
      <xdr:row>57</xdr:row>
      <xdr:rowOff>128367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119494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41502</xdr:rowOff>
    </xdr:from>
    <xdr:to>
      <xdr:col>67</xdr:col>
      <xdr:colOff>101600</xdr:colOff>
      <xdr:row>57</xdr:row>
      <xdr:rowOff>143102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144546</xdr:rowOff>
    </xdr:from>
    <xdr:to>
      <xdr:col>85</xdr:col>
      <xdr:colOff>127000</xdr:colOff>
      <xdr:row>97</xdr:row>
      <xdr:rowOff>10678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603746"/>
          <a:ext cx="8382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29835</xdr:rowOff>
    </xdr:from>
    <xdr:to>
      <xdr:col>81</xdr:col>
      <xdr:colOff>50800</xdr:colOff>
      <xdr:row>96</xdr:row>
      <xdr:rowOff>144546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489035"/>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29835</xdr:rowOff>
    </xdr:from>
    <xdr:to>
      <xdr:col>76</xdr:col>
      <xdr:colOff>114300</xdr:colOff>
      <xdr:row>97</xdr:row>
      <xdr:rowOff>23343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489035"/>
          <a:ext cx="889000" cy="16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171383</xdr:rowOff>
    </xdr:from>
    <xdr:to>
      <xdr:col>71</xdr:col>
      <xdr:colOff>177800</xdr:colOff>
      <xdr:row>97</xdr:row>
      <xdr:rowOff>23343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30583"/>
          <a:ext cx="889000" cy="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131328</xdr:rowOff>
    </xdr:from>
    <xdr:to>
      <xdr:col>85</xdr:col>
      <xdr:colOff>177800</xdr:colOff>
      <xdr:row>97</xdr:row>
      <xdr:rowOff>61478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5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154205</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4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93746</xdr:rowOff>
    </xdr:from>
    <xdr:to>
      <xdr:col>81</xdr:col>
      <xdr:colOff>101600</xdr:colOff>
      <xdr:row>97</xdr:row>
      <xdr:rowOff>23896</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40423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150485</xdr:rowOff>
    </xdr:from>
    <xdr:to>
      <xdr:col>76</xdr:col>
      <xdr:colOff>165100</xdr:colOff>
      <xdr:row>96</xdr:row>
      <xdr:rowOff>80635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4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97162</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21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143993</xdr:rowOff>
    </xdr:from>
    <xdr:to>
      <xdr:col>72</xdr:col>
      <xdr:colOff>38100</xdr:colOff>
      <xdr:row>97</xdr:row>
      <xdr:rowOff>74143</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90670</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120583</xdr:rowOff>
    </xdr:from>
    <xdr:to>
      <xdr:col>67</xdr:col>
      <xdr:colOff>101600</xdr:colOff>
      <xdr:row>97</xdr:row>
      <xdr:rowOff>50733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41860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7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民生費は、電力・ガス・食料品等価格高騰緊急支援給付金の増や私立保育所運営経費の増により、増加となったが、学童クラブの待機児童対策など子育て施策の充実を続けており、今後も増加が見込まれる。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衛生費は、病院整備費補助金の減や新型コロナワクチン関連経費の減により、減少となった。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農林水産業費は、区民農園用地費の増や全国都市農業フェスティバル経費の増により、増加となった。</a:t>
          </a: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土木費は、道路や公園整備など、事業進捗により年度間に変動があり、今回は再開発事業事業費補助金等の増により、増加となった。</a:t>
          </a:r>
        </a:p>
        <a:p>
          <a:r>
            <a:rPr kumimoji="1" lang="ja-JP" altLang="en-US" sz="1300">
              <a:latin typeface="ＭＳ Ｐゴシック" panose="020B0600070205080204" pitchFamily="50" charset="-128"/>
              <a:ea typeface="ＭＳ Ｐゴシック" panose="020B0600070205080204" pitchFamily="50" charset="-128"/>
            </a:rPr>
            <a:t>教育費は、学校給食多子世帯負担軽減補助金の増や学校改築等の改修改築経費の事業進捗等により、増加となったが、老朽化した校舎の改修改築や学校情報化の推進等により、今後も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公債費は、満期一括償還額の減により、減少となった。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財政調整基金残高比率は、分子となる基金残高が、特別区財政調整交付金や特別区税等の歳入一般財源の増を活用し、積み増しを行ったことにより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増となったが、分子となる標準財政規模が</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増となったため、△</a:t>
          </a:r>
          <a:r>
            <a:rPr kumimoji="1" lang="en-US" altLang="ja-JP" sz="1400">
              <a:latin typeface="ＭＳ ゴシック" pitchFamily="49" charset="-128"/>
              <a:ea typeface="ＭＳ ゴシック" pitchFamily="49" charset="-128"/>
            </a:rPr>
            <a:t>0.50</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実質単年度収支比率は、実質収支が</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減少したため、△</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各会計の実質収支額はすべて黒字である。</a:t>
          </a:r>
        </a:p>
        <a:p>
          <a:r>
            <a:rPr kumimoji="1" lang="ja-JP" altLang="en-US" sz="1400">
              <a:latin typeface="ＭＳ ゴシック" pitchFamily="49" charset="-128"/>
              <a:ea typeface="ＭＳ ゴシック" pitchFamily="49" charset="-128"/>
            </a:rPr>
            <a:t>今後も堅実な財政運営に取り組むとともに、適正比率の維持に努める。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320634548</v>
      </c>
      <c r="BO4" s="436"/>
      <c r="BP4" s="436"/>
      <c r="BQ4" s="436"/>
      <c r="BR4" s="436"/>
      <c r="BS4" s="436"/>
      <c r="BT4" s="436"/>
      <c r="BU4" s="437"/>
      <c r="BV4" s="435">
        <v>318828220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5.2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312286631</v>
      </c>
      <c r="BO5" s="407"/>
      <c r="BP5" s="407"/>
      <c r="BQ5" s="407"/>
      <c r="BR5" s="407"/>
      <c r="BS5" s="407"/>
      <c r="BT5" s="407"/>
      <c r="BU5" s="408"/>
      <c r="BV5" s="406">
        <v>309119117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80.599999999999994</v>
      </c>
      <c r="CU5" s="404"/>
      <c r="CV5" s="404"/>
      <c r="CW5" s="404"/>
      <c r="CX5" s="404"/>
      <c r="CY5" s="404"/>
      <c r="CZ5" s="404"/>
      <c r="DA5" s="405"/>
      <c r="DB5" s="403">
        <v>81.7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8347917</v>
      </c>
      <c r="BO6" s="407"/>
      <c r="BP6" s="407"/>
      <c r="BQ6" s="407"/>
      <c r="BR6" s="407"/>
      <c r="BS6" s="407"/>
      <c r="BT6" s="407"/>
      <c r="BU6" s="408"/>
      <c r="BV6" s="406">
        <v>9709103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80.599999999999994</v>
      </c>
      <c r="CU6" s="550"/>
      <c r="CV6" s="550"/>
      <c r="CW6" s="550"/>
      <c r="CX6" s="550"/>
      <c r="CY6" s="550"/>
      <c r="CZ6" s="550"/>
      <c r="DA6" s="551"/>
      <c r="DB6" s="549">
        <v>81.7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1289996</v>
      </c>
      <c r="BO7" s="407"/>
      <c r="BP7" s="407"/>
      <c r="BQ7" s="407"/>
      <c r="BR7" s="407"/>
      <c r="BS7" s="407"/>
      <c r="BT7" s="407"/>
      <c r="BU7" s="408"/>
      <c r="BV7" s="406">
        <v>199297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192226207</v>
      </c>
      <c r="CU7" s="407"/>
      <c r="CV7" s="407"/>
      <c r="CW7" s="407"/>
      <c r="CX7" s="407"/>
      <c r="CY7" s="407"/>
      <c r="CZ7" s="407"/>
      <c r="DA7" s="408"/>
      <c r="DB7" s="406">
        <v>181575635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7057921</v>
      </c>
      <c r="BO8" s="407"/>
      <c r="BP8" s="407"/>
      <c r="BQ8" s="407"/>
      <c r="BR8" s="407"/>
      <c r="BS8" s="407"/>
      <c r="BT8" s="407"/>
      <c r="BU8" s="408"/>
      <c r="BV8" s="406">
        <v>9509806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0.46</v>
      </c>
      <c r="CU8" s="510"/>
      <c r="CV8" s="510"/>
      <c r="CW8" s="510"/>
      <c r="CX8" s="510"/>
      <c r="CY8" s="510"/>
      <c r="CZ8" s="510"/>
      <c r="DA8" s="511"/>
      <c r="DB8" s="509">
        <v>0.47</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752608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-2451885</v>
      </c>
      <c r="BO9" s="407"/>
      <c r="BP9" s="407"/>
      <c r="BQ9" s="407"/>
      <c r="BR9" s="407"/>
      <c r="BS9" s="407"/>
      <c r="BT9" s="407"/>
      <c r="BU9" s="408"/>
      <c r="BV9" s="406">
        <v>-718188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2.2000000000000002</v>
      </c>
      <c r="CU9" s="404"/>
      <c r="CV9" s="404"/>
      <c r="CW9" s="404"/>
      <c r="CX9" s="404"/>
      <c r="CY9" s="404"/>
      <c r="CZ9" s="404"/>
      <c r="DA9" s="405"/>
      <c r="DB9" s="403">
        <v>2.6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721722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38460</v>
      </c>
      <c r="BO10" s="407"/>
      <c r="BP10" s="407"/>
      <c r="BQ10" s="407"/>
      <c r="BR10" s="407"/>
      <c r="BS10" s="407"/>
      <c r="BT10" s="407"/>
      <c r="BU10" s="408"/>
      <c r="BV10" s="406">
        <v>37328</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741540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3000000</v>
      </c>
      <c r="BO12" s="407"/>
      <c r="BP12" s="407"/>
      <c r="BQ12" s="407"/>
      <c r="BR12" s="407"/>
      <c r="BS12" s="407"/>
      <c r="BT12" s="407"/>
      <c r="BU12" s="408"/>
      <c r="BV12" s="406">
        <v>3200000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718345</v>
      </c>
      <c r="S13" s="494"/>
      <c r="T13" s="494"/>
      <c r="U13" s="494"/>
      <c r="V13" s="495"/>
      <c r="W13" s="496" t="s">
        <v>131</v>
      </c>
      <c r="X13" s="392"/>
      <c r="Y13" s="392"/>
      <c r="Z13" s="392"/>
      <c r="AA13" s="392"/>
      <c r="AB13" s="393"/>
      <c r="AC13" s="359">
        <v>1152</v>
      </c>
      <c r="AD13" s="360"/>
      <c r="AE13" s="360"/>
      <c r="AF13" s="360"/>
      <c r="AG13" s="361"/>
      <c r="AH13" s="359">
        <v>1157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-5413425</v>
      </c>
      <c r="BO13" s="407"/>
      <c r="BP13" s="407"/>
      <c r="BQ13" s="407"/>
      <c r="BR13" s="407"/>
      <c r="BS13" s="407"/>
      <c r="BT13" s="407"/>
      <c r="BU13" s="408"/>
      <c r="BV13" s="406">
        <v>-3880860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-2.5</v>
      </c>
      <c r="CU13" s="404"/>
      <c r="CV13" s="404"/>
      <c r="CW13" s="404"/>
      <c r="CX13" s="404"/>
      <c r="CY13" s="404"/>
      <c r="CZ13" s="404"/>
      <c r="DA13" s="405"/>
      <c r="DB13" s="403">
        <v>-2.5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738914</v>
      </c>
      <c r="S14" s="494"/>
      <c r="T14" s="494"/>
      <c r="U14" s="494"/>
      <c r="V14" s="495"/>
      <c r="W14" s="497"/>
      <c r="X14" s="395"/>
      <c r="Y14" s="395"/>
      <c r="Z14" s="395"/>
      <c r="AA14" s="395"/>
      <c r="AB14" s="396"/>
      <c r="AC14" s="486">
        <v>0.4</v>
      </c>
      <c r="AD14" s="487"/>
      <c r="AE14" s="487"/>
      <c r="AF14" s="487"/>
      <c r="AG14" s="488"/>
      <c r="AH14" s="486">
        <v>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718101</v>
      </c>
      <c r="S15" s="494"/>
      <c r="T15" s="494"/>
      <c r="U15" s="494"/>
      <c r="V15" s="495"/>
      <c r="W15" s="496" t="s">
        <v>137</v>
      </c>
      <c r="X15" s="392"/>
      <c r="Y15" s="392"/>
      <c r="Z15" s="392"/>
      <c r="AA15" s="392"/>
      <c r="AB15" s="393"/>
      <c r="AC15" s="359">
        <v>42606</v>
      </c>
      <c r="AD15" s="360"/>
      <c r="AE15" s="360"/>
      <c r="AF15" s="360"/>
      <c r="AG15" s="361"/>
      <c r="AH15" s="359">
        <v>38010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82384814</v>
      </c>
      <c r="BO15" s="436"/>
      <c r="BP15" s="436"/>
      <c r="BQ15" s="436"/>
      <c r="BR15" s="436"/>
      <c r="BS15" s="436"/>
      <c r="BT15" s="436"/>
      <c r="BU15" s="437"/>
      <c r="BV15" s="435">
        <v>76873533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13.7</v>
      </c>
      <c r="AD16" s="487"/>
      <c r="AE16" s="487"/>
      <c r="AF16" s="487"/>
      <c r="AG16" s="488"/>
      <c r="AH16" s="486">
        <v>15.6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180380890</v>
      </c>
      <c r="BO16" s="407"/>
      <c r="BP16" s="407"/>
      <c r="BQ16" s="407"/>
      <c r="BR16" s="407"/>
      <c r="BS16" s="407"/>
      <c r="BT16" s="407"/>
      <c r="BU16" s="408"/>
      <c r="BV16" s="406">
        <v>170333483</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266510</v>
      </c>
      <c r="AD17" s="360"/>
      <c r="AE17" s="360"/>
      <c r="AF17" s="360"/>
      <c r="AG17" s="361"/>
      <c r="AH17" s="359">
        <v>205166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192226207</v>
      </c>
      <c r="BO17" s="407"/>
      <c r="BP17" s="407"/>
      <c r="BQ17" s="407"/>
      <c r="BR17" s="407"/>
      <c r="BS17" s="407"/>
      <c r="BT17" s="407"/>
      <c r="BU17" s="408"/>
      <c r="BV17" s="406">
        <v>181575635</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48.08</v>
      </c>
      <c r="M18" s="459"/>
      <c r="N18" s="459"/>
      <c r="O18" s="459"/>
      <c r="P18" s="459"/>
      <c r="Q18" s="459"/>
      <c r="R18" s="460"/>
      <c r="S18" s="460"/>
      <c r="T18" s="460"/>
      <c r="U18" s="460"/>
      <c r="V18" s="461"/>
      <c r="W18" s="477"/>
      <c r="X18" s="478"/>
      <c r="Y18" s="478"/>
      <c r="Z18" s="478"/>
      <c r="AA18" s="478"/>
      <c r="AB18" s="502"/>
      <c r="AC18" s="376">
        <v>85.9</v>
      </c>
      <c r="AD18" s="377"/>
      <c r="AE18" s="377"/>
      <c r="AF18" s="377"/>
      <c r="AG18" s="462"/>
      <c r="AH18" s="376">
        <v>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157828184</v>
      </c>
      <c r="BO18" s="407"/>
      <c r="BP18" s="407"/>
      <c r="BQ18" s="407"/>
      <c r="BR18" s="407"/>
      <c r="BS18" s="407"/>
      <c r="BT18" s="407"/>
      <c r="BU18" s="408"/>
      <c r="BV18" s="406">
        <v>154717135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15653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219787317</v>
      </c>
      <c r="BO19" s="407"/>
      <c r="BP19" s="407"/>
      <c r="BQ19" s="407"/>
      <c r="BR19" s="407"/>
      <c r="BS19" s="407"/>
      <c r="BT19" s="407"/>
      <c r="BU19" s="408"/>
      <c r="BV19" s="406">
        <v>209882932</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374842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48474522</v>
      </c>
      <c r="BO22" s="436"/>
      <c r="BP22" s="436"/>
      <c r="BQ22" s="436"/>
      <c r="BR22" s="436"/>
      <c r="BS22" s="436"/>
      <c r="BT22" s="436"/>
      <c r="BU22" s="437"/>
      <c r="BV22" s="435">
        <v>49636765</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34881483</v>
      </c>
      <c r="BO23" s="407"/>
      <c r="BP23" s="407"/>
      <c r="BQ23" s="407"/>
      <c r="BR23" s="407"/>
      <c r="BS23" s="407"/>
      <c r="BT23" s="407"/>
      <c r="BU23" s="408"/>
      <c r="BV23" s="406">
        <v>35622542</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11380</v>
      </c>
      <c r="R24" s="360"/>
      <c r="S24" s="360"/>
      <c r="T24" s="360"/>
      <c r="U24" s="360"/>
      <c r="V24" s="361"/>
      <c r="W24" s="449"/>
      <c r="X24" s="386"/>
      <c r="Y24" s="387"/>
      <c r="Z24" s="362" t="s">
        <v>162</v>
      </c>
      <c r="AA24" s="363"/>
      <c r="AB24" s="363"/>
      <c r="AC24" s="363"/>
      <c r="AD24" s="363"/>
      <c r="AE24" s="363"/>
      <c r="AF24" s="363"/>
      <c r="AG24" s="364"/>
      <c r="AH24" s="359">
        <v>4157</v>
      </c>
      <c r="AI24" s="360"/>
      <c r="AJ24" s="360"/>
      <c r="AK24" s="360"/>
      <c r="AL24" s="361"/>
      <c r="AM24" s="359">
        <v>12737048</v>
      </c>
      <c r="AN24" s="360"/>
      <c r="AO24" s="360"/>
      <c r="AP24" s="360"/>
      <c r="AQ24" s="360"/>
      <c r="AR24" s="361"/>
      <c r="AS24" s="359">
        <v>3064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48474522</v>
      </c>
      <c r="BO24" s="407"/>
      <c r="BP24" s="407"/>
      <c r="BQ24" s="407"/>
      <c r="BR24" s="407"/>
      <c r="BS24" s="407"/>
      <c r="BT24" s="407"/>
      <c r="BU24" s="408"/>
      <c r="BV24" s="406">
        <v>49636765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9100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54395431</v>
      </c>
      <c r="BO25" s="436"/>
      <c r="BP25" s="436"/>
      <c r="BQ25" s="436"/>
      <c r="BR25" s="436"/>
      <c r="BS25" s="436"/>
      <c r="BT25" s="436"/>
      <c r="BU25" s="437"/>
      <c r="BV25" s="435">
        <v>41755074</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8540</v>
      </c>
      <c r="R26" s="360"/>
      <c r="S26" s="360"/>
      <c r="T26" s="360"/>
      <c r="U26" s="360"/>
      <c r="V26" s="361"/>
      <c r="W26" s="449"/>
      <c r="X26" s="386"/>
      <c r="Y26" s="387"/>
      <c r="Z26" s="362" t="s">
        <v>168</v>
      </c>
      <c r="AA26" s="417"/>
      <c r="AB26" s="417"/>
      <c r="AC26" s="417"/>
      <c r="AD26" s="417"/>
      <c r="AE26" s="417"/>
      <c r="AF26" s="417"/>
      <c r="AG26" s="418"/>
      <c r="AH26" s="359">
        <v>432</v>
      </c>
      <c r="AI26" s="360"/>
      <c r="AJ26" s="360"/>
      <c r="AK26" s="360"/>
      <c r="AL26" s="361"/>
      <c r="AM26" s="359">
        <v>1272672</v>
      </c>
      <c r="AN26" s="360"/>
      <c r="AO26" s="360"/>
      <c r="AP26" s="360"/>
      <c r="AQ26" s="360"/>
      <c r="AR26" s="361"/>
      <c r="AS26" s="359">
        <v>2946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9100</v>
      </c>
      <c r="R27" s="360"/>
      <c r="S27" s="360"/>
      <c r="T27" s="360"/>
      <c r="U27" s="360"/>
      <c r="V27" s="361"/>
      <c r="W27" s="449"/>
      <c r="X27" s="386"/>
      <c r="Y27" s="387"/>
      <c r="Z27" s="362" t="s">
        <v>171</v>
      </c>
      <c r="AA27" s="363"/>
      <c r="AB27" s="363"/>
      <c r="AC27" s="363"/>
      <c r="AD27" s="363"/>
      <c r="AE27" s="363"/>
      <c r="AF27" s="363"/>
      <c r="AG27" s="364"/>
      <c r="AH27" s="359">
        <v>27</v>
      </c>
      <c r="AI27" s="360"/>
      <c r="AJ27" s="360"/>
      <c r="AK27" s="360"/>
      <c r="AL27" s="361"/>
      <c r="AM27" s="359">
        <v>92961</v>
      </c>
      <c r="AN27" s="360"/>
      <c r="AO27" s="360"/>
      <c r="AP27" s="360"/>
      <c r="AQ27" s="360"/>
      <c r="AR27" s="361"/>
      <c r="AS27" s="359">
        <v>3443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15826000</v>
      </c>
      <c r="BO27" s="441"/>
      <c r="BP27" s="441"/>
      <c r="BQ27" s="441"/>
      <c r="BR27" s="441"/>
      <c r="BS27" s="441"/>
      <c r="BT27" s="441"/>
      <c r="BU27" s="442"/>
      <c r="BV27" s="440">
        <v>15826000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49086962</v>
      </c>
      <c r="BO28" s="436"/>
      <c r="BP28" s="436"/>
      <c r="BQ28" s="436"/>
      <c r="BR28" s="436"/>
      <c r="BS28" s="436"/>
      <c r="BT28" s="436"/>
      <c r="BU28" s="437"/>
      <c r="BV28" s="435">
        <v>47288502</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48</v>
      </c>
      <c r="M29" s="360"/>
      <c r="N29" s="360"/>
      <c r="O29" s="360"/>
      <c r="P29" s="361"/>
      <c r="Q29" s="359">
        <v>6150</v>
      </c>
      <c r="R29" s="360"/>
      <c r="S29" s="360"/>
      <c r="T29" s="360"/>
      <c r="U29" s="360"/>
      <c r="V29" s="361"/>
      <c r="W29" s="450"/>
      <c r="X29" s="451"/>
      <c r="Y29" s="452"/>
      <c r="Z29" s="362" t="s">
        <v>177</v>
      </c>
      <c r="AA29" s="363"/>
      <c r="AB29" s="363"/>
      <c r="AC29" s="363"/>
      <c r="AD29" s="363"/>
      <c r="AE29" s="363"/>
      <c r="AF29" s="363"/>
      <c r="AG29" s="364"/>
      <c r="AH29" s="359">
        <v>4184</v>
      </c>
      <c r="AI29" s="360"/>
      <c r="AJ29" s="360"/>
      <c r="AK29" s="360"/>
      <c r="AL29" s="361"/>
      <c r="AM29" s="359">
        <v>12830009</v>
      </c>
      <c r="AN29" s="360"/>
      <c r="AO29" s="360"/>
      <c r="AP29" s="360"/>
      <c r="AQ29" s="360"/>
      <c r="AR29" s="361"/>
      <c r="AS29" s="359">
        <v>3066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5336030</v>
      </c>
      <c r="BO29" s="407"/>
      <c r="BP29" s="407"/>
      <c r="BQ29" s="407"/>
      <c r="BR29" s="407"/>
      <c r="BS29" s="407"/>
      <c r="BT29" s="407"/>
      <c r="BU29" s="408"/>
      <c r="BV29" s="406">
        <v>5326272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54439616</v>
      </c>
      <c r="BO30" s="441"/>
      <c r="BP30" s="441"/>
      <c r="BQ30" s="441"/>
      <c r="BR30" s="441"/>
      <c r="BS30" s="441"/>
      <c r="BT30" s="441"/>
      <c r="BU30" s="442"/>
      <c r="BV30" s="440">
        <v>49608998</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練馬区土地開発公社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12</v>
      </c>
      <c r="CP35" s="354"/>
      <c r="CQ35" s="355" t="str">
        <f>IF('各会計、関係団体の財政状況及び健全化判断比率'!BS8="","",'各会計、関係団体の財政状況及び健全化判断比率'!BS8)</f>
        <v>練馬区環境まちづくり公社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13</v>
      </c>
      <c r="CP36" s="354"/>
      <c r="CQ36" s="355" t="str">
        <f>IF('各会計、関係団体の財政状況及び健全化判断比率'!BS9="","",'各会計、関係団体の財政状況及び健全化判断比率'!BS9)</f>
        <v>練馬区文化振興協会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介護事業会計（サービス事業勘定）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14</v>
      </c>
      <c r="CP37" s="354"/>
      <c r="CQ37" s="355" t="str">
        <f>IF('各会計、関係団体の財政状況及び健全化判断比率'!BS10="","",'各会計、関係団体の財政状況及び健全化判断比率'!BS10)</f>
        <v>江古田駅整備株式会社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f t="shared" si="3"/>
        <v>15</v>
      </c>
      <c r="CP38" s="354"/>
      <c r="CQ38" s="355" t="str">
        <f>IF('各会計、関係団体の財政状況及び健全化判断比率'!BS11="","",'各会計、関係団体の財政状況及び健全化判断比率'!BS11)</f>
        <v>練馬区産業振興公社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YRiJElb91qcHa7HgVeMlY03sGKnvnrWrRDl7JW1oCrjGFjHOH67KjmT4T+R2rZ5Rtt19jAjrGX3FRPGhWP/RA==" saltValue="HVpZ99y3+9Ahck2a2bBz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533</v>
      </c>
      <c r="D34" s="1136"/>
      <c r="E34" s="1137"/>
      <c r="F34" s="32">
        <v>3.29</v>
      </c>
      <c r="G34" s="33">
        <v>5.12</v>
      </c>
      <c r="H34" s="33">
        <v>5.93</v>
      </c>
      <c r="I34" s="33">
        <v>5.23</v>
      </c>
      <c r="J34" s="34">
        <v>3.67</v>
      </c>
      <c r="K34" s="22"/>
      <c r="L34" s="22"/>
      <c r="M34" s="22"/>
      <c r="N34" s="22"/>
      <c r="O34" s="22"/>
      <c r="P34" s="22"/>
    </row>
    <row r="35" spans="1:16" ht="39" customHeight="1" x14ac:dyDescent="0.2">
      <c r="A35" s="22"/>
      <c r="B35" s="35"/>
      <c r="C35" s="1132" t="s">
        <v>534</v>
      </c>
      <c r="D35" s="1132"/>
      <c r="E35" s="1133"/>
      <c r="F35" s="36">
        <v>0.31</v>
      </c>
      <c r="G35" s="37">
        <v>0.55000000000000004</v>
      </c>
      <c r="H35" s="37">
        <v>0.76</v>
      </c>
      <c r="I35" s="37">
        <v>0.72</v>
      </c>
      <c r="J35" s="38">
        <v>0.3</v>
      </c>
      <c r="K35" s="22"/>
      <c r="L35" s="22"/>
      <c r="M35" s="22"/>
      <c r="N35" s="22"/>
      <c r="O35" s="22"/>
      <c r="P35" s="22"/>
    </row>
    <row r="36" spans="1:16" ht="39" customHeight="1" x14ac:dyDescent="0.2">
      <c r="A36" s="22"/>
      <c r="B36" s="35"/>
      <c r="C36" s="1132" t="s">
        <v>535</v>
      </c>
      <c r="D36" s="1132"/>
      <c r="E36" s="1133"/>
      <c r="F36" s="36">
        <v>0.27</v>
      </c>
      <c r="G36" s="37">
        <v>0.26</v>
      </c>
      <c r="H36" s="37">
        <v>0.44</v>
      </c>
      <c r="I36" s="37">
        <v>0.22</v>
      </c>
      <c r="J36" s="38">
        <v>0.28999999999999998</v>
      </c>
      <c r="K36" s="22"/>
      <c r="L36" s="22"/>
      <c r="M36" s="22"/>
      <c r="N36" s="22"/>
      <c r="O36" s="22"/>
      <c r="P36" s="22"/>
    </row>
    <row r="37" spans="1:16" ht="39" customHeight="1" x14ac:dyDescent="0.2">
      <c r="A37" s="22"/>
      <c r="B37" s="35"/>
      <c r="C37" s="1132" t="s">
        <v>536</v>
      </c>
      <c r="D37" s="1132"/>
      <c r="E37" s="1133"/>
      <c r="F37" s="36">
        <v>0.01</v>
      </c>
      <c r="G37" s="37">
        <v>0</v>
      </c>
      <c r="H37" s="37">
        <v>0.01</v>
      </c>
      <c r="I37" s="37">
        <v>0.01</v>
      </c>
      <c r="J37" s="38">
        <v>0.01</v>
      </c>
      <c r="K37" s="22"/>
      <c r="L37" s="22"/>
      <c r="M37" s="22"/>
      <c r="N37" s="22"/>
      <c r="O37" s="22"/>
      <c r="P37" s="22"/>
    </row>
    <row r="38" spans="1:16" ht="39" customHeight="1" x14ac:dyDescent="0.2">
      <c r="A38" s="22"/>
      <c r="B38" s="35"/>
      <c r="C38" s="1132" t="s">
        <v>537</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539</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kyUWTMo/0qKBer6ciDWlJ7yQQr3K8uZ+GBvANrRSbwltQNGryYtFB07FA9p6/nkFVrnvtLzQB5XU/vsoCxr6Q==" saltValue="iF2nk960sb9wJsZ1faqE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3263</v>
      </c>
      <c r="L45" s="58">
        <v>3350</v>
      </c>
      <c r="M45" s="58">
        <v>3071</v>
      </c>
      <c r="N45" s="58">
        <v>3239</v>
      </c>
      <c r="O45" s="59">
        <v>3288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v>582</v>
      </c>
      <c r="L47" s="62">
        <v>612</v>
      </c>
      <c r="M47" s="62">
        <v>537</v>
      </c>
      <c r="N47" s="62">
        <v>558</v>
      </c>
      <c r="O47" s="63">
        <v>527</v>
      </c>
      <c r="P47" s="46"/>
      <c r="Q47" s="46"/>
      <c r="R47" s="46"/>
      <c r="S47" s="46"/>
      <c r="T47" s="46"/>
      <c r="U47" s="46"/>
    </row>
    <row r="48" spans="1:21" ht="30.75" customHeight="1" x14ac:dyDescent="0.2">
      <c r="A48" s="46"/>
      <c r="B48" s="1163"/>
      <c r="C48" s="1164"/>
      <c r="D48" s="60"/>
      <c r="E48" s="1140" t="s">
        <v>13</v>
      </c>
      <c r="F48" s="1140"/>
      <c r="G48" s="1140"/>
      <c r="H48" s="1140"/>
      <c r="I48" s="1140"/>
      <c r="J48" s="1141"/>
      <c r="K48" s="61">
        <v>116</v>
      </c>
      <c r="L48" s="62">
        <v>93</v>
      </c>
      <c r="M48" s="62">
        <v>77</v>
      </c>
      <c r="N48" s="62">
        <v>59</v>
      </c>
      <c r="O48" s="63">
        <v>54</v>
      </c>
      <c r="P48" s="46"/>
      <c r="Q48" s="46"/>
      <c r="R48" s="46"/>
      <c r="S48" s="46"/>
      <c r="T48" s="46"/>
      <c r="U48" s="46"/>
    </row>
    <row r="49" spans="1:21" ht="30.75" customHeight="1" x14ac:dyDescent="0.2">
      <c r="A49" s="46"/>
      <c r="B49" s="1163"/>
      <c r="C49" s="1164"/>
      <c r="D49" s="60"/>
      <c r="E49" s="1140" t="s">
        <v>14</v>
      </c>
      <c r="F49" s="1140"/>
      <c r="G49" s="1140"/>
      <c r="H49" s="1140"/>
      <c r="I49" s="1140"/>
      <c r="J49" s="1141"/>
      <c r="K49" s="61">
        <v>180</v>
      </c>
      <c r="L49" s="62">
        <v>200</v>
      </c>
      <c r="M49" s="62">
        <v>192</v>
      </c>
      <c r="N49" s="62">
        <v>197</v>
      </c>
      <c r="O49" s="63">
        <v>240</v>
      </c>
      <c r="P49" s="46"/>
      <c r="Q49" s="46"/>
      <c r="R49" s="46"/>
      <c r="S49" s="46"/>
      <c r="T49" s="46"/>
      <c r="U49" s="46"/>
    </row>
    <row r="50" spans="1:21" ht="30.75" customHeight="1" x14ac:dyDescent="0.2">
      <c r="A50" s="46"/>
      <c r="B50" s="1163"/>
      <c r="C50" s="1164"/>
      <c r="D50" s="60"/>
      <c r="E50" s="1140" t="s">
        <v>15</v>
      </c>
      <c r="F50" s="1140"/>
      <c r="G50" s="1140"/>
      <c r="H50" s="1140"/>
      <c r="I50" s="1140"/>
      <c r="J50" s="1141"/>
      <c r="K50" s="61">
        <v>2346</v>
      </c>
      <c r="L50" s="62">
        <v>3381</v>
      </c>
      <c r="M50" s="62">
        <v>4088</v>
      </c>
      <c r="N50" s="62">
        <v>873</v>
      </c>
      <c r="O50" s="63">
        <v>772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11767</v>
      </c>
      <c r="L52" s="62">
        <v>11627</v>
      </c>
      <c r="M52" s="62">
        <v>11172</v>
      </c>
      <c r="N52" s="62">
        <v>10374</v>
      </c>
      <c r="O52" s="63">
        <v>9438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-5280</v>
      </c>
      <c r="L53" s="67">
        <v>-3991</v>
      </c>
      <c r="M53" s="67">
        <v>-3207</v>
      </c>
      <c r="N53" s="67">
        <v>-5448</v>
      </c>
      <c r="O53" s="68">
        <v>-4557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v>634</v>
      </c>
      <c r="L58" s="82">
        <v>752</v>
      </c>
      <c r="M58" s="82">
        <v>962</v>
      </c>
      <c r="N58" s="82">
        <v>441</v>
      </c>
      <c r="O58" s="83">
        <v>413</v>
      </c>
    </row>
    <row r="59" spans="1:21" ht="31.5" customHeight="1" x14ac:dyDescent="0.2">
      <c r="B59" s="1148"/>
      <c r="C59" s="1149"/>
      <c r="D59" s="1155" t="s">
        <v>26</v>
      </c>
      <c r="E59" s="1156"/>
      <c r="F59" s="1156"/>
      <c r="G59" s="1156"/>
      <c r="H59" s="1156"/>
      <c r="I59" s="1156"/>
      <c r="J59" s="1157"/>
      <c r="K59" s="84">
        <v>11247</v>
      </c>
      <c r="L59" s="85">
        <v>10915</v>
      </c>
      <c r="M59" s="85">
        <v>9973</v>
      </c>
      <c r="N59" s="85">
        <v>11305</v>
      </c>
      <c r="O59" s="86">
        <v>12200</v>
      </c>
    </row>
    <row r="60" spans="1:21" ht="31.5" customHeight="1" thickBot="1" x14ac:dyDescent="0.25">
      <c r="B60" s="1150"/>
      <c r="C60" s="1151"/>
      <c r="D60" s="1158" t="s">
        <v>27</v>
      </c>
      <c r="E60" s="1159"/>
      <c r="F60" s="1159"/>
      <c r="G60" s="1159"/>
      <c r="H60" s="1159"/>
      <c r="I60" s="1159"/>
      <c r="J60" s="1160"/>
      <c r="K60" s="87">
        <v>2789</v>
      </c>
      <c r="L60" s="88">
        <v>2738</v>
      </c>
      <c r="M60" s="88">
        <v>2599</v>
      </c>
      <c r="N60" s="88">
        <v>2174</v>
      </c>
      <c r="O60" s="89">
        <v>2291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1K+3XFdE+8du3Zn0P+CS/HwwGOCMjuwYNwq8giFcDP2Bii2wFMaBRUj9ngCALorv6StWlVNCGZja8BJKJNbgg==" saltValue="FRzJ/4221PFxByB7wneG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42">
        <v>56919</v>
      </c>
      <c r="J41" s="343">
        <v>56108</v>
      </c>
      <c r="K41" s="343">
        <v>56735</v>
      </c>
      <c r="L41" s="343">
        <v>59220</v>
      </c>
      <c r="M41" s="344">
        <v>55690</v>
      </c>
    </row>
    <row r="42" spans="2:13" ht="27.75" customHeight="1" x14ac:dyDescent="0.2">
      <c r="B42" s="1171"/>
      <c r="C42" s="1172"/>
      <c r="D42" s="104"/>
      <c r="E42" s="1175" t="s">
        <v>32</v>
      </c>
      <c r="F42" s="1175"/>
      <c r="G42" s="1175"/>
      <c r="H42" s="1176"/>
      <c r="I42" s="345">
        <v>24120</v>
      </c>
      <c r="J42" s="346">
        <v>28227</v>
      </c>
      <c r="K42" s="346">
        <v>29223</v>
      </c>
      <c r="L42" s="346">
        <v>28887</v>
      </c>
      <c r="M42" s="347">
        <v>30047</v>
      </c>
    </row>
    <row r="43" spans="2:13" ht="27.75" customHeight="1" x14ac:dyDescent="0.2">
      <c r="B43" s="1171"/>
      <c r="C43" s="1172"/>
      <c r="D43" s="104"/>
      <c r="E43" s="1175" t="s">
        <v>33</v>
      </c>
      <c r="F43" s="1175"/>
      <c r="G43" s="1175"/>
      <c r="H43" s="1176"/>
      <c r="I43" s="345">
        <v>616</v>
      </c>
      <c r="J43" s="346">
        <v>529</v>
      </c>
      <c r="K43" s="346">
        <v>451</v>
      </c>
      <c r="L43" s="346">
        <v>393</v>
      </c>
      <c r="M43" s="347">
        <v>342</v>
      </c>
    </row>
    <row r="44" spans="2:13" ht="27.75" customHeight="1" x14ac:dyDescent="0.2">
      <c r="B44" s="1171"/>
      <c r="C44" s="1172"/>
      <c r="D44" s="104"/>
      <c r="E44" s="1175" t="s">
        <v>34</v>
      </c>
      <c r="F44" s="1175"/>
      <c r="G44" s="1175"/>
      <c r="H44" s="1176"/>
      <c r="I44" s="345">
        <v>2262</v>
      </c>
      <c r="J44" s="346">
        <v>2627</v>
      </c>
      <c r="K44" s="346">
        <v>2978</v>
      </c>
      <c r="L44" s="346">
        <v>3644</v>
      </c>
      <c r="M44" s="347">
        <v>3755</v>
      </c>
    </row>
    <row r="45" spans="2:13" ht="27.75" customHeight="1" x14ac:dyDescent="0.2">
      <c r="B45" s="1171"/>
      <c r="C45" s="1172"/>
      <c r="D45" s="104"/>
      <c r="E45" s="1175" t="s">
        <v>35</v>
      </c>
      <c r="F45" s="1175"/>
      <c r="G45" s="1175"/>
      <c r="H45" s="1176"/>
      <c r="I45" s="345">
        <v>33873</v>
      </c>
      <c r="J45" s="346">
        <v>33092</v>
      </c>
      <c r="K45" s="346">
        <v>32422</v>
      </c>
      <c r="L45" s="346">
        <v>30615</v>
      </c>
      <c r="M45" s="347">
        <v>30558</v>
      </c>
    </row>
    <row r="46" spans="2:13" ht="27.75" customHeight="1" x14ac:dyDescent="0.2">
      <c r="B46" s="1171"/>
      <c r="C46" s="1172"/>
      <c r="D46" s="105"/>
      <c r="E46" s="1175" t="s">
        <v>36</v>
      </c>
      <c r="F46" s="1175"/>
      <c r="G46" s="1175"/>
      <c r="H46" s="1176"/>
      <c r="I46" s="345" t="s">
        <v>484</v>
      </c>
      <c r="J46" s="346" t="s">
        <v>484</v>
      </c>
      <c r="K46" s="346" t="s">
        <v>484</v>
      </c>
      <c r="L46" s="346" t="s">
        <v>484</v>
      </c>
      <c r="M46" s="347" t="s">
        <v>484</v>
      </c>
    </row>
    <row r="47" spans="2:13" ht="27.75" customHeight="1" x14ac:dyDescent="0.2">
      <c r="B47" s="1171"/>
      <c r="C47" s="1172"/>
      <c r="D47" s="106"/>
      <c r="E47" s="1185" t="s">
        <v>37</v>
      </c>
      <c r="F47" s="1186"/>
      <c r="G47" s="1186"/>
      <c r="H47" s="1187"/>
      <c r="I47" s="345" t="s">
        <v>484</v>
      </c>
      <c r="J47" s="346" t="s">
        <v>484</v>
      </c>
      <c r="K47" s="346" t="s">
        <v>484</v>
      </c>
      <c r="L47" s="346" t="s">
        <v>484</v>
      </c>
      <c r="M47" s="347" t="s">
        <v>484</v>
      </c>
    </row>
    <row r="48" spans="2:13" ht="27.75" customHeight="1" x14ac:dyDescent="0.2">
      <c r="B48" s="1171"/>
      <c r="C48" s="1172"/>
      <c r="D48" s="104"/>
      <c r="E48" s="1175" t="s">
        <v>38</v>
      </c>
      <c r="F48" s="1175"/>
      <c r="G48" s="1175"/>
      <c r="H48" s="1176"/>
      <c r="I48" s="345" t="s">
        <v>484</v>
      </c>
      <c r="J48" s="346" t="s">
        <v>484</v>
      </c>
      <c r="K48" s="346" t="s">
        <v>484</v>
      </c>
      <c r="L48" s="346" t="s">
        <v>484</v>
      </c>
      <c r="M48" s="347" t="s">
        <v>484</v>
      </c>
    </row>
    <row r="49" spans="2:13" ht="27.75" customHeight="1" x14ac:dyDescent="0.2">
      <c r="B49" s="1173"/>
      <c r="C49" s="1174"/>
      <c r="D49" s="104"/>
      <c r="E49" s="1175" t="s">
        <v>39</v>
      </c>
      <c r="F49" s="1175"/>
      <c r="G49" s="1175"/>
      <c r="H49" s="1176"/>
      <c r="I49" s="345" t="s">
        <v>484</v>
      </c>
      <c r="J49" s="346" t="s">
        <v>484</v>
      </c>
      <c r="K49" s="346" t="s">
        <v>484</v>
      </c>
      <c r="L49" s="346" t="s">
        <v>484</v>
      </c>
      <c r="M49" s="347" t="s">
        <v>484</v>
      </c>
    </row>
    <row r="50" spans="2:13" ht="27.75" customHeight="1" x14ac:dyDescent="0.2">
      <c r="B50" s="1169" t="s">
        <v>40</v>
      </c>
      <c r="C50" s="1170"/>
      <c r="D50" s="107"/>
      <c r="E50" s="1175" t="s">
        <v>41</v>
      </c>
      <c r="F50" s="1175"/>
      <c r="G50" s="1175"/>
      <c r="H50" s="1176"/>
      <c r="I50" s="345">
        <v>108584</v>
      </c>
      <c r="J50" s="346">
        <v>106984</v>
      </c>
      <c r="K50" s="346">
        <v>112900</v>
      </c>
      <c r="L50" s="346">
        <v>123971</v>
      </c>
      <c r="M50" s="347">
        <v>127473</v>
      </c>
    </row>
    <row r="51" spans="2:13" ht="27.75" customHeight="1" x14ac:dyDescent="0.2">
      <c r="B51" s="1171"/>
      <c r="C51" s="1172"/>
      <c r="D51" s="104"/>
      <c r="E51" s="1175" t="s">
        <v>42</v>
      </c>
      <c r="F51" s="1175"/>
      <c r="G51" s="1175"/>
      <c r="H51" s="1176"/>
      <c r="I51" s="345">
        <v>5660</v>
      </c>
      <c r="J51" s="346">
        <v>7307</v>
      </c>
      <c r="K51" s="346">
        <v>10246</v>
      </c>
      <c r="L51" s="346">
        <v>12635</v>
      </c>
      <c r="M51" s="347">
        <v>12850</v>
      </c>
    </row>
    <row r="52" spans="2:13" ht="27.75" customHeight="1" x14ac:dyDescent="0.2">
      <c r="B52" s="1173"/>
      <c r="C52" s="1174"/>
      <c r="D52" s="104"/>
      <c r="E52" s="1175" t="s">
        <v>43</v>
      </c>
      <c r="F52" s="1175"/>
      <c r="G52" s="1175"/>
      <c r="H52" s="1176"/>
      <c r="I52" s="345">
        <v>103219</v>
      </c>
      <c r="J52" s="346">
        <v>96597</v>
      </c>
      <c r="K52" s="346">
        <v>103663</v>
      </c>
      <c r="L52" s="346">
        <v>101357</v>
      </c>
      <c r="M52" s="347">
        <v>90872</v>
      </c>
    </row>
    <row r="53" spans="2:13" ht="27.75" customHeight="1" thickBot="1" x14ac:dyDescent="0.25">
      <c r="B53" s="1177" t="s">
        <v>19</v>
      </c>
      <c r="C53" s="1178"/>
      <c r="D53" s="108"/>
      <c r="E53" s="1179" t="s">
        <v>44</v>
      </c>
      <c r="F53" s="1179"/>
      <c r="G53" s="1179"/>
      <c r="H53" s="1180"/>
      <c r="I53" s="348">
        <v>-99671</v>
      </c>
      <c r="J53" s="349">
        <v>-90306</v>
      </c>
      <c r="K53" s="349">
        <v>-105000</v>
      </c>
      <c r="L53" s="349">
        <v>-115204</v>
      </c>
      <c r="M53" s="350">
        <v>-110802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cc0nbcqg/QfcfKswYei1qO35s5Buo9Pl2k9dwKRD5TRpjBd8kVs/Tx7wJgZ7LHAwwHpFiIZ5eHZW/Blxv4HMw==" saltValue="AZDw/q45ZeoYshwrlX9K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120">
        <v>45337</v>
      </c>
      <c r="G55" s="120">
        <v>47289</v>
      </c>
      <c r="H55" s="121">
        <v>49087</v>
      </c>
    </row>
    <row r="56" spans="2:8" ht="52.5" customHeight="1" x14ac:dyDescent="0.2">
      <c r="B56" s="122"/>
      <c r="C56" s="1198" t="s">
        <v>47</v>
      </c>
      <c r="D56" s="1198"/>
      <c r="E56" s="1199"/>
      <c r="F56" s="123">
        <v>5320</v>
      </c>
      <c r="G56" s="123">
        <v>5326</v>
      </c>
      <c r="H56" s="124">
        <v>5336</v>
      </c>
    </row>
    <row r="57" spans="2:8" ht="53.25" customHeight="1" x14ac:dyDescent="0.2">
      <c r="B57" s="122"/>
      <c r="C57" s="1200" t="s">
        <v>48</v>
      </c>
      <c r="D57" s="1200"/>
      <c r="E57" s="1201"/>
      <c r="F57" s="125">
        <v>45165</v>
      </c>
      <c r="G57" s="125">
        <v>49609</v>
      </c>
      <c r="H57" s="126">
        <v>54440</v>
      </c>
    </row>
    <row r="58" spans="2:8" ht="45.75" customHeight="1" x14ac:dyDescent="0.2">
      <c r="B58" s="127"/>
      <c r="C58" s="1188" t="s">
        <v>559</v>
      </c>
      <c r="D58" s="1189"/>
      <c r="E58" s="1190"/>
      <c r="F58" s="128">
        <v>28000</v>
      </c>
      <c r="G58" s="128">
        <v>32874</v>
      </c>
      <c r="H58" s="129">
        <v>37520</v>
      </c>
    </row>
    <row r="59" spans="2:8" ht="45.75" customHeight="1" x14ac:dyDescent="0.2">
      <c r="B59" s="127"/>
      <c r="C59" s="1188" t="s">
        <v>560</v>
      </c>
      <c r="D59" s="1189"/>
      <c r="E59" s="1190"/>
      <c r="F59" s="128">
        <v>5026</v>
      </c>
      <c r="G59" s="128">
        <v>5031</v>
      </c>
      <c r="H59" s="129">
        <v>5035</v>
      </c>
    </row>
    <row r="60" spans="2:8" ht="45.75" customHeight="1" x14ac:dyDescent="0.2">
      <c r="B60" s="127"/>
      <c r="C60" s="1188" t="s">
        <v>562</v>
      </c>
      <c r="D60" s="1189"/>
      <c r="E60" s="1190"/>
      <c r="F60" s="128">
        <v>3903</v>
      </c>
      <c r="G60" s="128">
        <v>3967</v>
      </c>
      <c r="H60" s="129">
        <v>4052</v>
      </c>
    </row>
    <row r="61" spans="2:8" ht="45.75" customHeight="1" x14ac:dyDescent="0.2">
      <c r="B61" s="127"/>
      <c r="C61" s="1188" t="s">
        <v>561</v>
      </c>
      <c r="D61" s="1189"/>
      <c r="E61" s="1190"/>
      <c r="F61" s="128">
        <v>4478</v>
      </c>
      <c r="G61" s="128">
        <v>4000</v>
      </c>
      <c r="H61" s="129">
        <v>4001</v>
      </c>
    </row>
    <row r="62" spans="2:8" ht="45.75" customHeight="1" thickBot="1" x14ac:dyDescent="0.25">
      <c r="B62" s="130"/>
      <c r="C62" s="1191" t="s">
        <v>563</v>
      </c>
      <c r="D62" s="1192"/>
      <c r="E62" s="1193"/>
      <c r="F62" s="131">
        <v>2161</v>
      </c>
      <c r="G62" s="131">
        <v>2183</v>
      </c>
      <c r="H62" s="132">
        <v>2331</v>
      </c>
    </row>
    <row r="63" spans="2:8" ht="52.5" customHeight="1" thickBot="1" x14ac:dyDescent="0.25">
      <c r="B63" s="133"/>
      <c r="C63" s="1194" t="s">
        <v>49</v>
      </c>
      <c r="D63" s="1194"/>
      <c r="E63" s="1195"/>
      <c r="F63" s="134">
        <v>95822</v>
      </c>
      <c r="G63" s="134">
        <v>102224</v>
      </c>
      <c r="H63" s="135">
        <v>108863</v>
      </c>
    </row>
    <row r="64" spans="2:8" ht="13" x14ac:dyDescent="0.2"/>
  </sheetData>
  <sheetProtection algorithmName="SHA-512" hashValue="YBqrCyfG8GwZzN/qzFyQla1ndW4E70RFIun4Hgj9n2eC41Su2qvLtNregGM7T5HifgXVBK/Pc6mE62K2URGRfA==" saltValue="fsSOAWXzzsRjVb26UnOh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36625</v>
      </c>
      <c r="E3" s="154"/>
      <c r="F3" s="155">
        <v>51681</v>
      </c>
      <c r="G3" s="156"/>
      <c r="H3" s="157"/>
    </row>
    <row r="4" spans="1:8" x14ac:dyDescent="0.2">
      <c r="A4" s="158"/>
      <c r="B4" s="159"/>
      <c r="C4" s="160"/>
      <c r="D4" s="161">
        <v>32729</v>
      </c>
      <c r="E4" s="162"/>
      <c r="F4" s="163">
        <v>37226</v>
      </c>
      <c r="G4" s="164"/>
      <c r="H4" s="165"/>
    </row>
    <row r="5" spans="1:8" x14ac:dyDescent="0.2">
      <c r="A5" s="146" t="s">
        <v>517</v>
      </c>
      <c r="B5" s="151"/>
      <c r="C5" s="152"/>
      <c r="D5" s="153">
        <v>35741</v>
      </c>
      <c r="E5" s="154"/>
      <c r="F5" s="155">
        <v>50465</v>
      </c>
      <c r="G5" s="156"/>
      <c r="H5" s="157"/>
    </row>
    <row r="6" spans="1:8" x14ac:dyDescent="0.2">
      <c r="A6" s="158"/>
      <c r="B6" s="159"/>
      <c r="C6" s="160"/>
      <c r="D6" s="161">
        <v>28696</v>
      </c>
      <c r="E6" s="162"/>
      <c r="F6" s="163">
        <v>34193</v>
      </c>
      <c r="G6" s="164"/>
      <c r="H6" s="165"/>
    </row>
    <row r="7" spans="1:8" x14ac:dyDescent="0.2">
      <c r="A7" s="146" t="s">
        <v>518</v>
      </c>
      <c r="B7" s="151"/>
      <c r="C7" s="152"/>
      <c r="D7" s="153">
        <v>37826</v>
      </c>
      <c r="E7" s="154"/>
      <c r="F7" s="155">
        <v>51679</v>
      </c>
      <c r="G7" s="156"/>
      <c r="H7" s="157"/>
    </row>
    <row r="8" spans="1:8" x14ac:dyDescent="0.2">
      <c r="A8" s="158"/>
      <c r="B8" s="159"/>
      <c r="C8" s="160"/>
      <c r="D8" s="161">
        <v>31908</v>
      </c>
      <c r="E8" s="162"/>
      <c r="F8" s="163">
        <v>35132</v>
      </c>
      <c r="G8" s="164"/>
      <c r="H8" s="165"/>
    </row>
    <row r="9" spans="1:8" x14ac:dyDescent="0.2">
      <c r="A9" s="146" t="s">
        <v>519</v>
      </c>
      <c r="B9" s="151"/>
      <c r="C9" s="152"/>
      <c r="D9" s="153">
        <v>35476</v>
      </c>
      <c r="E9" s="154"/>
      <c r="F9" s="155">
        <v>49665</v>
      </c>
      <c r="G9" s="156"/>
      <c r="H9" s="157"/>
    </row>
    <row r="10" spans="1:8" x14ac:dyDescent="0.2">
      <c r="A10" s="158"/>
      <c r="B10" s="159"/>
      <c r="C10" s="160"/>
      <c r="D10" s="161">
        <v>32040</v>
      </c>
      <c r="E10" s="162"/>
      <c r="F10" s="163">
        <v>34678</v>
      </c>
      <c r="G10" s="164"/>
      <c r="H10" s="165"/>
    </row>
    <row r="11" spans="1:8" x14ac:dyDescent="0.2">
      <c r="A11" s="146" t="s">
        <v>520</v>
      </c>
      <c r="B11" s="151"/>
      <c r="C11" s="152"/>
      <c r="D11" s="153">
        <v>41436</v>
      </c>
      <c r="E11" s="154"/>
      <c r="F11" s="155">
        <v>63439</v>
      </c>
      <c r="G11" s="156"/>
      <c r="H11" s="157"/>
    </row>
    <row r="12" spans="1:8" x14ac:dyDescent="0.2">
      <c r="A12" s="158"/>
      <c r="B12" s="159"/>
      <c r="C12" s="166"/>
      <c r="D12" s="161">
        <v>34571</v>
      </c>
      <c r="E12" s="162"/>
      <c r="F12" s="163">
        <v>46463</v>
      </c>
      <c r="G12" s="164"/>
      <c r="H12" s="165"/>
    </row>
    <row r="13" spans="1:8" x14ac:dyDescent="0.2">
      <c r="A13" s="146"/>
      <c r="B13" s="151"/>
      <c r="C13" s="152"/>
      <c r="D13" s="153">
        <v>37421</v>
      </c>
      <c r="E13" s="154"/>
      <c r="F13" s="155">
        <v>53386</v>
      </c>
      <c r="G13" s="167"/>
      <c r="H13" s="157"/>
    </row>
    <row r="14" spans="1:8" x14ac:dyDescent="0.2">
      <c r="A14" s="158"/>
      <c r="B14" s="159"/>
      <c r="C14" s="160"/>
      <c r="D14" s="161">
        <v>31989</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3.29</v>
      </c>
      <c r="C19" s="168">
        <f>ROUND(VALUE(SUBSTITUTE(実質収支比率等に係る経年分析!G$48,"▲","-")),2)</f>
        <v>5.13</v>
      </c>
      <c r="D19" s="168">
        <f>ROUND(VALUE(SUBSTITUTE(実質収支比率等に係る経年分析!H$48,"▲","-")),2)</f>
        <v>5.94</v>
      </c>
      <c r="E19" s="168">
        <f>ROUND(VALUE(SUBSTITUTE(実質収支比率等に係る経年分析!I$48,"▲","-")),2)</f>
        <v>5.24</v>
      </c>
      <c r="F19" s="168">
        <f>ROUND(VALUE(SUBSTITUTE(実質収支比率等に係る経年分析!J$48,"▲","-")),2)</f>
        <v>3.67</v>
      </c>
    </row>
    <row r="20" spans="1:11" x14ac:dyDescent="0.2">
      <c r="A20" s="168" t="s">
        <v>53</v>
      </c>
      <c r="B20" s="168">
        <f>ROUND(VALUE(SUBSTITUTE(実質収支比率等に係る経年分析!F$47,"▲","-")),2)</f>
        <v>26.19</v>
      </c>
      <c r="C20" s="168">
        <f>ROUND(VALUE(SUBSTITUTE(実質収支比率等に係る経年分析!G$47,"▲","-")),2)</f>
        <v>25.92</v>
      </c>
      <c r="D20" s="168">
        <f>ROUND(VALUE(SUBSTITUTE(実質収支比率等に係る経年分析!H$47,"▲","-")),2)</f>
        <v>26.33</v>
      </c>
      <c r="E20" s="168">
        <f>ROUND(VALUE(SUBSTITUTE(実質収支比率等に係る経年分析!I$47,"▲","-")),2)</f>
        <v>26.04</v>
      </c>
      <c r="F20" s="168">
        <f>ROUND(VALUE(SUBSTITUTE(実質収支比率等に係る経年分析!J$47,"▲","-")),2)</f>
        <v>25.54</v>
      </c>
    </row>
    <row r="21" spans="1:11" x14ac:dyDescent="0.2">
      <c r="A21" s="168" t="s">
        <v>54</v>
      </c>
      <c r="B21" s="168">
        <f>IF(ISNUMBER(VALUE(SUBSTITUTE(実質収支比率等に係る経年分析!F$49,"▲","-"))),ROUND(VALUE(SUBSTITUTE(実質収支比率等に係る経年分析!F$49,"▲","-")),2),NA())</f>
        <v>-0.51</v>
      </c>
      <c r="C21" s="168">
        <f>IF(ISNUMBER(VALUE(SUBSTITUTE(実質収支比率等に係る経年分析!G$49,"▲","-"))),ROUND(VALUE(SUBSTITUTE(実質収支比率等に係る経年分析!G$49,"▲","-")),2),NA())</f>
        <v>-0.96</v>
      </c>
      <c r="D21" s="168">
        <f>IF(ISNUMBER(VALUE(SUBSTITUTE(実質収支比率等に係る経年分析!H$49,"▲","-"))),ROUND(VALUE(SUBSTITUTE(実質収支比率等に係る経年分析!H$49,"▲","-")),2),NA())</f>
        <v>-0.83</v>
      </c>
      <c r="E21" s="168">
        <f>IF(ISNUMBER(VALUE(SUBSTITUTE(実質収支比率等に係る経年分析!I$49,"▲","-"))),ROUND(VALUE(SUBSTITUTE(実質収支比率等に係る経年分析!I$49,"▲","-")),2),NA())</f>
        <v>-2.14</v>
      </c>
      <c r="F21" s="168">
        <f>IF(ISNUMBER(VALUE(SUBSTITUTE(実質収支比率等に係る経年分析!J$49,"▲","-"))),ROUND(VALUE(SUBSTITUTE(実質収支比率等に係る経年分析!J$49,"▲","-")),2),NA())</f>
        <v>-2.82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公共駐車場会計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0.28999999999999998</v>
      </c>
    </row>
    <row r="35" spans="1:16" x14ac:dyDescent="0.2">
      <c r="A35" s="169" t="str">
        <f>IF(連結実質赤字比率に係る赤字・黒字の構成分析!C$35="",NA(),連結実質赤字比率に係る赤字・黒字の構成分析!C$35)</f>
        <v>介護保険会計（保険事業勘定）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0.55000000000000004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3.67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11767</v>
      </c>
      <c r="E42" s="170"/>
      <c r="F42" s="170"/>
      <c r="G42" s="170">
        <f>'実質公債費比率（分子）の構造'!L$52</f>
        <v>11627</v>
      </c>
      <c r="H42" s="170"/>
      <c r="I42" s="170"/>
      <c r="J42" s="170">
        <f>'実質公債費比率（分子）の構造'!M$52</f>
        <v>11172</v>
      </c>
      <c r="K42" s="170"/>
      <c r="L42" s="170"/>
      <c r="M42" s="170">
        <f>'実質公債費比率（分子）の構造'!N$52</f>
        <v>10374</v>
      </c>
      <c r="N42" s="170"/>
      <c r="O42" s="170"/>
      <c r="P42" s="170">
        <f>'実質公債費比率（分子）の構造'!O$52</f>
        <v>9438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2346</v>
      </c>
      <c r="C44" s="170"/>
      <c r="D44" s="170"/>
      <c r="E44" s="170">
        <f>'実質公債費比率（分子）の構造'!L$50</f>
        <v>3381</v>
      </c>
      <c r="F44" s="170"/>
      <c r="G44" s="170"/>
      <c r="H44" s="170">
        <f>'実質公債費比率（分子）の構造'!M$50</f>
        <v>4088</v>
      </c>
      <c r="I44" s="170"/>
      <c r="J44" s="170"/>
      <c r="K44" s="170">
        <f>'実質公債費比率（分子）の構造'!N$50</f>
        <v>873</v>
      </c>
      <c r="L44" s="170"/>
      <c r="M44" s="170"/>
      <c r="N44" s="170">
        <f>'実質公債費比率（分子）の構造'!O$50</f>
        <v>772</v>
      </c>
      <c r="O44" s="170"/>
      <c r="P44" s="170"/>
    </row>
    <row r="45" spans="1:16" x14ac:dyDescent="0.2">
      <c r="A45" s="170" t="s">
        <v>63</v>
      </c>
      <c r="B45" s="170">
        <f>'実質公債費比率（分子）の構造'!K$49</f>
        <v>180</v>
      </c>
      <c r="C45" s="170"/>
      <c r="D45" s="170"/>
      <c r="E45" s="170">
        <f>'実質公債費比率（分子）の構造'!L$49</f>
        <v>200</v>
      </c>
      <c r="F45" s="170"/>
      <c r="G45" s="170"/>
      <c r="H45" s="170">
        <f>'実質公債費比率（分子）の構造'!M$49</f>
        <v>192</v>
      </c>
      <c r="I45" s="170"/>
      <c r="J45" s="170"/>
      <c r="K45" s="170">
        <f>'実質公債費比率（分子）の構造'!N$49</f>
        <v>197</v>
      </c>
      <c r="L45" s="170"/>
      <c r="M45" s="170"/>
      <c r="N45" s="170">
        <f>'実質公債費比率（分子）の構造'!O$49</f>
        <v>240</v>
      </c>
      <c r="O45" s="170"/>
      <c r="P45" s="170"/>
    </row>
    <row r="46" spans="1:16" x14ac:dyDescent="0.2">
      <c r="A46" s="170" t="s">
        <v>64</v>
      </c>
      <c r="B46" s="170">
        <f>'実質公債費比率（分子）の構造'!K$48</f>
        <v>116</v>
      </c>
      <c r="C46" s="170"/>
      <c r="D46" s="170"/>
      <c r="E46" s="170">
        <f>'実質公債費比率（分子）の構造'!L$48</f>
        <v>93</v>
      </c>
      <c r="F46" s="170"/>
      <c r="G46" s="170"/>
      <c r="H46" s="170">
        <f>'実質公債費比率（分子）の構造'!M$48</f>
        <v>77</v>
      </c>
      <c r="I46" s="170"/>
      <c r="J46" s="170"/>
      <c r="K46" s="170">
        <f>'実質公債費比率（分子）の構造'!N$48</f>
        <v>59</v>
      </c>
      <c r="L46" s="170"/>
      <c r="M46" s="170"/>
      <c r="N46" s="170">
        <f>'実質公債費比率（分子）の構造'!O$48</f>
        <v>54</v>
      </c>
      <c r="O46" s="170"/>
      <c r="P46" s="170"/>
    </row>
    <row r="47" spans="1:16" x14ac:dyDescent="0.2">
      <c r="A47" s="170" t="s">
        <v>12</v>
      </c>
      <c r="B47" s="170">
        <f>'実質公債費比率（分子）の構造'!K$47</f>
        <v>582</v>
      </c>
      <c r="C47" s="170"/>
      <c r="D47" s="170"/>
      <c r="E47" s="170">
        <f>'実質公債費比率（分子）の構造'!L$47</f>
        <v>612</v>
      </c>
      <c r="F47" s="170"/>
      <c r="G47" s="170"/>
      <c r="H47" s="170">
        <f>'実質公債費比率（分子）の構造'!M$47</f>
        <v>537</v>
      </c>
      <c r="I47" s="170"/>
      <c r="J47" s="170"/>
      <c r="K47" s="170">
        <f>'実質公債費比率（分子）の構造'!N$47</f>
        <v>558</v>
      </c>
      <c r="L47" s="170"/>
      <c r="M47" s="170"/>
      <c r="N47" s="170">
        <f>'実質公債費比率（分子）の構造'!O$47</f>
        <v>527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3263</v>
      </c>
      <c r="C49" s="170"/>
      <c r="D49" s="170"/>
      <c r="E49" s="170">
        <f>'実質公債費比率（分子）の構造'!L$45</f>
        <v>3350</v>
      </c>
      <c r="F49" s="170"/>
      <c r="G49" s="170"/>
      <c r="H49" s="170">
        <f>'実質公債費比率（分子）の構造'!M$45</f>
        <v>3071</v>
      </c>
      <c r="I49" s="170"/>
      <c r="J49" s="170"/>
      <c r="K49" s="170">
        <f>'実質公債費比率（分子）の構造'!N$45</f>
        <v>3239</v>
      </c>
      <c r="L49" s="170"/>
      <c r="M49" s="170"/>
      <c r="N49" s="170">
        <f>'実質公債費比率（分子）の構造'!O$45</f>
        <v>3288</v>
      </c>
      <c r="O49" s="170"/>
      <c r="P49" s="170"/>
    </row>
    <row r="50" spans="1:16" x14ac:dyDescent="0.2">
      <c r="A50" s="170" t="s">
        <v>67</v>
      </c>
      <c r="B50" s="170" t="e">
        <f>NA()</f>
        <v>#N/A</v>
      </c>
      <c r="C50" s="170">
        <f>IF(ISNUMBER('実質公債費比率（分子）の構造'!K$53),'実質公債費比率（分子）の構造'!K$53,NA())</f>
        <v>-5280</v>
      </c>
      <c r="D50" s="170" t="e">
        <f>NA()</f>
        <v>#N/A</v>
      </c>
      <c r="E50" s="170" t="e">
        <f>NA()</f>
        <v>#N/A</v>
      </c>
      <c r="F50" s="170">
        <f>IF(ISNUMBER('実質公債費比率（分子）の構造'!L$53),'実質公債費比率（分子）の構造'!L$53,NA())</f>
        <v>-3991</v>
      </c>
      <c r="G50" s="170" t="e">
        <f>NA()</f>
        <v>#N/A</v>
      </c>
      <c r="H50" s="170" t="e">
        <f>NA()</f>
        <v>#N/A</v>
      </c>
      <c r="I50" s="170">
        <f>IF(ISNUMBER('実質公債費比率（分子）の構造'!M$53),'実質公債費比率（分子）の構造'!M$53,NA())</f>
        <v>-3207</v>
      </c>
      <c r="J50" s="170" t="e">
        <f>NA()</f>
        <v>#N/A</v>
      </c>
      <c r="K50" s="170" t="e">
        <f>NA()</f>
        <v>#N/A</v>
      </c>
      <c r="L50" s="170">
        <f>IF(ISNUMBER('実質公債費比率（分子）の構造'!N$53),'実質公債費比率（分子）の構造'!N$53,NA())</f>
        <v>-5448</v>
      </c>
      <c r="M50" s="170" t="e">
        <f>NA()</f>
        <v>#N/A</v>
      </c>
      <c r="N50" s="170" t="e">
        <f>NA()</f>
        <v>#N/A</v>
      </c>
      <c r="O50" s="170">
        <f>IF(ISNUMBER('実質公債費比率（分子）の構造'!O$53),'実質公債費比率（分子）の構造'!O$53,NA())</f>
        <v>-4557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103219</v>
      </c>
      <c r="E56" s="169"/>
      <c r="F56" s="169"/>
      <c r="G56" s="169">
        <f>'将来負担比率（分子）の構造'!J$52</f>
        <v>96597</v>
      </c>
      <c r="H56" s="169"/>
      <c r="I56" s="169"/>
      <c r="J56" s="169">
        <f>'将来負担比率（分子）の構造'!K$52</f>
        <v>103663</v>
      </c>
      <c r="K56" s="169"/>
      <c r="L56" s="169"/>
      <c r="M56" s="169">
        <f>'将来負担比率（分子）の構造'!L$52</f>
        <v>101357</v>
      </c>
      <c r="N56" s="169"/>
      <c r="O56" s="169"/>
      <c r="P56" s="169">
        <f>'将来負担比率（分子）の構造'!M$52</f>
        <v>90872</v>
      </c>
    </row>
    <row r="57" spans="1:16" x14ac:dyDescent="0.2">
      <c r="A57" s="169" t="s">
        <v>42</v>
      </c>
      <c r="B57" s="169"/>
      <c r="C57" s="169"/>
      <c r="D57" s="169">
        <f>'将来負担比率（分子）の構造'!I$51</f>
        <v>5660</v>
      </c>
      <c r="E57" s="169"/>
      <c r="F57" s="169"/>
      <c r="G57" s="169">
        <f>'将来負担比率（分子）の構造'!J$51</f>
        <v>7307</v>
      </c>
      <c r="H57" s="169"/>
      <c r="I57" s="169"/>
      <c r="J57" s="169">
        <f>'将来負担比率（分子）の構造'!K$51</f>
        <v>10246</v>
      </c>
      <c r="K57" s="169"/>
      <c r="L57" s="169"/>
      <c r="M57" s="169">
        <f>'将来負担比率（分子）の構造'!L$51</f>
        <v>12635</v>
      </c>
      <c r="N57" s="169"/>
      <c r="O57" s="169"/>
      <c r="P57" s="169">
        <f>'将来負担比率（分子）の構造'!M$51</f>
        <v>12850</v>
      </c>
    </row>
    <row r="58" spans="1:16" x14ac:dyDescent="0.2">
      <c r="A58" s="169" t="s">
        <v>41</v>
      </c>
      <c r="B58" s="169"/>
      <c r="C58" s="169"/>
      <c r="D58" s="169">
        <f>'将来負担比率（分子）の構造'!I$50</f>
        <v>108584</v>
      </c>
      <c r="E58" s="169"/>
      <c r="F58" s="169"/>
      <c r="G58" s="169">
        <f>'将来負担比率（分子）の構造'!J$50</f>
        <v>106984</v>
      </c>
      <c r="H58" s="169"/>
      <c r="I58" s="169"/>
      <c r="J58" s="169">
        <f>'将来負担比率（分子）の構造'!K$50</f>
        <v>112900</v>
      </c>
      <c r="K58" s="169"/>
      <c r="L58" s="169"/>
      <c r="M58" s="169">
        <f>'将来負担比率（分子）の構造'!L$50</f>
        <v>123971</v>
      </c>
      <c r="N58" s="169"/>
      <c r="O58" s="169"/>
      <c r="P58" s="169">
        <f>'将来負担比率（分子）の構造'!M$50</f>
        <v>127473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33873</v>
      </c>
      <c r="C62" s="169"/>
      <c r="D62" s="169"/>
      <c r="E62" s="169">
        <f>'将来負担比率（分子）の構造'!J$45</f>
        <v>33092</v>
      </c>
      <c r="F62" s="169"/>
      <c r="G62" s="169"/>
      <c r="H62" s="169">
        <f>'将来負担比率（分子）の構造'!K$45</f>
        <v>32422</v>
      </c>
      <c r="I62" s="169"/>
      <c r="J62" s="169"/>
      <c r="K62" s="169">
        <f>'将来負担比率（分子）の構造'!L$45</f>
        <v>30615</v>
      </c>
      <c r="L62" s="169"/>
      <c r="M62" s="169"/>
      <c r="N62" s="169">
        <f>'将来負担比率（分子）の構造'!M$45</f>
        <v>30558</v>
      </c>
      <c r="O62" s="169"/>
      <c r="P62" s="169"/>
    </row>
    <row r="63" spans="1:16" x14ac:dyDescent="0.2">
      <c r="A63" s="169" t="s">
        <v>34</v>
      </c>
      <c r="B63" s="169">
        <f>'将来負担比率（分子）の構造'!I$44</f>
        <v>2262</v>
      </c>
      <c r="C63" s="169"/>
      <c r="D63" s="169"/>
      <c r="E63" s="169">
        <f>'将来負担比率（分子）の構造'!J$44</f>
        <v>2627</v>
      </c>
      <c r="F63" s="169"/>
      <c r="G63" s="169"/>
      <c r="H63" s="169">
        <f>'将来負担比率（分子）の構造'!K$44</f>
        <v>2978</v>
      </c>
      <c r="I63" s="169"/>
      <c r="J63" s="169"/>
      <c r="K63" s="169">
        <f>'将来負担比率（分子）の構造'!L$44</f>
        <v>3644</v>
      </c>
      <c r="L63" s="169"/>
      <c r="M63" s="169"/>
      <c r="N63" s="169">
        <f>'将来負担比率（分子）の構造'!M$44</f>
        <v>3755</v>
      </c>
      <c r="O63" s="169"/>
      <c r="P63" s="169"/>
    </row>
    <row r="64" spans="1:16" x14ac:dyDescent="0.2">
      <c r="A64" s="169" t="s">
        <v>33</v>
      </c>
      <c r="B64" s="169">
        <f>'将来負担比率（分子）の構造'!I$43</f>
        <v>616</v>
      </c>
      <c r="C64" s="169"/>
      <c r="D64" s="169"/>
      <c r="E64" s="169">
        <f>'将来負担比率（分子）の構造'!J$43</f>
        <v>529</v>
      </c>
      <c r="F64" s="169"/>
      <c r="G64" s="169"/>
      <c r="H64" s="169">
        <f>'将来負担比率（分子）の構造'!K$43</f>
        <v>451</v>
      </c>
      <c r="I64" s="169"/>
      <c r="J64" s="169"/>
      <c r="K64" s="169">
        <f>'将来負担比率（分子）の構造'!L$43</f>
        <v>393</v>
      </c>
      <c r="L64" s="169"/>
      <c r="M64" s="169"/>
      <c r="N64" s="169">
        <f>'将来負担比率（分子）の構造'!M$43</f>
        <v>342</v>
      </c>
      <c r="O64" s="169"/>
      <c r="P64" s="169"/>
    </row>
    <row r="65" spans="1:16" x14ac:dyDescent="0.2">
      <c r="A65" s="169" t="s">
        <v>32</v>
      </c>
      <c r="B65" s="169">
        <f>'将来負担比率（分子）の構造'!I$42</f>
        <v>24120</v>
      </c>
      <c r="C65" s="169"/>
      <c r="D65" s="169"/>
      <c r="E65" s="169">
        <f>'将来負担比率（分子）の構造'!J$42</f>
        <v>28227</v>
      </c>
      <c r="F65" s="169"/>
      <c r="G65" s="169"/>
      <c r="H65" s="169">
        <f>'将来負担比率（分子）の構造'!K$42</f>
        <v>29223</v>
      </c>
      <c r="I65" s="169"/>
      <c r="J65" s="169"/>
      <c r="K65" s="169">
        <f>'将来負担比率（分子）の構造'!L$42</f>
        <v>28887</v>
      </c>
      <c r="L65" s="169"/>
      <c r="M65" s="169"/>
      <c r="N65" s="169">
        <f>'将来負担比率（分子）の構造'!M$42</f>
        <v>30047</v>
      </c>
      <c r="O65" s="169"/>
      <c r="P65" s="169"/>
    </row>
    <row r="66" spans="1:16" x14ac:dyDescent="0.2">
      <c r="A66" s="169" t="s">
        <v>31</v>
      </c>
      <c r="B66" s="169">
        <f>'将来負担比率（分子）の構造'!I$41</f>
        <v>56919</v>
      </c>
      <c r="C66" s="169"/>
      <c r="D66" s="169"/>
      <c r="E66" s="169">
        <f>'将来負担比率（分子）の構造'!J$41</f>
        <v>56108</v>
      </c>
      <c r="F66" s="169"/>
      <c r="G66" s="169"/>
      <c r="H66" s="169">
        <f>'将来負担比率（分子）の構造'!K$41</f>
        <v>56735</v>
      </c>
      <c r="I66" s="169"/>
      <c r="J66" s="169"/>
      <c r="K66" s="169">
        <f>'将来負担比率（分子）の構造'!L$41</f>
        <v>59220</v>
      </c>
      <c r="L66" s="169"/>
      <c r="M66" s="169"/>
      <c r="N66" s="169">
        <f>'将来負担比率（分子）の構造'!M$41</f>
        <v>55690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45337</v>
      </c>
      <c r="C72" s="173">
        <f>基金残高に係る経年分析!G55</f>
        <v>47289</v>
      </c>
      <c r="D72" s="173">
        <f>基金残高に係る経年分析!H55</f>
        <v>49087</v>
      </c>
    </row>
    <row r="73" spans="1:16" x14ac:dyDescent="0.2">
      <c r="A73" s="172" t="s">
        <v>74</v>
      </c>
      <c r="B73" s="173">
        <f>基金残高に係る経年分析!F56</f>
        <v>5320</v>
      </c>
      <c r="C73" s="173">
        <f>基金残高に係る経年分析!G56</f>
        <v>5326</v>
      </c>
      <c r="D73" s="173">
        <f>基金残高に係る経年分析!H56</f>
        <v>5336</v>
      </c>
    </row>
    <row r="74" spans="1:16" x14ac:dyDescent="0.2">
      <c r="A74" s="172" t="s">
        <v>75</v>
      </c>
      <c r="B74" s="173">
        <f>基金残高に係る経年分析!F57</f>
        <v>45165</v>
      </c>
      <c r="C74" s="173">
        <f>基金残高に係る経年分析!G57</f>
        <v>49609</v>
      </c>
      <c r="D74" s="173">
        <f>基金残高に係る経年分析!H57</f>
        <v>54440</v>
      </c>
    </row>
  </sheetData>
  <sheetProtection algorithmName="SHA-512" hashValue="dLo5KOp3L0fTqJT9/rSW81yJV9VjO52Z6x3nr7050ZmkNrA04RwKW7a4o5NWI60UzFq0REP1fEDx+qn1DKMtdw==" saltValue="uZj40U0Wy9z2JGg5C/CD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72656390</v>
      </c>
      <c r="S5" s="664"/>
      <c r="T5" s="664"/>
      <c r="U5" s="664"/>
      <c r="V5" s="664"/>
      <c r="W5" s="664"/>
      <c r="X5" s="664"/>
      <c r="Y5" s="689"/>
      <c r="Z5" s="702">
        <v>22.7</v>
      </c>
      <c r="AA5" s="702"/>
      <c r="AB5" s="702"/>
      <c r="AC5" s="702"/>
      <c r="AD5" s="703">
        <v>72656390</v>
      </c>
      <c r="AE5" s="703"/>
      <c r="AF5" s="703"/>
      <c r="AG5" s="703"/>
      <c r="AH5" s="703"/>
      <c r="AI5" s="703"/>
      <c r="AJ5" s="703"/>
      <c r="AK5" s="703"/>
      <c r="AL5" s="690">
        <v>37.1</v>
      </c>
      <c r="AM5" s="672"/>
      <c r="AN5" s="672"/>
      <c r="AO5" s="691"/>
      <c r="AP5" s="666" t="s">
        <v>216</v>
      </c>
      <c r="AQ5" s="667"/>
      <c r="AR5" s="667"/>
      <c r="AS5" s="667"/>
      <c r="AT5" s="667"/>
      <c r="AU5" s="667"/>
      <c r="AV5" s="667"/>
      <c r="AW5" s="667"/>
      <c r="AX5" s="667"/>
      <c r="AY5" s="667"/>
      <c r="AZ5" s="667"/>
      <c r="BA5" s="667"/>
      <c r="BB5" s="667"/>
      <c r="BC5" s="667"/>
      <c r="BD5" s="667"/>
      <c r="BE5" s="667"/>
      <c r="BF5" s="668"/>
      <c r="BG5" s="608">
        <v>72616625</v>
      </c>
      <c r="BH5" s="609"/>
      <c r="BI5" s="609"/>
      <c r="BJ5" s="609"/>
      <c r="BK5" s="609"/>
      <c r="BL5" s="609"/>
      <c r="BM5" s="609"/>
      <c r="BN5" s="610"/>
      <c r="BO5" s="646">
        <v>99.9</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1083448</v>
      </c>
      <c r="S6" s="609"/>
      <c r="T6" s="609"/>
      <c r="U6" s="609"/>
      <c r="V6" s="609"/>
      <c r="W6" s="609"/>
      <c r="X6" s="609"/>
      <c r="Y6" s="610"/>
      <c r="Z6" s="646">
        <v>0.3</v>
      </c>
      <c r="AA6" s="646"/>
      <c r="AB6" s="646"/>
      <c r="AC6" s="646"/>
      <c r="AD6" s="647">
        <v>1083448</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72616625</v>
      </c>
      <c r="BH6" s="609"/>
      <c r="BI6" s="609"/>
      <c r="BJ6" s="609"/>
      <c r="BK6" s="609"/>
      <c r="BL6" s="609"/>
      <c r="BM6" s="609"/>
      <c r="BN6" s="610"/>
      <c r="BO6" s="646">
        <v>99.9</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1004116</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1004116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281057</v>
      </c>
      <c r="S7" s="609"/>
      <c r="T7" s="609"/>
      <c r="U7" s="609"/>
      <c r="V7" s="609"/>
      <c r="W7" s="609"/>
      <c r="X7" s="609"/>
      <c r="Y7" s="610"/>
      <c r="Z7" s="646">
        <v>0.1</v>
      </c>
      <c r="AA7" s="646"/>
      <c r="AB7" s="646"/>
      <c r="AC7" s="646"/>
      <c r="AD7" s="647">
        <v>281057</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68363642</v>
      </c>
      <c r="BH7" s="609"/>
      <c r="BI7" s="609"/>
      <c r="BJ7" s="609"/>
      <c r="BK7" s="609"/>
      <c r="BL7" s="609"/>
      <c r="BM7" s="609"/>
      <c r="BN7" s="610"/>
      <c r="BO7" s="646">
        <v>94.1</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25770390</v>
      </c>
      <c r="CS7" s="609"/>
      <c r="CT7" s="609"/>
      <c r="CU7" s="609"/>
      <c r="CV7" s="609"/>
      <c r="CW7" s="609"/>
      <c r="CX7" s="609"/>
      <c r="CY7" s="610"/>
      <c r="CZ7" s="646">
        <v>8.3000000000000007</v>
      </c>
      <c r="DA7" s="646"/>
      <c r="DB7" s="646"/>
      <c r="DC7" s="646"/>
      <c r="DD7" s="614">
        <v>4829072</v>
      </c>
      <c r="DE7" s="609"/>
      <c r="DF7" s="609"/>
      <c r="DG7" s="609"/>
      <c r="DH7" s="609"/>
      <c r="DI7" s="609"/>
      <c r="DJ7" s="609"/>
      <c r="DK7" s="609"/>
      <c r="DL7" s="609"/>
      <c r="DM7" s="609"/>
      <c r="DN7" s="609"/>
      <c r="DO7" s="609"/>
      <c r="DP7" s="610"/>
      <c r="DQ7" s="614">
        <v>22867122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1495386</v>
      </c>
      <c r="S8" s="609"/>
      <c r="T8" s="609"/>
      <c r="U8" s="609"/>
      <c r="V8" s="609"/>
      <c r="W8" s="609"/>
      <c r="X8" s="609"/>
      <c r="Y8" s="610"/>
      <c r="Z8" s="646">
        <v>0.5</v>
      </c>
      <c r="AA8" s="646"/>
      <c r="AB8" s="646"/>
      <c r="AC8" s="646"/>
      <c r="AD8" s="647">
        <v>1495386</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1436736</v>
      </c>
      <c r="BH8" s="609"/>
      <c r="BI8" s="609"/>
      <c r="BJ8" s="609"/>
      <c r="BK8" s="609"/>
      <c r="BL8" s="609"/>
      <c r="BM8" s="609"/>
      <c r="BN8" s="610"/>
      <c r="BO8" s="646">
        <v>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181878638</v>
      </c>
      <c r="CS8" s="609"/>
      <c r="CT8" s="609"/>
      <c r="CU8" s="609"/>
      <c r="CV8" s="609"/>
      <c r="CW8" s="609"/>
      <c r="CX8" s="609"/>
      <c r="CY8" s="610"/>
      <c r="CZ8" s="646">
        <v>58.2</v>
      </c>
      <c r="DA8" s="646"/>
      <c r="DB8" s="646"/>
      <c r="DC8" s="646"/>
      <c r="DD8" s="614">
        <v>1818903</v>
      </c>
      <c r="DE8" s="609"/>
      <c r="DF8" s="609"/>
      <c r="DG8" s="609"/>
      <c r="DH8" s="609"/>
      <c r="DI8" s="609"/>
      <c r="DJ8" s="609"/>
      <c r="DK8" s="609"/>
      <c r="DL8" s="609"/>
      <c r="DM8" s="609"/>
      <c r="DN8" s="609"/>
      <c r="DO8" s="609"/>
      <c r="DP8" s="610"/>
      <c r="DQ8" s="614">
        <v>103920504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1606553</v>
      </c>
      <c r="S9" s="609"/>
      <c r="T9" s="609"/>
      <c r="U9" s="609"/>
      <c r="V9" s="609"/>
      <c r="W9" s="609"/>
      <c r="X9" s="609"/>
      <c r="Y9" s="610"/>
      <c r="Z9" s="646">
        <v>0.5</v>
      </c>
      <c r="AA9" s="646"/>
      <c r="AB9" s="646"/>
      <c r="AC9" s="646"/>
      <c r="AD9" s="647">
        <v>1606553</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66926906</v>
      </c>
      <c r="BH9" s="609"/>
      <c r="BI9" s="609"/>
      <c r="BJ9" s="609"/>
      <c r="BK9" s="609"/>
      <c r="BL9" s="609"/>
      <c r="BM9" s="609"/>
      <c r="BN9" s="610"/>
      <c r="BO9" s="646">
        <v>92.1</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25562632</v>
      </c>
      <c r="CS9" s="609"/>
      <c r="CT9" s="609"/>
      <c r="CU9" s="609"/>
      <c r="CV9" s="609"/>
      <c r="CW9" s="609"/>
      <c r="CX9" s="609"/>
      <c r="CY9" s="610"/>
      <c r="CZ9" s="646">
        <v>8.1999999999999993</v>
      </c>
      <c r="DA9" s="646"/>
      <c r="DB9" s="646"/>
      <c r="DC9" s="646"/>
      <c r="DD9" s="614">
        <v>125031</v>
      </c>
      <c r="DE9" s="609"/>
      <c r="DF9" s="609"/>
      <c r="DG9" s="609"/>
      <c r="DH9" s="609"/>
      <c r="DI9" s="609"/>
      <c r="DJ9" s="609"/>
      <c r="DK9" s="609"/>
      <c r="DL9" s="609"/>
      <c r="DM9" s="609"/>
      <c r="DN9" s="609"/>
      <c r="DO9" s="609"/>
      <c r="DP9" s="610"/>
      <c r="DQ9" s="614">
        <v>21374666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984314</v>
      </c>
      <c r="CS10" s="609"/>
      <c r="CT10" s="609"/>
      <c r="CU10" s="609"/>
      <c r="CV10" s="609"/>
      <c r="CW10" s="609"/>
      <c r="CX10" s="609"/>
      <c r="CY10" s="610"/>
      <c r="CZ10" s="646">
        <v>0.3</v>
      </c>
      <c r="DA10" s="646"/>
      <c r="DB10" s="646"/>
      <c r="DC10" s="646"/>
      <c r="DD10" s="614">
        <v>91790</v>
      </c>
      <c r="DE10" s="609"/>
      <c r="DF10" s="609"/>
      <c r="DG10" s="609"/>
      <c r="DH10" s="609"/>
      <c r="DI10" s="609"/>
      <c r="DJ10" s="609"/>
      <c r="DK10" s="609"/>
      <c r="DL10" s="609"/>
      <c r="DM10" s="609"/>
      <c r="DN10" s="609"/>
      <c r="DO10" s="609"/>
      <c r="DP10" s="610"/>
      <c r="DQ10" s="614">
        <v>966985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17067909</v>
      </c>
      <c r="S11" s="609"/>
      <c r="T11" s="609"/>
      <c r="U11" s="609"/>
      <c r="V11" s="609"/>
      <c r="W11" s="609"/>
      <c r="X11" s="609"/>
      <c r="Y11" s="610"/>
      <c r="Z11" s="611">
        <v>5.3</v>
      </c>
      <c r="AA11" s="612"/>
      <c r="AB11" s="612"/>
      <c r="AC11" s="613"/>
      <c r="AD11" s="614">
        <v>17067909</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1821954</v>
      </c>
      <c r="CS11" s="609"/>
      <c r="CT11" s="609"/>
      <c r="CU11" s="609"/>
      <c r="CV11" s="609"/>
      <c r="CW11" s="609"/>
      <c r="CX11" s="609"/>
      <c r="CY11" s="610"/>
      <c r="CZ11" s="646">
        <v>0.6</v>
      </c>
      <c r="DA11" s="646"/>
      <c r="DB11" s="646"/>
      <c r="DC11" s="646"/>
      <c r="DD11" s="614">
        <v>1312735</v>
      </c>
      <c r="DE11" s="609"/>
      <c r="DF11" s="609"/>
      <c r="DG11" s="609"/>
      <c r="DH11" s="609"/>
      <c r="DI11" s="609"/>
      <c r="DJ11" s="609"/>
      <c r="DK11" s="609"/>
      <c r="DL11" s="609"/>
      <c r="DM11" s="609"/>
      <c r="DN11" s="609"/>
      <c r="DO11" s="609"/>
      <c r="DP11" s="610"/>
      <c r="DQ11" s="614">
        <v>1219119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3605973</v>
      </c>
      <c r="CS12" s="609"/>
      <c r="CT12" s="609"/>
      <c r="CU12" s="609"/>
      <c r="CV12" s="609"/>
      <c r="CW12" s="609"/>
      <c r="CX12" s="609"/>
      <c r="CY12" s="610"/>
      <c r="CZ12" s="646">
        <v>1.2</v>
      </c>
      <c r="DA12" s="646"/>
      <c r="DB12" s="646"/>
      <c r="DC12" s="646"/>
      <c r="DD12" s="614" t="s">
        <v>122</v>
      </c>
      <c r="DE12" s="609"/>
      <c r="DF12" s="609"/>
      <c r="DG12" s="609"/>
      <c r="DH12" s="609"/>
      <c r="DI12" s="609"/>
      <c r="DJ12" s="609"/>
      <c r="DK12" s="609"/>
      <c r="DL12" s="609"/>
      <c r="DM12" s="609"/>
      <c r="DN12" s="609"/>
      <c r="DO12" s="609"/>
      <c r="DP12" s="610"/>
      <c r="DQ12" s="614">
        <v>3559406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25572474</v>
      </c>
      <c r="CS13" s="609"/>
      <c r="CT13" s="609"/>
      <c r="CU13" s="609"/>
      <c r="CV13" s="609"/>
      <c r="CW13" s="609"/>
      <c r="CX13" s="609"/>
      <c r="CY13" s="610"/>
      <c r="CZ13" s="646">
        <v>8.1999999999999993</v>
      </c>
      <c r="DA13" s="646"/>
      <c r="DB13" s="646"/>
      <c r="DC13" s="646"/>
      <c r="DD13" s="614">
        <v>13070829</v>
      </c>
      <c r="DE13" s="609"/>
      <c r="DF13" s="609"/>
      <c r="DG13" s="609"/>
      <c r="DH13" s="609"/>
      <c r="DI13" s="609"/>
      <c r="DJ13" s="609"/>
      <c r="DK13" s="609"/>
      <c r="DL13" s="609"/>
      <c r="DM13" s="609"/>
      <c r="DN13" s="609"/>
      <c r="DO13" s="609"/>
      <c r="DP13" s="610"/>
      <c r="DQ13" s="614">
        <v>16447829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7981</v>
      </c>
      <c r="S14" s="609"/>
      <c r="T14" s="609"/>
      <c r="U14" s="609"/>
      <c r="V14" s="609"/>
      <c r="W14" s="609"/>
      <c r="X14" s="609"/>
      <c r="Y14" s="610"/>
      <c r="Z14" s="646">
        <v>0</v>
      </c>
      <c r="AA14" s="646"/>
      <c r="AB14" s="646"/>
      <c r="AC14" s="646"/>
      <c r="AD14" s="647">
        <v>7981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433450</v>
      </c>
      <c r="BH14" s="609"/>
      <c r="BI14" s="609"/>
      <c r="BJ14" s="609"/>
      <c r="BK14" s="609"/>
      <c r="BL14" s="609"/>
      <c r="BM14" s="609"/>
      <c r="BN14" s="610"/>
      <c r="BO14" s="646">
        <v>0.6</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1042463</v>
      </c>
      <c r="CS14" s="609"/>
      <c r="CT14" s="609"/>
      <c r="CU14" s="609"/>
      <c r="CV14" s="609"/>
      <c r="CW14" s="609"/>
      <c r="CX14" s="609"/>
      <c r="CY14" s="610"/>
      <c r="CZ14" s="646">
        <v>0.3</v>
      </c>
      <c r="DA14" s="646"/>
      <c r="DB14" s="646"/>
      <c r="DC14" s="646"/>
      <c r="DD14" s="614">
        <v>164918</v>
      </c>
      <c r="DE14" s="609"/>
      <c r="DF14" s="609"/>
      <c r="DG14" s="609"/>
      <c r="DH14" s="609"/>
      <c r="DI14" s="609"/>
      <c r="DJ14" s="609"/>
      <c r="DK14" s="609"/>
      <c r="DL14" s="609"/>
      <c r="DM14" s="609"/>
      <c r="DN14" s="609"/>
      <c r="DO14" s="609"/>
      <c r="DP14" s="610"/>
      <c r="DQ14" s="614">
        <v>926399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3819533</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40169999</v>
      </c>
      <c r="CS15" s="609"/>
      <c r="CT15" s="609"/>
      <c r="CU15" s="609"/>
      <c r="CV15" s="609"/>
      <c r="CW15" s="609"/>
      <c r="CX15" s="609"/>
      <c r="CY15" s="610"/>
      <c r="CZ15" s="646">
        <v>12.9</v>
      </c>
      <c r="DA15" s="646"/>
      <c r="DB15" s="646"/>
      <c r="DC15" s="646"/>
      <c r="DD15" s="614">
        <v>9313059</v>
      </c>
      <c r="DE15" s="609"/>
      <c r="DF15" s="609"/>
      <c r="DG15" s="609"/>
      <c r="DH15" s="609"/>
      <c r="DI15" s="609"/>
      <c r="DJ15" s="609"/>
      <c r="DK15" s="609"/>
      <c r="DL15" s="609"/>
      <c r="DM15" s="609"/>
      <c r="DN15" s="609"/>
      <c r="DO15" s="609"/>
      <c r="DP15" s="610"/>
      <c r="DQ15" s="614">
        <v>34279576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298632</v>
      </c>
      <c r="S16" s="609"/>
      <c r="T16" s="609"/>
      <c r="U16" s="609"/>
      <c r="V16" s="609"/>
      <c r="W16" s="609"/>
      <c r="X16" s="609"/>
      <c r="Y16" s="610"/>
      <c r="Z16" s="646">
        <v>0.1</v>
      </c>
      <c r="AA16" s="646"/>
      <c r="AB16" s="646"/>
      <c r="AC16" s="646"/>
      <c r="AD16" s="647">
        <v>298632</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4873678</v>
      </c>
      <c r="CS17" s="609"/>
      <c r="CT17" s="609"/>
      <c r="CU17" s="609"/>
      <c r="CV17" s="609"/>
      <c r="CW17" s="609"/>
      <c r="CX17" s="609"/>
      <c r="CY17" s="610"/>
      <c r="CZ17" s="646">
        <v>1.6</v>
      </c>
      <c r="DA17" s="646"/>
      <c r="DB17" s="646"/>
      <c r="DC17" s="646"/>
      <c r="DD17" s="614" t="s">
        <v>122</v>
      </c>
      <c r="DE17" s="609"/>
      <c r="DF17" s="609"/>
      <c r="DG17" s="609"/>
      <c r="DH17" s="609"/>
      <c r="DI17" s="609"/>
      <c r="DJ17" s="609"/>
      <c r="DK17" s="609"/>
      <c r="DL17" s="609"/>
      <c r="DM17" s="609"/>
      <c r="DN17" s="609"/>
      <c r="DO17" s="609"/>
      <c r="DP17" s="610"/>
      <c r="DQ17" s="614">
        <v>4873678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556846</v>
      </c>
      <c r="S18" s="609"/>
      <c r="T18" s="609"/>
      <c r="U18" s="609"/>
      <c r="V18" s="609"/>
      <c r="W18" s="609"/>
      <c r="X18" s="609"/>
      <c r="Y18" s="610"/>
      <c r="Z18" s="646">
        <v>0.2</v>
      </c>
      <c r="AA18" s="646"/>
      <c r="AB18" s="646"/>
      <c r="AC18" s="646"/>
      <c r="AD18" s="647">
        <v>556846</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556846</v>
      </c>
      <c r="S19" s="609"/>
      <c r="T19" s="609"/>
      <c r="U19" s="609"/>
      <c r="V19" s="609"/>
      <c r="W19" s="609"/>
      <c r="X19" s="609"/>
      <c r="Y19" s="610"/>
      <c r="Z19" s="646">
        <v>0.2</v>
      </c>
      <c r="AA19" s="646"/>
      <c r="AB19" s="646"/>
      <c r="AC19" s="646"/>
      <c r="AD19" s="647">
        <v>556846</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39765</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39765</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312286631</v>
      </c>
      <c r="CS20" s="609"/>
      <c r="CT20" s="609"/>
      <c r="CU20" s="609"/>
      <c r="CV20" s="609"/>
      <c r="CW20" s="609"/>
      <c r="CX20" s="609"/>
      <c r="CY20" s="610"/>
      <c r="CZ20" s="646">
        <v>100</v>
      </c>
      <c r="DA20" s="646"/>
      <c r="DB20" s="646"/>
      <c r="DC20" s="646"/>
      <c r="DD20" s="614">
        <v>30726337</v>
      </c>
      <c r="DE20" s="609"/>
      <c r="DF20" s="609"/>
      <c r="DG20" s="609"/>
      <c r="DH20" s="609"/>
      <c r="DI20" s="609"/>
      <c r="DJ20" s="609"/>
      <c r="DK20" s="609"/>
      <c r="DL20" s="609"/>
      <c r="DM20" s="609"/>
      <c r="DN20" s="609"/>
      <c r="DO20" s="609"/>
      <c r="DP20" s="610"/>
      <c r="DQ20" s="614">
        <v>211439400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39765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166946893</v>
      </c>
      <c r="CS24" s="664"/>
      <c r="CT24" s="664"/>
      <c r="CU24" s="664"/>
      <c r="CV24" s="664"/>
      <c r="CW24" s="664"/>
      <c r="CX24" s="664"/>
      <c r="CY24" s="689"/>
      <c r="CZ24" s="690">
        <v>53.5</v>
      </c>
      <c r="DA24" s="672"/>
      <c r="DB24" s="672"/>
      <c r="DC24" s="692"/>
      <c r="DD24" s="688">
        <v>97896338</v>
      </c>
      <c r="DE24" s="664"/>
      <c r="DF24" s="664"/>
      <c r="DG24" s="664"/>
      <c r="DH24" s="664"/>
      <c r="DI24" s="664"/>
      <c r="DJ24" s="664"/>
      <c r="DK24" s="689"/>
      <c r="DL24" s="688">
        <v>88486899</v>
      </c>
      <c r="DM24" s="664"/>
      <c r="DN24" s="664"/>
      <c r="DO24" s="664"/>
      <c r="DP24" s="664"/>
      <c r="DQ24" s="664"/>
      <c r="DR24" s="664"/>
      <c r="DS24" s="664"/>
      <c r="DT24" s="664"/>
      <c r="DU24" s="664"/>
      <c r="DV24" s="689"/>
      <c r="DW24" s="690">
        <v>45.2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95054202</v>
      </c>
      <c r="S25" s="609"/>
      <c r="T25" s="609"/>
      <c r="U25" s="609"/>
      <c r="V25" s="609"/>
      <c r="W25" s="609"/>
      <c r="X25" s="609"/>
      <c r="Y25" s="610"/>
      <c r="Z25" s="646">
        <v>29.6</v>
      </c>
      <c r="AA25" s="646"/>
      <c r="AB25" s="646"/>
      <c r="AC25" s="646"/>
      <c r="AD25" s="647">
        <v>95054202</v>
      </c>
      <c r="AE25" s="647"/>
      <c r="AF25" s="647"/>
      <c r="AG25" s="647"/>
      <c r="AH25" s="647"/>
      <c r="AI25" s="647"/>
      <c r="AJ25" s="647"/>
      <c r="AK25" s="647"/>
      <c r="AL25" s="611">
        <v>48.5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40722142</v>
      </c>
      <c r="CS25" s="621"/>
      <c r="CT25" s="621"/>
      <c r="CU25" s="621"/>
      <c r="CV25" s="621"/>
      <c r="CW25" s="621"/>
      <c r="CX25" s="621"/>
      <c r="CY25" s="622"/>
      <c r="CZ25" s="611">
        <v>13</v>
      </c>
      <c r="DA25" s="623"/>
      <c r="DB25" s="623"/>
      <c r="DC25" s="624"/>
      <c r="DD25" s="614">
        <v>37836749</v>
      </c>
      <c r="DE25" s="621"/>
      <c r="DF25" s="621"/>
      <c r="DG25" s="621"/>
      <c r="DH25" s="621"/>
      <c r="DI25" s="621"/>
      <c r="DJ25" s="621"/>
      <c r="DK25" s="622"/>
      <c r="DL25" s="614">
        <v>36811271</v>
      </c>
      <c r="DM25" s="621"/>
      <c r="DN25" s="621"/>
      <c r="DO25" s="621"/>
      <c r="DP25" s="621"/>
      <c r="DQ25" s="621"/>
      <c r="DR25" s="621"/>
      <c r="DS25" s="621"/>
      <c r="DT25" s="621"/>
      <c r="DU25" s="621"/>
      <c r="DV25" s="622"/>
      <c r="DW25" s="611">
        <v>18.8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57211</v>
      </c>
      <c r="S26" s="609"/>
      <c r="T26" s="609"/>
      <c r="U26" s="609"/>
      <c r="V26" s="609"/>
      <c r="W26" s="609"/>
      <c r="X26" s="609"/>
      <c r="Y26" s="610"/>
      <c r="Z26" s="646">
        <v>0</v>
      </c>
      <c r="AA26" s="646"/>
      <c r="AB26" s="646"/>
      <c r="AC26" s="646"/>
      <c r="AD26" s="647">
        <v>57211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27534760</v>
      </c>
      <c r="CS26" s="609"/>
      <c r="CT26" s="609"/>
      <c r="CU26" s="609"/>
      <c r="CV26" s="609"/>
      <c r="CW26" s="609"/>
      <c r="CX26" s="609"/>
      <c r="CY26" s="610"/>
      <c r="CZ26" s="611">
        <v>8.8000000000000007</v>
      </c>
      <c r="DA26" s="623"/>
      <c r="DB26" s="623"/>
      <c r="DC26" s="624"/>
      <c r="DD26" s="614">
        <v>25757897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1363642</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72656390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121352694</v>
      </c>
      <c r="CS27" s="621"/>
      <c r="CT27" s="621"/>
      <c r="CU27" s="621"/>
      <c r="CV27" s="621"/>
      <c r="CW27" s="621"/>
      <c r="CX27" s="621"/>
      <c r="CY27" s="622"/>
      <c r="CZ27" s="611">
        <v>38.9</v>
      </c>
      <c r="DA27" s="623"/>
      <c r="DB27" s="623"/>
      <c r="DC27" s="624"/>
      <c r="DD27" s="614">
        <v>55187532</v>
      </c>
      <c r="DE27" s="621"/>
      <c r="DF27" s="621"/>
      <c r="DG27" s="621"/>
      <c r="DH27" s="621"/>
      <c r="DI27" s="621"/>
      <c r="DJ27" s="621"/>
      <c r="DK27" s="622"/>
      <c r="DL27" s="614">
        <v>46803571</v>
      </c>
      <c r="DM27" s="621"/>
      <c r="DN27" s="621"/>
      <c r="DO27" s="621"/>
      <c r="DP27" s="621"/>
      <c r="DQ27" s="621"/>
      <c r="DR27" s="621"/>
      <c r="DS27" s="621"/>
      <c r="DT27" s="621"/>
      <c r="DU27" s="621"/>
      <c r="DV27" s="622"/>
      <c r="DW27" s="611">
        <v>23.9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4102995</v>
      </c>
      <c r="S28" s="609"/>
      <c r="T28" s="609"/>
      <c r="U28" s="609"/>
      <c r="V28" s="609"/>
      <c r="W28" s="609"/>
      <c r="X28" s="609"/>
      <c r="Y28" s="610"/>
      <c r="Z28" s="646">
        <v>1.3</v>
      </c>
      <c r="AA28" s="646"/>
      <c r="AB28" s="646"/>
      <c r="AC28" s="646"/>
      <c r="AD28" s="647">
        <v>2474598</v>
      </c>
      <c r="AE28" s="647"/>
      <c r="AF28" s="647"/>
      <c r="AG28" s="647"/>
      <c r="AH28" s="647"/>
      <c r="AI28" s="647"/>
      <c r="AJ28" s="647"/>
      <c r="AK28" s="647"/>
      <c r="AL28" s="611">
        <v>1.3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4872057</v>
      </c>
      <c r="CS28" s="609"/>
      <c r="CT28" s="609"/>
      <c r="CU28" s="609"/>
      <c r="CV28" s="609"/>
      <c r="CW28" s="609"/>
      <c r="CX28" s="609"/>
      <c r="CY28" s="610"/>
      <c r="CZ28" s="611">
        <v>1.6</v>
      </c>
      <c r="DA28" s="623"/>
      <c r="DB28" s="623"/>
      <c r="DC28" s="624"/>
      <c r="DD28" s="614">
        <v>4872057</v>
      </c>
      <c r="DE28" s="609"/>
      <c r="DF28" s="609"/>
      <c r="DG28" s="609"/>
      <c r="DH28" s="609"/>
      <c r="DI28" s="609"/>
      <c r="DJ28" s="609"/>
      <c r="DK28" s="610"/>
      <c r="DL28" s="614">
        <v>4872057</v>
      </c>
      <c r="DM28" s="609"/>
      <c r="DN28" s="609"/>
      <c r="DO28" s="609"/>
      <c r="DP28" s="609"/>
      <c r="DQ28" s="609"/>
      <c r="DR28" s="609"/>
      <c r="DS28" s="609"/>
      <c r="DT28" s="609"/>
      <c r="DU28" s="609"/>
      <c r="DV28" s="610"/>
      <c r="DW28" s="611">
        <v>2.5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877437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4872057</v>
      </c>
      <c r="CS29" s="621"/>
      <c r="CT29" s="621"/>
      <c r="CU29" s="621"/>
      <c r="CV29" s="621"/>
      <c r="CW29" s="621"/>
      <c r="CX29" s="621"/>
      <c r="CY29" s="622"/>
      <c r="CZ29" s="611">
        <v>1.6</v>
      </c>
      <c r="DA29" s="623"/>
      <c r="DB29" s="623"/>
      <c r="DC29" s="624"/>
      <c r="DD29" s="614">
        <v>4872057</v>
      </c>
      <c r="DE29" s="621"/>
      <c r="DF29" s="621"/>
      <c r="DG29" s="621"/>
      <c r="DH29" s="621"/>
      <c r="DI29" s="621"/>
      <c r="DJ29" s="621"/>
      <c r="DK29" s="622"/>
      <c r="DL29" s="614">
        <v>4872057</v>
      </c>
      <c r="DM29" s="621"/>
      <c r="DN29" s="621"/>
      <c r="DO29" s="621"/>
      <c r="DP29" s="621"/>
      <c r="DQ29" s="621"/>
      <c r="DR29" s="621"/>
      <c r="DS29" s="621"/>
      <c r="DT29" s="621"/>
      <c r="DU29" s="621"/>
      <c r="DV29" s="622"/>
      <c r="DW29" s="611">
        <v>2.5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59678236</v>
      </c>
      <c r="S30" s="609"/>
      <c r="T30" s="609"/>
      <c r="U30" s="609"/>
      <c r="V30" s="609"/>
      <c r="W30" s="609"/>
      <c r="X30" s="609"/>
      <c r="Y30" s="610"/>
      <c r="Z30" s="646">
        <v>18.600000000000001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4560142</v>
      </c>
      <c r="CS30" s="609"/>
      <c r="CT30" s="609"/>
      <c r="CU30" s="609"/>
      <c r="CV30" s="609"/>
      <c r="CW30" s="609"/>
      <c r="CX30" s="609"/>
      <c r="CY30" s="610"/>
      <c r="CZ30" s="611">
        <v>1.5</v>
      </c>
      <c r="DA30" s="623"/>
      <c r="DB30" s="623"/>
      <c r="DC30" s="624"/>
      <c r="DD30" s="614">
        <v>4560142</v>
      </c>
      <c r="DE30" s="609"/>
      <c r="DF30" s="609"/>
      <c r="DG30" s="609"/>
      <c r="DH30" s="609"/>
      <c r="DI30" s="609"/>
      <c r="DJ30" s="609"/>
      <c r="DK30" s="610"/>
      <c r="DL30" s="614">
        <v>4560142</v>
      </c>
      <c r="DM30" s="609"/>
      <c r="DN30" s="609"/>
      <c r="DO30" s="609"/>
      <c r="DP30" s="609"/>
      <c r="DQ30" s="609"/>
      <c r="DR30" s="609"/>
      <c r="DS30" s="609"/>
      <c r="DT30" s="609"/>
      <c r="DU30" s="609"/>
      <c r="DV30" s="610"/>
      <c r="DW30" s="611">
        <v>2.2999999999999998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100902215</v>
      </c>
      <c r="S31" s="609"/>
      <c r="T31" s="609"/>
      <c r="U31" s="609"/>
      <c r="V31" s="609"/>
      <c r="W31" s="609"/>
      <c r="X31" s="609"/>
      <c r="Y31" s="610"/>
      <c r="Z31" s="646">
        <v>31.5</v>
      </c>
      <c r="AA31" s="646"/>
      <c r="AB31" s="646"/>
      <c r="AC31" s="646"/>
      <c r="AD31" s="647">
        <v>97996076</v>
      </c>
      <c r="AE31" s="647"/>
      <c r="AF31" s="647"/>
      <c r="AG31" s="647"/>
      <c r="AH31" s="647"/>
      <c r="AI31" s="647"/>
      <c r="AJ31" s="647"/>
      <c r="AK31" s="647"/>
      <c r="AL31" s="611">
        <v>50</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v>
      </c>
      <c r="BH31" s="671"/>
      <c r="BI31" s="671"/>
      <c r="BJ31" s="671"/>
      <c r="BK31" s="671"/>
      <c r="BL31" s="671"/>
      <c r="BM31" s="672">
        <v>98.5</v>
      </c>
      <c r="BN31" s="671"/>
      <c r="BO31" s="671"/>
      <c r="BP31" s="671"/>
      <c r="BQ31" s="673"/>
      <c r="BR31" s="670">
        <v>99.1</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311915</v>
      </c>
      <c r="CS31" s="621"/>
      <c r="CT31" s="621"/>
      <c r="CU31" s="621"/>
      <c r="CV31" s="621"/>
      <c r="CW31" s="621"/>
      <c r="CX31" s="621"/>
      <c r="CY31" s="622"/>
      <c r="CZ31" s="611">
        <v>0.1</v>
      </c>
      <c r="DA31" s="623"/>
      <c r="DB31" s="623"/>
      <c r="DC31" s="624"/>
      <c r="DD31" s="614">
        <v>311915</v>
      </c>
      <c r="DE31" s="621"/>
      <c r="DF31" s="621"/>
      <c r="DG31" s="621"/>
      <c r="DH31" s="621"/>
      <c r="DI31" s="621"/>
      <c r="DJ31" s="621"/>
      <c r="DK31" s="622"/>
      <c r="DL31" s="614">
        <v>311915</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39716727</v>
      </c>
      <c r="S32" s="609"/>
      <c r="T32" s="609"/>
      <c r="U32" s="609"/>
      <c r="V32" s="609"/>
      <c r="W32" s="609"/>
      <c r="X32" s="609"/>
      <c r="Y32" s="610"/>
      <c r="Z32" s="646">
        <v>12.4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v>
      </c>
      <c r="BH32" s="621"/>
      <c r="BI32" s="621"/>
      <c r="BJ32" s="621"/>
      <c r="BK32" s="621"/>
      <c r="BL32" s="621"/>
      <c r="BM32" s="612">
        <v>98.5</v>
      </c>
      <c r="BN32" s="621"/>
      <c r="BO32" s="621"/>
      <c r="BP32" s="621"/>
      <c r="BQ32" s="644"/>
      <c r="BR32" s="674">
        <v>99.1</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537244</v>
      </c>
      <c r="S33" s="609"/>
      <c r="T33" s="609"/>
      <c r="U33" s="609"/>
      <c r="V33" s="609"/>
      <c r="W33" s="609"/>
      <c r="X33" s="609"/>
      <c r="Y33" s="610"/>
      <c r="Z33" s="646">
        <v>0.2</v>
      </c>
      <c r="AA33" s="646"/>
      <c r="AB33" s="646"/>
      <c r="AC33" s="646"/>
      <c r="AD33" s="647">
        <v>220632</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114613401</v>
      </c>
      <c r="CS33" s="621"/>
      <c r="CT33" s="621"/>
      <c r="CU33" s="621"/>
      <c r="CV33" s="621"/>
      <c r="CW33" s="621"/>
      <c r="CX33" s="621"/>
      <c r="CY33" s="622"/>
      <c r="CZ33" s="611">
        <v>36.700000000000003</v>
      </c>
      <c r="DA33" s="623"/>
      <c r="DB33" s="623"/>
      <c r="DC33" s="624"/>
      <c r="DD33" s="614">
        <v>92095002</v>
      </c>
      <c r="DE33" s="621"/>
      <c r="DF33" s="621"/>
      <c r="DG33" s="621"/>
      <c r="DH33" s="621"/>
      <c r="DI33" s="621"/>
      <c r="DJ33" s="621"/>
      <c r="DK33" s="622"/>
      <c r="DL33" s="614">
        <v>69341285</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218363</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54647407</v>
      </c>
      <c r="CS34" s="609"/>
      <c r="CT34" s="609"/>
      <c r="CU34" s="609"/>
      <c r="CV34" s="609"/>
      <c r="CW34" s="609"/>
      <c r="CX34" s="609"/>
      <c r="CY34" s="610"/>
      <c r="CZ34" s="611">
        <v>17.5</v>
      </c>
      <c r="DA34" s="623"/>
      <c r="DB34" s="623"/>
      <c r="DC34" s="624"/>
      <c r="DD34" s="614">
        <v>45853733</v>
      </c>
      <c r="DE34" s="609"/>
      <c r="DF34" s="609"/>
      <c r="DG34" s="609"/>
      <c r="DH34" s="609"/>
      <c r="DI34" s="609"/>
      <c r="DJ34" s="609"/>
      <c r="DK34" s="610"/>
      <c r="DL34" s="614">
        <v>40388775</v>
      </c>
      <c r="DM34" s="609"/>
      <c r="DN34" s="609"/>
      <c r="DO34" s="609"/>
      <c r="DP34" s="609"/>
      <c r="DQ34" s="609"/>
      <c r="DR34" s="609"/>
      <c r="DS34" s="609"/>
      <c r="DT34" s="609"/>
      <c r="DU34" s="609"/>
      <c r="DV34" s="610"/>
      <c r="DW34" s="611">
        <v>20.6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3185363</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2970002</v>
      </c>
      <c r="CS35" s="621"/>
      <c r="CT35" s="621"/>
      <c r="CU35" s="621"/>
      <c r="CV35" s="621"/>
      <c r="CW35" s="621"/>
      <c r="CX35" s="621"/>
      <c r="CY35" s="622"/>
      <c r="CZ35" s="611">
        <v>1</v>
      </c>
      <c r="DA35" s="623"/>
      <c r="DB35" s="623"/>
      <c r="DC35" s="624"/>
      <c r="DD35" s="614">
        <v>2754148</v>
      </c>
      <c r="DE35" s="621"/>
      <c r="DF35" s="621"/>
      <c r="DG35" s="621"/>
      <c r="DH35" s="621"/>
      <c r="DI35" s="621"/>
      <c r="DJ35" s="621"/>
      <c r="DK35" s="622"/>
      <c r="DL35" s="614">
        <v>2754148</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4949103</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25474189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513937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23278704</v>
      </c>
      <c r="CS36" s="609"/>
      <c r="CT36" s="609"/>
      <c r="CU36" s="609"/>
      <c r="CV36" s="609"/>
      <c r="CW36" s="609"/>
      <c r="CX36" s="609"/>
      <c r="CY36" s="610"/>
      <c r="CZ36" s="611">
        <v>7.5</v>
      </c>
      <c r="DA36" s="623"/>
      <c r="DB36" s="623"/>
      <c r="DC36" s="624"/>
      <c r="DD36" s="614">
        <v>16784279</v>
      </c>
      <c r="DE36" s="609"/>
      <c r="DF36" s="609"/>
      <c r="DG36" s="609"/>
      <c r="DH36" s="609"/>
      <c r="DI36" s="609"/>
      <c r="DJ36" s="609"/>
      <c r="DK36" s="610"/>
      <c r="DL36" s="614">
        <v>7704459</v>
      </c>
      <c r="DM36" s="609"/>
      <c r="DN36" s="609"/>
      <c r="DO36" s="609"/>
      <c r="DP36" s="609"/>
      <c r="DQ36" s="609"/>
      <c r="DR36" s="609"/>
      <c r="DS36" s="609"/>
      <c r="DT36" s="609"/>
      <c r="DU36" s="609"/>
      <c r="DV36" s="610"/>
      <c r="DW36" s="611">
        <v>3.9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6593910</v>
      </c>
      <c r="S37" s="609"/>
      <c r="T37" s="609"/>
      <c r="U37" s="609"/>
      <c r="V37" s="609"/>
      <c r="W37" s="609"/>
      <c r="X37" s="609"/>
      <c r="Y37" s="610"/>
      <c r="Z37" s="646">
        <v>2.1</v>
      </c>
      <c r="AA37" s="646"/>
      <c r="AB37" s="646"/>
      <c r="AC37" s="646"/>
      <c r="AD37" s="647">
        <v>5105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221707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513937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3432698</v>
      </c>
      <c r="CS37" s="621"/>
      <c r="CT37" s="621"/>
      <c r="CU37" s="621"/>
      <c r="CV37" s="621"/>
      <c r="CW37" s="621"/>
      <c r="CX37" s="621"/>
      <c r="CY37" s="622"/>
      <c r="CZ37" s="611">
        <v>1.1000000000000001</v>
      </c>
      <c r="DA37" s="623"/>
      <c r="DB37" s="623"/>
      <c r="DC37" s="624"/>
      <c r="DD37" s="614">
        <v>3432258</v>
      </c>
      <c r="DE37" s="621"/>
      <c r="DF37" s="621"/>
      <c r="DG37" s="621"/>
      <c r="DH37" s="621"/>
      <c r="DI37" s="621"/>
      <c r="DJ37" s="621"/>
      <c r="DK37" s="622"/>
      <c r="DL37" s="614">
        <v>2604849</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3397900</v>
      </c>
      <c r="S38" s="609"/>
      <c r="T38" s="609"/>
      <c r="U38" s="609"/>
      <c r="V38" s="609"/>
      <c r="W38" s="609"/>
      <c r="X38" s="609"/>
      <c r="Y38" s="610"/>
      <c r="Z38" s="646">
        <v>1.1000000000000001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32802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93230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25474189</v>
      </c>
      <c r="CS38" s="609"/>
      <c r="CT38" s="609"/>
      <c r="CU38" s="609"/>
      <c r="CV38" s="609"/>
      <c r="CW38" s="609"/>
      <c r="CX38" s="609"/>
      <c r="CY38" s="610"/>
      <c r="CZ38" s="611">
        <v>8.1999999999999993</v>
      </c>
      <c r="DA38" s="623"/>
      <c r="DB38" s="623"/>
      <c r="DC38" s="624"/>
      <c r="DD38" s="614">
        <v>21785008</v>
      </c>
      <c r="DE38" s="609"/>
      <c r="DF38" s="609"/>
      <c r="DG38" s="609"/>
      <c r="DH38" s="609"/>
      <c r="DI38" s="609"/>
      <c r="DJ38" s="609"/>
      <c r="DK38" s="610"/>
      <c r="DL38" s="614">
        <v>18493903</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126559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4975753</v>
      </c>
      <c r="CS39" s="621"/>
      <c r="CT39" s="621"/>
      <c r="CU39" s="621"/>
      <c r="CV39" s="621"/>
      <c r="CW39" s="621"/>
      <c r="CX39" s="621"/>
      <c r="CY39" s="622"/>
      <c r="CZ39" s="611">
        <v>1.6</v>
      </c>
      <c r="DA39" s="623"/>
      <c r="DB39" s="623"/>
      <c r="DC39" s="624"/>
      <c r="DD39" s="614">
        <v>4702955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133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3267346</v>
      </c>
      <c r="CS40" s="609"/>
      <c r="CT40" s="609"/>
      <c r="CU40" s="609"/>
      <c r="CV40" s="609"/>
      <c r="CW40" s="609"/>
      <c r="CX40" s="609"/>
      <c r="CY40" s="610"/>
      <c r="CZ40" s="611">
        <v>1</v>
      </c>
      <c r="DA40" s="623"/>
      <c r="DB40" s="623"/>
      <c r="DC40" s="624"/>
      <c r="DD40" s="614">
        <v>214879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320634548</v>
      </c>
      <c r="S41" s="633"/>
      <c r="T41" s="633"/>
      <c r="U41" s="633"/>
      <c r="V41" s="633"/>
      <c r="W41" s="633"/>
      <c r="X41" s="633"/>
      <c r="Y41" s="636"/>
      <c r="Z41" s="637">
        <v>100</v>
      </c>
      <c r="AA41" s="637"/>
      <c r="AB41" s="637"/>
      <c r="AC41" s="637"/>
      <c r="AD41" s="638">
        <v>195807824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7251400</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17968280</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317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30726337</v>
      </c>
      <c r="CS42" s="621"/>
      <c r="CT42" s="621"/>
      <c r="CU42" s="621"/>
      <c r="CV42" s="621"/>
      <c r="CW42" s="621"/>
      <c r="CX42" s="621"/>
      <c r="CY42" s="622"/>
      <c r="CZ42" s="611">
        <v>9.8000000000000007</v>
      </c>
      <c r="DA42" s="623"/>
      <c r="DB42" s="623"/>
      <c r="DC42" s="624"/>
      <c r="DD42" s="614">
        <v>21448060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1112874</v>
      </c>
      <c r="CS43" s="621"/>
      <c r="CT43" s="621"/>
      <c r="CU43" s="621"/>
      <c r="CV43" s="621"/>
      <c r="CW43" s="621"/>
      <c r="CX43" s="621"/>
      <c r="CY43" s="622"/>
      <c r="CZ43" s="611">
        <v>0.4</v>
      </c>
      <c r="DA43" s="623"/>
      <c r="DB43" s="623"/>
      <c r="DC43" s="624"/>
      <c r="DD43" s="614">
        <v>1112874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30726337</v>
      </c>
      <c r="CS44" s="609"/>
      <c r="CT44" s="609"/>
      <c r="CU44" s="609"/>
      <c r="CV44" s="609"/>
      <c r="CW44" s="609"/>
      <c r="CX44" s="609"/>
      <c r="CY44" s="610"/>
      <c r="CZ44" s="611">
        <v>9.8000000000000007</v>
      </c>
      <c r="DA44" s="612"/>
      <c r="DB44" s="612"/>
      <c r="DC44" s="613"/>
      <c r="DD44" s="614">
        <v>21448060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5019778</v>
      </c>
      <c r="CS45" s="621"/>
      <c r="CT45" s="621"/>
      <c r="CU45" s="621"/>
      <c r="CV45" s="621"/>
      <c r="CW45" s="621"/>
      <c r="CX45" s="621"/>
      <c r="CY45" s="622"/>
      <c r="CZ45" s="611">
        <v>1.6</v>
      </c>
      <c r="DA45" s="623"/>
      <c r="DB45" s="623"/>
      <c r="DC45" s="624"/>
      <c r="DD45" s="614">
        <v>1656343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25635635</v>
      </c>
      <c r="CS46" s="609"/>
      <c r="CT46" s="609"/>
      <c r="CU46" s="609"/>
      <c r="CV46" s="609"/>
      <c r="CW46" s="609"/>
      <c r="CX46" s="609"/>
      <c r="CY46" s="610"/>
      <c r="CZ46" s="611">
        <v>8.1999999999999993</v>
      </c>
      <c r="DA46" s="612"/>
      <c r="DB46" s="612"/>
      <c r="DC46" s="613"/>
      <c r="DD46" s="614">
        <v>19720793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312286631</v>
      </c>
      <c r="CS49" s="593"/>
      <c r="CT49" s="593"/>
      <c r="CU49" s="593"/>
      <c r="CV49" s="593"/>
      <c r="CW49" s="593"/>
      <c r="CX49" s="593"/>
      <c r="CY49" s="594"/>
      <c r="CZ49" s="595">
        <v>100</v>
      </c>
      <c r="DA49" s="596"/>
      <c r="DB49" s="596"/>
      <c r="DC49" s="597"/>
      <c r="DD49" s="598">
        <v>211439400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Xvswk1uU2rNqfbQeGrWWaYSEq2rqPaZzLKbluHiqegYcCD1Hg0JOV0+0RZypfN/8df7CvxIQ2nyLvFt0LfRnQ==" saltValue="lJVT+7sviqztJcZGNgON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323588</v>
      </c>
      <c r="R7" s="1090"/>
      <c r="S7" s="1090"/>
      <c r="T7" s="1090"/>
      <c r="U7" s="1090"/>
      <c r="V7" s="1090">
        <v>315240</v>
      </c>
      <c r="W7" s="1090"/>
      <c r="X7" s="1090"/>
      <c r="Y7" s="1090"/>
      <c r="Z7" s="1090"/>
      <c r="AA7" s="1090">
        <v>8348</v>
      </c>
      <c r="AB7" s="1090"/>
      <c r="AC7" s="1090"/>
      <c r="AD7" s="1090"/>
      <c r="AE7" s="1091"/>
      <c r="AF7" s="1092">
        <v>7058</v>
      </c>
      <c r="AG7" s="1093"/>
      <c r="AH7" s="1093"/>
      <c r="AI7" s="1093"/>
      <c r="AJ7" s="1094"/>
      <c r="AK7" s="1095">
        <v>4301</v>
      </c>
      <c r="AL7" s="1096"/>
      <c r="AM7" s="1096"/>
      <c r="AN7" s="1096"/>
      <c r="AO7" s="1096"/>
      <c r="AP7" s="1096">
        <v>55690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t="s">
        <v>558</v>
      </c>
      <c r="BS7" s="1086" t="s">
        <v>553</v>
      </c>
      <c r="BT7" s="1087"/>
      <c r="BU7" s="1087"/>
      <c r="BV7" s="1087"/>
      <c r="BW7" s="1087"/>
      <c r="BX7" s="1087"/>
      <c r="BY7" s="1087"/>
      <c r="BZ7" s="1087"/>
      <c r="CA7" s="1087"/>
      <c r="CB7" s="1087"/>
      <c r="CC7" s="1087"/>
      <c r="CD7" s="1087"/>
      <c r="CE7" s="1087"/>
      <c r="CF7" s="1087"/>
      <c r="CG7" s="1099"/>
      <c r="CH7" s="1083">
        <v>2</v>
      </c>
      <c r="CI7" s="1084"/>
      <c r="CJ7" s="1084"/>
      <c r="CK7" s="1084"/>
      <c r="CL7" s="1085"/>
      <c r="CM7" s="1083">
        <v>47</v>
      </c>
      <c r="CN7" s="1084"/>
      <c r="CO7" s="1084"/>
      <c r="CP7" s="1084"/>
      <c r="CQ7" s="1085"/>
      <c r="CR7" s="1083">
        <v>6</v>
      </c>
      <c r="CS7" s="1084"/>
      <c r="CT7" s="1084"/>
      <c r="CU7" s="1084"/>
      <c r="CV7" s="1085"/>
      <c r="CW7" s="1083" t="s">
        <v>545</v>
      </c>
      <c r="CX7" s="1084"/>
      <c r="CY7" s="1084"/>
      <c r="CZ7" s="1084"/>
      <c r="DA7" s="1085"/>
      <c r="DB7" s="1083">
        <v>12850</v>
      </c>
      <c r="DC7" s="1084"/>
      <c r="DD7" s="1084"/>
      <c r="DE7" s="1084"/>
      <c r="DF7" s="1085"/>
      <c r="DG7" s="1083">
        <v>16269</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554</v>
      </c>
      <c r="BT8" s="980"/>
      <c r="BU8" s="980"/>
      <c r="BV8" s="980"/>
      <c r="BW8" s="980"/>
      <c r="BX8" s="980"/>
      <c r="BY8" s="980"/>
      <c r="BZ8" s="980"/>
      <c r="CA8" s="980"/>
      <c r="CB8" s="980"/>
      <c r="CC8" s="980"/>
      <c r="CD8" s="980"/>
      <c r="CE8" s="980"/>
      <c r="CF8" s="980"/>
      <c r="CG8" s="1001"/>
      <c r="CH8" s="976">
        <v>79</v>
      </c>
      <c r="CI8" s="977"/>
      <c r="CJ8" s="977"/>
      <c r="CK8" s="977"/>
      <c r="CL8" s="978"/>
      <c r="CM8" s="976">
        <v>921</v>
      </c>
      <c r="CN8" s="977"/>
      <c r="CO8" s="977"/>
      <c r="CP8" s="977"/>
      <c r="CQ8" s="978"/>
      <c r="CR8" s="976">
        <v>200</v>
      </c>
      <c r="CS8" s="977"/>
      <c r="CT8" s="977"/>
      <c r="CU8" s="977"/>
      <c r="CV8" s="978"/>
      <c r="CW8" s="976">
        <v>183</v>
      </c>
      <c r="CX8" s="977"/>
      <c r="CY8" s="977"/>
      <c r="CZ8" s="977"/>
      <c r="DA8" s="978"/>
      <c r="DB8" s="976" t="s">
        <v>545</v>
      </c>
      <c r="DC8" s="977"/>
      <c r="DD8" s="977"/>
      <c r="DE8" s="977"/>
      <c r="DF8" s="978"/>
      <c r="DG8" s="976" t="s">
        <v>545</v>
      </c>
      <c r="DH8" s="977"/>
      <c r="DI8" s="977"/>
      <c r="DJ8" s="977"/>
      <c r="DK8" s="978"/>
      <c r="DL8" s="976" t="s">
        <v>545</v>
      </c>
      <c r="DM8" s="977"/>
      <c r="DN8" s="977"/>
      <c r="DO8" s="977"/>
      <c r="DP8" s="978"/>
      <c r="DQ8" s="976" t="s">
        <v>545</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555</v>
      </c>
      <c r="BT9" s="980"/>
      <c r="BU9" s="980"/>
      <c r="BV9" s="980"/>
      <c r="BW9" s="980"/>
      <c r="BX9" s="980"/>
      <c r="BY9" s="980"/>
      <c r="BZ9" s="980"/>
      <c r="CA9" s="980"/>
      <c r="CB9" s="980"/>
      <c r="CC9" s="980"/>
      <c r="CD9" s="980"/>
      <c r="CE9" s="980"/>
      <c r="CF9" s="980"/>
      <c r="CG9" s="1001"/>
      <c r="CH9" s="976">
        <v>26</v>
      </c>
      <c r="CI9" s="977"/>
      <c r="CJ9" s="977"/>
      <c r="CK9" s="977"/>
      <c r="CL9" s="978"/>
      <c r="CM9" s="976">
        <v>165</v>
      </c>
      <c r="CN9" s="977"/>
      <c r="CO9" s="977"/>
      <c r="CP9" s="977"/>
      <c r="CQ9" s="978"/>
      <c r="CR9" s="976">
        <v>110</v>
      </c>
      <c r="CS9" s="977"/>
      <c r="CT9" s="977"/>
      <c r="CU9" s="977"/>
      <c r="CV9" s="978"/>
      <c r="CW9" s="976">
        <v>126</v>
      </c>
      <c r="CX9" s="977"/>
      <c r="CY9" s="977"/>
      <c r="CZ9" s="977"/>
      <c r="DA9" s="978"/>
      <c r="DB9" s="976" t="s">
        <v>545</v>
      </c>
      <c r="DC9" s="977"/>
      <c r="DD9" s="977"/>
      <c r="DE9" s="977"/>
      <c r="DF9" s="978"/>
      <c r="DG9" s="976" t="s">
        <v>545</v>
      </c>
      <c r="DH9" s="977"/>
      <c r="DI9" s="977"/>
      <c r="DJ9" s="977"/>
      <c r="DK9" s="978"/>
      <c r="DL9" s="976" t="s">
        <v>545</v>
      </c>
      <c r="DM9" s="977"/>
      <c r="DN9" s="977"/>
      <c r="DO9" s="977"/>
      <c r="DP9" s="978"/>
      <c r="DQ9" s="976" t="s">
        <v>545</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556</v>
      </c>
      <c r="BT10" s="980"/>
      <c r="BU10" s="980"/>
      <c r="BV10" s="980"/>
      <c r="BW10" s="980"/>
      <c r="BX10" s="980"/>
      <c r="BY10" s="980"/>
      <c r="BZ10" s="980"/>
      <c r="CA10" s="980"/>
      <c r="CB10" s="980"/>
      <c r="CC10" s="980"/>
      <c r="CD10" s="980"/>
      <c r="CE10" s="980"/>
      <c r="CF10" s="980"/>
      <c r="CG10" s="1001"/>
      <c r="CH10" s="976">
        <v>0</v>
      </c>
      <c r="CI10" s="977"/>
      <c r="CJ10" s="977"/>
      <c r="CK10" s="977"/>
      <c r="CL10" s="978"/>
      <c r="CM10" s="976">
        <v>13</v>
      </c>
      <c r="CN10" s="977"/>
      <c r="CO10" s="977"/>
      <c r="CP10" s="977"/>
      <c r="CQ10" s="978"/>
      <c r="CR10" s="976">
        <v>5</v>
      </c>
      <c r="CS10" s="977"/>
      <c r="CT10" s="977"/>
      <c r="CU10" s="977"/>
      <c r="CV10" s="978"/>
      <c r="CW10" s="976" t="s">
        <v>545</v>
      </c>
      <c r="CX10" s="977"/>
      <c r="CY10" s="977"/>
      <c r="CZ10" s="977"/>
      <c r="DA10" s="978"/>
      <c r="DB10" s="976" t="s">
        <v>545</v>
      </c>
      <c r="DC10" s="977"/>
      <c r="DD10" s="977"/>
      <c r="DE10" s="977"/>
      <c r="DF10" s="978"/>
      <c r="DG10" s="976" t="s">
        <v>545</v>
      </c>
      <c r="DH10" s="977"/>
      <c r="DI10" s="977"/>
      <c r="DJ10" s="977"/>
      <c r="DK10" s="978"/>
      <c r="DL10" s="976" t="s">
        <v>545</v>
      </c>
      <c r="DM10" s="977"/>
      <c r="DN10" s="977"/>
      <c r="DO10" s="977"/>
      <c r="DP10" s="978"/>
      <c r="DQ10" s="976" t="s">
        <v>545</v>
      </c>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t="s">
        <v>557</v>
      </c>
      <c r="BT11" s="980"/>
      <c r="BU11" s="980"/>
      <c r="BV11" s="980"/>
      <c r="BW11" s="980"/>
      <c r="BX11" s="980"/>
      <c r="BY11" s="980"/>
      <c r="BZ11" s="980"/>
      <c r="CA11" s="980"/>
      <c r="CB11" s="980"/>
      <c r="CC11" s="980"/>
      <c r="CD11" s="980"/>
      <c r="CE11" s="980"/>
      <c r="CF11" s="980"/>
      <c r="CG11" s="1001"/>
      <c r="CH11" s="976">
        <v>14</v>
      </c>
      <c r="CI11" s="977"/>
      <c r="CJ11" s="977"/>
      <c r="CK11" s="977"/>
      <c r="CL11" s="978"/>
      <c r="CM11" s="976">
        <v>166</v>
      </c>
      <c r="CN11" s="977"/>
      <c r="CO11" s="977"/>
      <c r="CP11" s="977"/>
      <c r="CQ11" s="978"/>
      <c r="CR11" s="976">
        <v>91</v>
      </c>
      <c r="CS11" s="977"/>
      <c r="CT11" s="977"/>
      <c r="CU11" s="977"/>
      <c r="CV11" s="978"/>
      <c r="CW11" s="976">
        <v>269</v>
      </c>
      <c r="CX11" s="977"/>
      <c r="CY11" s="977"/>
      <c r="CZ11" s="977"/>
      <c r="DA11" s="978"/>
      <c r="DB11" s="976" t="s">
        <v>545</v>
      </c>
      <c r="DC11" s="977"/>
      <c r="DD11" s="977"/>
      <c r="DE11" s="977"/>
      <c r="DF11" s="978"/>
      <c r="DG11" s="976" t="s">
        <v>545</v>
      </c>
      <c r="DH11" s="977"/>
      <c r="DI11" s="977"/>
      <c r="DJ11" s="977"/>
      <c r="DK11" s="978"/>
      <c r="DL11" s="976" t="s">
        <v>545</v>
      </c>
      <c r="DM11" s="977"/>
      <c r="DN11" s="977"/>
      <c r="DO11" s="977"/>
      <c r="DP11" s="978"/>
      <c r="DQ11" s="976" t="s">
        <v>545</v>
      </c>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323588</v>
      </c>
      <c r="R23" s="1048"/>
      <c r="S23" s="1048"/>
      <c r="T23" s="1048"/>
      <c r="U23" s="1048"/>
      <c r="V23" s="1048">
        <v>315240</v>
      </c>
      <c r="W23" s="1048"/>
      <c r="X23" s="1048"/>
      <c r="Y23" s="1048"/>
      <c r="Z23" s="1048"/>
      <c r="AA23" s="1048">
        <v>8348</v>
      </c>
      <c r="AB23" s="1048"/>
      <c r="AC23" s="1048"/>
      <c r="AD23" s="1048"/>
      <c r="AE23" s="1055"/>
      <c r="AF23" s="1056">
        <v>7058</v>
      </c>
      <c r="AG23" s="1048"/>
      <c r="AH23" s="1048"/>
      <c r="AI23" s="1048"/>
      <c r="AJ23" s="1057"/>
      <c r="AK23" s="1058"/>
      <c r="AL23" s="1059"/>
      <c r="AM23" s="1059"/>
      <c r="AN23" s="1059"/>
      <c r="AO23" s="1059"/>
      <c r="AP23" s="1048">
        <v>55690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65481</v>
      </c>
      <c r="R28" s="1038"/>
      <c r="S28" s="1038"/>
      <c r="T28" s="1038"/>
      <c r="U28" s="1038"/>
      <c r="V28" s="1038">
        <v>64907</v>
      </c>
      <c r="W28" s="1038"/>
      <c r="X28" s="1038"/>
      <c r="Y28" s="1038"/>
      <c r="Z28" s="1038"/>
      <c r="AA28" s="1038">
        <v>574</v>
      </c>
      <c r="AB28" s="1038"/>
      <c r="AC28" s="1038"/>
      <c r="AD28" s="1038"/>
      <c r="AE28" s="1039"/>
      <c r="AF28" s="1040">
        <v>574</v>
      </c>
      <c r="AG28" s="1038"/>
      <c r="AH28" s="1038"/>
      <c r="AI28" s="1038"/>
      <c r="AJ28" s="1041"/>
      <c r="AK28" s="1029">
        <v>7251</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63283</v>
      </c>
      <c r="R29" s="1026"/>
      <c r="S29" s="1026"/>
      <c r="T29" s="1026"/>
      <c r="U29" s="1026"/>
      <c r="V29" s="1026">
        <v>62698</v>
      </c>
      <c r="W29" s="1026"/>
      <c r="X29" s="1026"/>
      <c r="Y29" s="1026"/>
      <c r="Z29" s="1026"/>
      <c r="AA29" s="1026">
        <v>585</v>
      </c>
      <c r="AB29" s="1026"/>
      <c r="AC29" s="1026"/>
      <c r="AD29" s="1026"/>
      <c r="AE29" s="1027"/>
      <c r="AF29" s="1022">
        <v>585</v>
      </c>
      <c r="AG29" s="1023"/>
      <c r="AH29" s="1023"/>
      <c r="AI29" s="1023"/>
      <c r="AJ29" s="1024"/>
      <c r="AK29" s="967">
        <v>8661</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18567</v>
      </c>
      <c r="R30" s="1026"/>
      <c r="S30" s="1026"/>
      <c r="T30" s="1026"/>
      <c r="U30" s="1026"/>
      <c r="V30" s="1026">
        <v>18542</v>
      </c>
      <c r="W30" s="1026"/>
      <c r="X30" s="1026"/>
      <c r="Y30" s="1026"/>
      <c r="Z30" s="1026"/>
      <c r="AA30" s="1026">
        <v>25</v>
      </c>
      <c r="AB30" s="1026"/>
      <c r="AC30" s="1026"/>
      <c r="AD30" s="1026"/>
      <c r="AE30" s="1027"/>
      <c r="AF30" s="1022">
        <v>25</v>
      </c>
      <c r="AG30" s="1023"/>
      <c r="AH30" s="1023"/>
      <c r="AI30" s="1023"/>
      <c r="AJ30" s="1024"/>
      <c r="AK30" s="967">
        <v>8566</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546</v>
      </c>
      <c r="C31" s="1018"/>
      <c r="D31" s="1018"/>
      <c r="E31" s="1018"/>
      <c r="F31" s="1018"/>
      <c r="G31" s="1018"/>
      <c r="H31" s="1018"/>
      <c r="I31" s="1018"/>
      <c r="J31" s="1018"/>
      <c r="K31" s="1018"/>
      <c r="L31" s="1018"/>
      <c r="M31" s="1018"/>
      <c r="N31" s="1018"/>
      <c r="O31" s="1018"/>
      <c r="P31" s="1019"/>
      <c r="Q31" s="1025" t="s">
        <v>545</v>
      </c>
      <c r="R31" s="1026"/>
      <c r="S31" s="1026"/>
      <c r="T31" s="1026"/>
      <c r="U31" s="1026"/>
      <c r="V31" s="1026" t="s">
        <v>545</v>
      </c>
      <c r="W31" s="1026"/>
      <c r="X31" s="1026"/>
      <c r="Y31" s="1026"/>
      <c r="Z31" s="1026"/>
      <c r="AA31" s="1026" t="s">
        <v>545</v>
      </c>
      <c r="AB31" s="1026"/>
      <c r="AC31" s="1026"/>
      <c r="AD31" s="1026"/>
      <c r="AE31" s="1027"/>
      <c r="AF31" s="1022" t="s">
        <v>122</v>
      </c>
      <c r="AG31" s="1023"/>
      <c r="AH31" s="1023"/>
      <c r="AI31" s="1023"/>
      <c r="AJ31" s="1024"/>
      <c r="AK31" s="967" t="s">
        <v>545</v>
      </c>
      <c r="AL31" s="958"/>
      <c r="AM31" s="958"/>
      <c r="AN31" s="958"/>
      <c r="AO31" s="958"/>
      <c r="AP31" s="958">
        <v>343</v>
      </c>
      <c r="AQ31" s="958"/>
      <c r="AR31" s="958"/>
      <c r="AS31" s="958"/>
      <c r="AT31" s="958"/>
      <c r="AU31" s="958">
        <v>342</v>
      </c>
      <c r="AV31" s="958"/>
      <c r="AW31" s="958"/>
      <c r="AX31" s="958"/>
      <c r="AY31" s="958"/>
      <c r="AZ31" s="1028" t="s">
        <v>545</v>
      </c>
      <c r="BA31" s="1028"/>
      <c r="BB31" s="1028"/>
      <c r="BC31" s="1028"/>
      <c r="BD31" s="1028"/>
      <c r="BE31" s="959" t="s">
        <v>564</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391</v>
      </c>
      <c r="C32" s="1018"/>
      <c r="D32" s="1018"/>
      <c r="E32" s="1018"/>
      <c r="F32" s="1018"/>
      <c r="G32" s="1018"/>
      <c r="H32" s="1018"/>
      <c r="I32" s="1018"/>
      <c r="J32" s="1018"/>
      <c r="K32" s="1018"/>
      <c r="L32" s="1018"/>
      <c r="M32" s="1018"/>
      <c r="N32" s="1018"/>
      <c r="O32" s="1018"/>
      <c r="P32" s="1019"/>
      <c r="Q32" s="1025">
        <v>322</v>
      </c>
      <c r="R32" s="1026"/>
      <c r="S32" s="1026"/>
      <c r="T32" s="1026"/>
      <c r="U32" s="1026"/>
      <c r="V32" s="1026">
        <v>322</v>
      </c>
      <c r="W32" s="1026"/>
      <c r="X32" s="1026"/>
      <c r="Y32" s="1026"/>
      <c r="Z32" s="1026"/>
      <c r="AA32" s="1026" t="s">
        <v>545</v>
      </c>
      <c r="AB32" s="1026"/>
      <c r="AC32" s="1026"/>
      <c r="AD32" s="1026"/>
      <c r="AE32" s="1027"/>
      <c r="AF32" s="1022" t="s">
        <v>122</v>
      </c>
      <c r="AG32" s="1023"/>
      <c r="AH32" s="1023"/>
      <c r="AI32" s="1023"/>
      <c r="AJ32" s="1024"/>
      <c r="AK32" s="967">
        <v>33</v>
      </c>
      <c r="AL32" s="958"/>
      <c r="AM32" s="958"/>
      <c r="AN32" s="958"/>
      <c r="AO32" s="958"/>
      <c r="AP32" s="958" t="s">
        <v>545</v>
      </c>
      <c r="AQ32" s="958"/>
      <c r="AR32" s="958"/>
      <c r="AS32" s="958"/>
      <c r="AT32" s="958"/>
      <c r="AU32" s="958" t="s">
        <v>545</v>
      </c>
      <c r="AV32" s="958"/>
      <c r="AW32" s="958"/>
      <c r="AX32" s="958"/>
      <c r="AY32" s="958"/>
      <c r="AZ32" s="1028" t="s">
        <v>545</v>
      </c>
      <c r="BA32" s="1028"/>
      <c r="BB32" s="1028"/>
      <c r="BC32" s="1028"/>
      <c r="BD32" s="1028"/>
      <c r="BE32" s="959" t="s">
        <v>564</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1184</v>
      </c>
      <c r="AG63" s="946"/>
      <c r="AH63" s="946"/>
      <c r="AI63" s="946"/>
      <c r="AJ63" s="1009"/>
      <c r="AK63" s="1010"/>
      <c r="AL63" s="950"/>
      <c r="AM63" s="950"/>
      <c r="AN63" s="950"/>
      <c r="AO63" s="950"/>
      <c r="AP63" s="946">
        <v>343</v>
      </c>
      <c r="AQ63" s="946"/>
      <c r="AR63" s="946"/>
      <c r="AS63" s="946"/>
      <c r="AT63" s="946"/>
      <c r="AU63" s="946">
        <v>342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396</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547</v>
      </c>
      <c r="C68" s="973"/>
      <c r="D68" s="973"/>
      <c r="E68" s="973"/>
      <c r="F68" s="973"/>
      <c r="G68" s="973"/>
      <c r="H68" s="973"/>
      <c r="I68" s="973"/>
      <c r="J68" s="973"/>
      <c r="K68" s="973"/>
      <c r="L68" s="973"/>
      <c r="M68" s="973"/>
      <c r="N68" s="973"/>
      <c r="O68" s="973"/>
      <c r="P68" s="974"/>
      <c r="Q68" s="975">
        <v>8467</v>
      </c>
      <c r="R68" s="969">
        <v>7961</v>
      </c>
      <c r="S68" s="969">
        <v>7961</v>
      </c>
      <c r="T68" s="969">
        <v>7961</v>
      </c>
      <c r="U68" s="969">
        <v>7961</v>
      </c>
      <c r="V68" s="969">
        <v>7990</v>
      </c>
      <c r="W68" s="969">
        <v>7475</v>
      </c>
      <c r="X68" s="969">
        <v>7475</v>
      </c>
      <c r="Y68" s="969">
        <v>7475</v>
      </c>
      <c r="Z68" s="969">
        <v>7475</v>
      </c>
      <c r="AA68" s="969">
        <v>477</v>
      </c>
      <c r="AB68" s="969">
        <v>486</v>
      </c>
      <c r="AC68" s="969">
        <v>486</v>
      </c>
      <c r="AD68" s="969">
        <v>486</v>
      </c>
      <c r="AE68" s="969">
        <v>486</v>
      </c>
      <c r="AF68" s="969">
        <v>477</v>
      </c>
      <c r="AG68" s="969">
        <v>486</v>
      </c>
      <c r="AH68" s="969">
        <v>486</v>
      </c>
      <c r="AI68" s="969">
        <v>486</v>
      </c>
      <c r="AJ68" s="969">
        <v>486</v>
      </c>
      <c r="AK68" s="969">
        <v>380</v>
      </c>
      <c r="AL68" s="969"/>
      <c r="AM68" s="969"/>
      <c r="AN68" s="969"/>
      <c r="AO68" s="969"/>
      <c r="AP68" s="969">
        <v>3142</v>
      </c>
      <c r="AQ68" s="969">
        <v>4476</v>
      </c>
      <c r="AR68" s="969">
        <v>4476</v>
      </c>
      <c r="AS68" s="969">
        <v>4476</v>
      </c>
      <c r="AT68" s="969">
        <v>4476</v>
      </c>
      <c r="AU68" s="969">
        <v>135</v>
      </c>
      <c r="AV68" s="969">
        <v>192</v>
      </c>
      <c r="AW68" s="969">
        <v>192</v>
      </c>
      <c r="AX68" s="969">
        <v>192</v>
      </c>
      <c r="AY68" s="969">
        <v>192</v>
      </c>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548</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58" t="s">
        <v>484</v>
      </c>
      <c r="AL69" s="958"/>
      <c r="AM69" s="958"/>
      <c r="AN69" s="958"/>
      <c r="AO69" s="958"/>
      <c r="AP69" s="958" t="s">
        <v>484</v>
      </c>
      <c r="AQ69" s="958"/>
      <c r="AR69" s="958"/>
      <c r="AS69" s="958"/>
      <c r="AT69" s="958"/>
      <c r="AU69" s="958" t="s">
        <v>484</v>
      </c>
      <c r="AV69" s="958"/>
      <c r="AW69" s="958"/>
      <c r="AX69" s="958"/>
      <c r="AY69" s="958"/>
      <c r="AZ69" s="959" t="s">
        <v>552</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549</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v>3775</v>
      </c>
      <c r="AH70" s="958">
        <v>3775</v>
      </c>
      <c r="AI70" s="958">
        <v>3775</v>
      </c>
      <c r="AJ70" s="958">
        <v>3775</v>
      </c>
      <c r="AK70" s="958">
        <v>5163</v>
      </c>
      <c r="AL70" s="958">
        <v>7300</v>
      </c>
      <c r="AM70" s="958">
        <v>7300</v>
      </c>
      <c r="AN70" s="958">
        <v>7300</v>
      </c>
      <c r="AO70" s="958">
        <v>7300</v>
      </c>
      <c r="AP70" s="958">
        <v>78689</v>
      </c>
      <c r="AQ70" s="958">
        <v>42318</v>
      </c>
      <c r="AR70" s="958">
        <v>42318</v>
      </c>
      <c r="AS70" s="958">
        <v>42318</v>
      </c>
      <c r="AT70" s="958">
        <v>42318</v>
      </c>
      <c r="AU70" s="958">
        <v>3620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550</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v>82</v>
      </c>
      <c r="AH71" s="958">
        <v>82</v>
      </c>
      <c r="AI71" s="958">
        <v>82</v>
      </c>
      <c r="AJ71" s="958">
        <v>82</v>
      </c>
      <c r="AK71" s="958">
        <v>5083</v>
      </c>
      <c r="AL71" s="958">
        <v>2485</v>
      </c>
      <c r="AM71" s="958">
        <v>2485</v>
      </c>
      <c r="AN71" s="958">
        <v>2485</v>
      </c>
      <c r="AO71" s="958">
        <v>2485</v>
      </c>
      <c r="AP71" s="958" t="s">
        <v>484</v>
      </c>
      <c r="AQ71" s="958"/>
      <c r="AR71" s="958"/>
      <c r="AS71" s="958"/>
      <c r="AT71" s="958"/>
      <c r="AU71" s="958" t="s">
        <v>484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551</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v>39615</v>
      </c>
      <c r="AH72" s="958">
        <v>39615</v>
      </c>
      <c r="AI72" s="958">
        <v>39615</v>
      </c>
      <c r="AJ72" s="958">
        <v>39615</v>
      </c>
      <c r="AK72" s="958">
        <v>22693</v>
      </c>
      <c r="AL72" s="958">
        <v>13582</v>
      </c>
      <c r="AM72" s="958">
        <v>13582</v>
      </c>
      <c r="AN72" s="958">
        <v>13582</v>
      </c>
      <c r="AO72" s="958">
        <v>13582</v>
      </c>
      <c r="AP72" s="958" t="s">
        <v>484</v>
      </c>
      <c r="AQ72" s="958"/>
      <c r="AR72" s="958"/>
      <c r="AS72" s="958"/>
      <c r="AT72" s="958"/>
      <c r="AU72" s="958" t="s">
        <v>484</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3755</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412</v>
      </c>
      <c r="CS102" s="940"/>
      <c r="CT102" s="940"/>
      <c r="CU102" s="940"/>
      <c r="CV102" s="941"/>
      <c r="CW102" s="939">
        <v>578</v>
      </c>
      <c r="CX102" s="940"/>
      <c r="CY102" s="940"/>
      <c r="CZ102" s="940"/>
      <c r="DA102" s="941"/>
      <c r="DB102" s="939">
        <v>12850</v>
      </c>
      <c r="DC102" s="940"/>
      <c r="DD102" s="940"/>
      <c r="DE102" s="940"/>
      <c r="DF102" s="941"/>
      <c r="DG102" s="939">
        <v>16269</v>
      </c>
      <c r="DH102" s="940"/>
      <c r="DI102" s="940"/>
      <c r="DJ102" s="940"/>
      <c r="DK102" s="941"/>
      <c r="DL102" s="939" t="s">
        <v>545</v>
      </c>
      <c r="DM102" s="940"/>
      <c r="DN102" s="940"/>
      <c r="DO102" s="940"/>
      <c r="DP102" s="941"/>
      <c r="DQ102" s="939" t="s">
        <v>545</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24"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3071101</v>
      </c>
      <c r="AB110" s="876"/>
      <c r="AC110" s="876"/>
      <c r="AD110" s="876"/>
      <c r="AE110" s="877"/>
      <c r="AF110" s="878">
        <v>3238894</v>
      </c>
      <c r="AG110" s="876"/>
      <c r="AH110" s="876"/>
      <c r="AI110" s="876"/>
      <c r="AJ110" s="877"/>
      <c r="AK110" s="878">
        <v>3288090</v>
      </c>
      <c r="AL110" s="876"/>
      <c r="AM110" s="876"/>
      <c r="AN110" s="876"/>
      <c r="AO110" s="877"/>
      <c r="AP110" s="879">
        <v>1.8</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56734610</v>
      </c>
      <c r="BR110" s="829"/>
      <c r="BS110" s="829"/>
      <c r="BT110" s="829"/>
      <c r="BU110" s="829"/>
      <c r="BV110" s="829">
        <v>59219955</v>
      </c>
      <c r="BW110" s="829"/>
      <c r="BX110" s="829"/>
      <c r="BY110" s="829"/>
      <c r="BZ110" s="829"/>
      <c r="CA110" s="829">
        <v>55690422</v>
      </c>
      <c r="CB110" s="829"/>
      <c r="CC110" s="829"/>
      <c r="CD110" s="829"/>
      <c r="CE110" s="829"/>
      <c r="CF110" s="853">
        <v>30.5</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v>29223296</v>
      </c>
      <c r="BR111" s="804"/>
      <c r="BS111" s="804"/>
      <c r="BT111" s="804"/>
      <c r="BU111" s="804"/>
      <c r="BV111" s="804">
        <v>28887057</v>
      </c>
      <c r="BW111" s="804"/>
      <c r="BX111" s="804"/>
      <c r="BY111" s="804"/>
      <c r="BZ111" s="804"/>
      <c r="CA111" s="804">
        <v>30046793</v>
      </c>
      <c r="CB111" s="804"/>
      <c r="CC111" s="804"/>
      <c r="CD111" s="804"/>
      <c r="CE111" s="804"/>
      <c r="CF111" s="862">
        <v>16.399999999999999</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537247</v>
      </c>
      <c r="AB112" s="767"/>
      <c r="AC112" s="767"/>
      <c r="AD112" s="767"/>
      <c r="AE112" s="768"/>
      <c r="AF112" s="769">
        <v>558110</v>
      </c>
      <c r="AG112" s="767"/>
      <c r="AH112" s="767"/>
      <c r="AI112" s="767"/>
      <c r="AJ112" s="768"/>
      <c r="AK112" s="769">
        <v>527237</v>
      </c>
      <c r="AL112" s="767"/>
      <c r="AM112" s="767"/>
      <c r="AN112" s="767"/>
      <c r="AO112" s="768"/>
      <c r="AP112" s="811">
        <v>0.3</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450602</v>
      </c>
      <c r="BR112" s="804"/>
      <c r="BS112" s="804"/>
      <c r="BT112" s="804"/>
      <c r="BU112" s="804"/>
      <c r="BV112" s="804">
        <v>392565</v>
      </c>
      <c r="BW112" s="804"/>
      <c r="BX112" s="804"/>
      <c r="BY112" s="804"/>
      <c r="BZ112" s="804"/>
      <c r="CA112" s="804">
        <v>342393</v>
      </c>
      <c r="CB112" s="804"/>
      <c r="CC112" s="804"/>
      <c r="CD112" s="804"/>
      <c r="CE112" s="804"/>
      <c r="CF112" s="862">
        <v>0.2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76592</v>
      </c>
      <c r="AB113" s="906"/>
      <c r="AC113" s="906"/>
      <c r="AD113" s="906"/>
      <c r="AE113" s="907"/>
      <c r="AF113" s="908">
        <v>59252</v>
      </c>
      <c r="AG113" s="906"/>
      <c r="AH113" s="906"/>
      <c r="AI113" s="906"/>
      <c r="AJ113" s="907"/>
      <c r="AK113" s="908">
        <v>54103</v>
      </c>
      <c r="AL113" s="906"/>
      <c r="AM113" s="906"/>
      <c r="AN113" s="906"/>
      <c r="AO113" s="907"/>
      <c r="AP113" s="909">
        <v>0</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2977823</v>
      </c>
      <c r="BR113" s="804"/>
      <c r="BS113" s="804"/>
      <c r="BT113" s="804"/>
      <c r="BU113" s="804"/>
      <c r="BV113" s="804">
        <v>3644383</v>
      </c>
      <c r="BW113" s="804"/>
      <c r="BX113" s="804"/>
      <c r="BY113" s="804"/>
      <c r="BZ113" s="804"/>
      <c r="CA113" s="804">
        <v>3754800</v>
      </c>
      <c r="CB113" s="804"/>
      <c r="CC113" s="804"/>
      <c r="CD113" s="804"/>
      <c r="CE113" s="804"/>
      <c r="CF113" s="862">
        <v>2.1</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191559</v>
      </c>
      <c r="AB114" s="767"/>
      <c r="AC114" s="767"/>
      <c r="AD114" s="767"/>
      <c r="AE114" s="768"/>
      <c r="AF114" s="769">
        <v>197177</v>
      </c>
      <c r="AG114" s="767"/>
      <c r="AH114" s="767"/>
      <c r="AI114" s="767"/>
      <c r="AJ114" s="768"/>
      <c r="AK114" s="769">
        <v>239948</v>
      </c>
      <c r="AL114" s="767"/>
      <c r="AM114" s="767"/>
      <c r="AN114" s="767"/>
      <c r="AO114" s="768"/>
      <c r="AP114" s="811">
        <v>0.1</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32421979</v>
      </c>
      <c r="BR114" s="804"/>
      <c r="BS114" s="804"/>
      <c r="BT114" s="804"/>
      <c r="BU114" s="804"/>
      <c r="BV114" s="804">
        <v>30614574</v>
      </c>
      <c r="BW114" s="804"/>
      <c r="BX114" s="804"/>
      <c r="BY114" s="804"/>
      <c r="BZ114" s="804"/>
      <c r="CA114" s="804">
        <v>30558458</v>
      </c>
      <c r="CB114" s="804"/>
      <c r="CC114" s="804"/>
      <c r="CD114" s="804"/>
      <c r="CE114" s="804"/>
      <c r="CF114" s="862">
        <v>16.7</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4087752</v>
      </c>
      <c r="AB115" s="906"/>
      <c r="AC115" s="906"/>
      <c r="AD115" s="906"/>
      <c r="AE115" s="907"/>
      <c r="AF115" s="908">
        <v>872671</v>
      </c>
      <c r="AG115" s="906"/>
      <c r="AH115" s="906"/>
      <c r="AI115" s="906"/>
      <c r="AJ115" s="907"/>
      <c r="AK115" s="908">
        <v>772096</v>
      </c>
      <c r="AL115" s="906"/>
      <c r="AM115" s="906"/>
      <c r="AN115" s="906"/>
      <c r="AO115" s="907"/>
      <c r="AP115" s="909">
        <v>0.4</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28277308</v>
      </c>
      <c r="DH115" s="767"/>
      <c r="DI115" s="767"/>
      <c r="DJ115" s="767"/>
      <c r="DK115" s="768"/>
      <c r="DL115" s="769">
        <v>28465344</v>
      </c>
      <c r="DM115" s="767"/>
      <c r="DN115" s="767"/>
      <c r="DO115" s="767"/>
      <c r="DP115" s="768"/>
      <c r="DQ115" s="769">
        <v>29677647</v>
      </c>
      <c r="DR115" s="767"/>
      <c r="DS115" s="767"/>
      <c r="DT115" s="767"/>
      <c r="DU115" s="768"/>
      <c r="DV115" s="811">
        <v>16.2</v>
      </c>
      <c r="DW115" s="812"/>
      <c r="DX115" s="812"/>
      <c r="DY115" s="812"/>
      <c r="DZ115" s="813"/>
    </row>
    <row r="116" spans="1:130" s="224"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483980</v>
      </c>
      <c r="DH116" s="767"/>
      <c r="DI116" s="767"/>
      <c r="DJ116" s="767"/>
      <c r="DK116" s="768"/>
      <c r="DL116" s="769">
        <v>421713</v>
      </c>
      <c r="DM116" s="767"/>
      <c r="DN116" s="767"/>
      <c r="DO116" s="767"/>
      <c r="DP116" s="768"/>
      <c r="DQ116" s="769">
        <v>369146</v>
      </c>
      <c r="DR116" s="767"/>
      <c r="DS116" s="767"/>
      <c r="DT116" s="767"/>
      <c r="DU116" s="768"/>
      <c r="DV116" s="811">
        <v>0.2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7964251</v>
      </c>
      <c r="AB117" s="890"/>
      <c r="AC117" s="890"/>
      <c r="AD117" s="890"/>
      <c r="AE117" s="891"/>
      <c r="AF117" s="892">
        <v>4926104</v>
      </c>
      <c r="AG117" s="890"/>
      <c r="AH117" s="890"/>
      <c r="AI117" s="890"/>
      <c r="AJ117" s="891"/>
      <c r="AK117" s="892">
        <v>4881474</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438</v>
      </c>
      <c r="BP119" s="865"/>
      <c r="BQ119" s="866">
        <v>121808310</v>
      </c>
      <c r="BR119" s="832"/>
      <c r="BS119" s="832"/>
      <c r="BT119" s="832"/>
      <c r="BU119" s="832"/>
      <c r="BV119" s="832">
        <v>122758534</v>
      </c>
      <c r="BW119" s="832"/>
      <c r="BX119" s="832"/>
      <c r="BY119" s="832"/>
      <c r="BZ119" s="832"/>
      <c r="CA119" s="832">
        <v>120392866</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462008</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112900079</v>
      </c>
      <c r="BR120" s="829"/>
      <c r="BS120" s="829"/>
      <c r="BT120" s="829"/>
      <c r="BU120" s="829"/>
      <c r="BV120" s="829">
        <v>123970916</v>
      </c>
      <c r="BW120" s="829"/>
      <c r="BX120" s="829"/>
      <c r="BY120" s="829"/>
      <c r="BZ120" s="829"/>
      <c r="CA120" s="829">
        <v>127472983</v>
      </c>
      <c r="CB120" s="829"/>
      <c r="CC120" s="829"/>
      <c r="CD120" s="829"/>
      <c r="CE120" s="829"/>
      <c r="CF120" s="853">
        <v>69.7</v>
      </c>
      <c r="CG120" s="854"/>
      <c r="CH120" s="854"/>
      <c r="CI120" s="854"/>
      <c r="CJ120" s="854"/>
      <c r="CK120" s="855" t="s">
        <v>442</v>
      </c>
      <c r="CL120" s="839"/>
      <c r="CM120" s="839"/>
      <c r="CN120" s="839"/>
      <c r="CO120" s="840"/>
      <c r="CP120" s="859" t="s">
        <v>443</v>
      </c>
      <c r="CQ120" s="860"/>
      <c r="CR120" s="860"/>
      <c r="CS120" s="860"/>
      <c r="CT120" s="860"/>
      <c r="CU120" s="860"/>
      <c r="CV120" s="860"/>
      <c r="CW120" s="860"/>
      <c r="CX120" s="860"/>
      <c r="CY120" s="860"/>
      <c r="CZ120" s="860"/>
      <c r="DA120" s="860"/>
      <c r="DB120" s="860"/>
      <c r="DC120" s="860"/>
      <c r="DD120" s="860"/>
      <c r="DE120" s="860"/>
      <c r="DF120" s="861"/>
      <c r="DG120" s="848">
        <v>432563</v>
      </c>
      <c r="DH120" s="829"/>
      <c r="DI120" s="829"/>
      <c r="DJ120" s="829"/>
      <c r="DK120" s="829"/>
      <c r="DL120" s="829">
        <v>387690</v>
      </c>
      <c r="DM120" s="829"/>
      <c r="DN120" s="829"/>
      <c r="DO120" s="829"/>
      <c r="DP120" s="829"/>
      <c r="DQ120" s="829">
        <v>342393</v>
      </c>
      <c r="DR120" s="829"/>
      <c r="DS120" s="829"/>
      <c r="DT120" s="829"/>
      <c r="DU120" s="829"/>
      <c r="DV120" s="830">
        <v>0.2</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10245719</v>
      </c>
      <c r="BR121" s="804"/>
      <c r="BS121" s="804"/>
      <c r="BT121" s="804"/>
      <c r="BU121" s="804"/>
      <c r="BV121" s="804">
        <v>12635018</v>
      </c>
      <c r="BW121" s="804"/>
      <c r="BX121" s="804"/>
      <c r="BY121" s="804"/>
      <c r="BZ121" s="804"/>
      <c r="CA121" s="804">
        <v>12849897</v>
      </c>
      <c r="CB121" s="804"/>
      <c r="CC121" s="804"/>
      <c r="CD121" s="804"/>
      <c r="CE121" s="804"/>
      <c r="CF121" s="862">
        <v>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103662713</v>
      </c>
      <c r="BR122" s="832"/>
      <c r="BS122" s="832"/>
      <c r="BT122" s="832"/>
      <c r="BU122" s="832"/>
      <c r="BV122" s="832">
        <v>101356757</v>
      </c>
      <c r="BW122" s="832"/>
      <c r="BX122" s="832"/>
      <c r="BY122" s="832"/>
      <c r="BZ122" s="832"/>
      <c r="CA122" s="832">
        <v>90872016</v>
      </c>
      <c r="CB122" s="832"/>
      <c r="CC122" s="832"/>
      <c r="CD122" s="832"/>
      <c r="CE122" s="832"/>
      <c r="CF122" s="833">
        <v>49.7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62267</v>
      </c>
      <c r="AB123" s="767"/>
      <c r="AC123" s="767"/>
      <c r="AD123" s="767"/>
      <c r="AE123" s="768"/>
      <c r="AF123" s="769">
        <v>62267</v>
      </c>
      <c r="AG123" s="767"/>
      <c r="AH123" s="767"/>
      <c r="AI123" s="767"/>
      <c r="AJ123" s="768"/>
      <c r="AK123" s="769">
        <v>52567</v>
      </c>
      <c r="AL123" s="767"/>
      <c r="AM123" s="767"/>
      <c r="AN123" s="767"/>
      <c r="AO123" s="768"/>
      <c r="AP123" s="811">
        <v>0</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447</v>
      </c>
      <c r="BP123" s="865"/>
      <c r="BQ123" s="819">
        <v>226808511</v>
      </c>
      <c r="BR123" s="820"/>
      <c r="BS123" s="820"/>
      <c r="BT123" s="820"/>
      <c r="BU123" s="820"/>
      <c r="BV123" s="820">
        <v>237962691</v>
      </c>
      <c r="BW123" s="820"/>
      <c r="BX123" s="820"/>
      <c r="BY123" s="820"/>
      <c r="BZ123" s="820"/>
      <c r="CA123" s="820">
        <v>231194896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v>18039</v>
      </c>
      <c r="DH123" s="767"/>
      <c r="DI123" s="767"/>
      <c r="DJ123" s="767"/>
      <c r="DK123" s="768"/>
      <c r="DL123" s="769">
        <v>4875</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4005751</v>
      </c>
      <c r="AB126" s="767"/>
      <c r="AC126" s="767"/>
      <c r="AD126" s="767"/>
      <c r="AE126" s="768"/>
      <c r="AF126" s="769">
        <v>791541</v>
      </c>
      <c r="AG126" s="767"/>
      <c r="AH126" s="767"/>
      <c r="AI126" s="767"/>
      <c r="AJ126" s="768"/>
      <c r="AK126" s="769">
        <v>701431</v>
      </c>
      <c r="AL126" s="767"/>
      <c r="AM126" s="767"/>
      <c r="AN126" s="767"/>
      <c r="AO126" s="768"/>
      <c r="AP126" s="811">
        <v>0.4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19734</v>
      </c>
      <c r="AB127" s="767"/>
      <c r="AC127" s="767"/>
      <c r="AD127" s="767"/>
      <c r="AE127" s="768"/>
      <c r="AF127" s="769">
        <v>18863</v>
      </c>
      <c r="AG127" s="767"/>
      <c r="AH127" s="767"/>
      <c r="AI127" s="767"/>
      <c r="AJ127" s="768"/>
      <c r="AK127" s="769">
        <v>18098</v>
      </c>
      <c r="AL127" s="767"/>
      <c r="AM127" s="767"/>
      <c r="AN127" s="767"/>
      <c r="AO127" s="768"/>
      <c r="AP127" s="811">
        <v>0</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172203176</v>
      </c>
      <c r="AB129" s="767"/>
      <c r="AC129" s="767"/>
      <c r="AD129" s="767"/>
      <c r="AE129" s="768"/>
      <c r="AF129" s="769">
        <v>181575635</v>
      </c>
      <c r="AG129" s="767"/>
      <c r="AH129" s="767"/>
      <c r="AI129" s="767"/>
      <c r="AJ129" s="768"/>
      <c r="AK129" s="769">
        <v>192226207</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11172161</v>
      </c>
      <c r="AB130" s="767"/>
      <c r="AC130" s="767"/>
      <c r="AD130" s="767"/>
      <c r="AE130" s="768"/>
      <c r="AF130" s="769">
        <v>10374136</v>
      </c>
      <c r="AG130" s="767"/>
      <c r="AH130" s="767"/>
      <c r="AI130" s="767"/>
      <c r="AJ130" s="768"/>
      <c r="AK130" s="769">
        <v>9437842</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-2.5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161031015</v>
      </c>
      <c r="AB131" s="751"/>
      <c r="AC131" s="751"/>
      <c r="AD131" s="751"/>
      <c r="AE131" s="752"/>
      <c r="AF131" s="753">
        <v>171201499</v>
      </c>
      <c r="AG131" s="751"/>
      <c r="AH131" s="751"/>
      <c r="AI131" s="751"/>
      <c r="AJ131" s="752"/>
      <c r="AK131" s="753">
        <v>182788365</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-1.9921069199999999</v>
      </c>
      <c r="AB132" s="732"/>
      <c r="AC132" s="732"/>
      <c r="AD132" s="732"/>
      <c r="AE132" s="733"/>
      <c r="AF132" s="734">
        <v>-3.18223382</v>
      </c>
      <c r="AG132" s="732"/>
      <c r="AH132" s="732"/>
      <c r="AI132" s="732"/>
      <c r="AJ132" s="733"/>
      <c r="AK132" s="734">
        <v>-2.49270133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-2.5</v>
      </c>
      <c r="AB133" s="711"/>
      <c r="AC133" s="711"/>
      <c r="AD133" s="711"/>
      <c r="AE133" s="712"/>
      <c r="AF133" s="710">
        <v>-2.5</v>
      </c>
      <c r="AG133" s="711"/>
      <c r="AH133" s="711"/>
      <c r="AI133" s="711"/>
      <c r="AJ133" s="712"/>
      <c r="AK133" s="710">
        <v>-2.5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DrCRIEhbDLmXT0qARdvQc8+kOaRSGjDN9YSAceFHjyIlnApTSOBFQV8u9BBe9qInUjgoLfV6qsTDTYe5AJ28Q==" saltValue="oWC4c4D5m/CDENLvM1v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TLK0CwPuA42sNobzEVAWx4vjLTNW9AMNHWLUEvfLJNOqqKg7PAmx8xkXnB0sOMeBQvXmQv2LO2/EieD2rCthg==" saltValue="O9ejuJ0Rd8h8yAvNHcwa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bI/wDxxm3r/bTuLzh7n+YCX8VW+MqVm1ZsjS9DE4yfi5Bt+sw2USK4l20dm531khzVkXtIePf3HQK1mdwGp+w==" saltValue="y+r2iqFSQPb244Rab0My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5" t="s">
        <v>476</v>
      </c>
      <c r="AP7" s="265"/>
      <c r="AQ7" s="266" t="s">
        <v>477</v>
      </c>
      <c r="AR7" s="267"/>
    </row>
    <row r="8" spans="1:46" ht="13" x14ac:dyDescent="0.2">
      <c r="A8" s="259"/>
      <c r="AK8" s="268"/>
      <c r="AL8" s="269"/>
      <c r="AM8" s="269"/>
      <c r="AN8" s="270"/>
      <c r="AO8" s="1106"/>
      <c r="AP8" s="271" t="s">
        <v>478</v>
      </c>
      <c r="AQ8" s="272" t="s">
        <v>479</v>
      </c>
      <c r="AR8" s="273" t="s">
        <v>480</v>
      </c>
    </row>
    <row r="9" spans="1:46" ht="13" x14ac:dyDescent="0.2">
      <c r="A9" s="259"/>
      <c r="AK9" s="1117" t="s">
        <v>481</v>
      </c>
      <c r="AL9" s="1118"/>
      <c r="AM9" s="1118"/>
      <c r="AN9" s="1119"/>
      <c r="AO9" s="274">
        <v>40722142</v>
      </c>
      <c r="AP9" s="274">
        <v>54916</v>
      </c>
      <c r="AQ9" s="275">
        <v>62747</v>
      </c>
      <c r="AR9" s="276">
        <v>-12.5</v>
      </c>
    </row>
    <row r="10" spans="1:46" ht="13.5" customHeight="1" x14ac:dyDescent="0.2">
      <c r="A10" s="259"/>
      <c r="AK10" s="1117" t="s">
        <v>482</v>
      </c>
      <c r="AL10" s="1118"/>
      <c r="AM10" s="1118"/>
      <c r="AN10" s="1119"/>
      <c r="AO10" s="277">
        <v>568087</v>
      </c>
      <c r="AP10" s="277">
        <v>766</v>
      </c>
      <c r="AQ10" s="278">
        <v>903</v>
      </c>
      <c r="AR10" s="279">
        <v>-15.2</v>
      </c>
    </row>
    <row r="11" spans="1:46" ht="13.5" customHeight="1" x14ac:dyDescent="0.2">
      <c r="A11" s="259"/>
      <c r="AK11" s="1117" t="s">
        <v>483</v>
      </c>
      <c r="AL11" s="1118"/>
      <c r="AM11" s="1118"/>
      <c r="AN11" s="1119"/>
      <c r="AO11" s="277" t="s">
        <v>484</v>
      </c>
      <c r="AP11" s="277" t="s">
        <v>484</v>
      </c>
      <c r="AQ11" s="278" t="s">
        <v>484</v>
      </c>
      <c r="AR11" s="279" t="s">
        <v>484</v>
      </c>
    </row>
    <row r="12" spans="1:46" ht="13.5" customHeight="1" x14ac:dyDescent="0.2">
      <c r="A12" s="259"/>
      <c r="AK12" s="1117" t="s">
        <v>485</v>
      </c>
      <c r="AL12" s="1118"/>
      <c r="AM12" s="1118"/>
      <c r="AN12" s="1119"/>
      <c r="AO12" s="277" t="s">
        <v>484</v>
      </c>
      <c r="AP12" s="277" t="s">
        <v>484</v>
      </c>
      <c r="AQ12" s="278" t="s">
        <v>484</v>
      </c>
      <c r="AR12" s="279" t="s">
        <v>484</v>
      </c>
    </row>
    <row r="13" spans="1:46" ht="13.5" customHeight="1" x14ac:dyDescent="0.2">
      <c r="A13" s="259"/>
      <c r="AK13" s="1117" t="s">
        <v>486</v>
      </c>
      <c r="AL13" s="1118"/>
      <c r="AM13" s="1118"/>
      <c r="AN13" s="1119"/>
      <c r="AO13" s="277">
        <v>1347485</v>
      </c>
      <c r="AP13" s="277">
        <v>1817</v>
      </c>
      <c r="AQ13" s="278">
        <v>2239</v>
      </c>
      <c r="AR13" s="279">
        <v>-18.8</v>
      </c>
    </row>
    <row r="14" spans="1:46" ht="13.5" customHeight="1" x14ac:dyDescent="0.2">
      <c r="A14" s="259"/>
      <c r="AK14" s="1117" t="s">
        <v>487</v>
      </c>
      <c r="AL14" s="1118"/>
      <c r="AM14" s="1118"/>
      <c r="AN14" s="1119"/>
      <c r="AO14" s="277">
        <v>1112874</v>
      </c>
      <c r="AP14" s="277">
        <v>1501</v>
      </c>
      <c r="AQ14" s="278">
        <v>1577</v>
      </c>
      <c r="AR14" s="279">
        <v>-4.8</v>
      </c>
    </row>
    <row r="15" spans="1:46" ht="13.5" customHeight="1" x14ac:dyDescent="0.2">
      <c r="A15" s="259"/>
      <c r="AK15" s="1120" t="s">
        <v>488</v>
      </c>
      <c r="AL15" s="1121"/>
      <c r="AM15" s="1121"/>
      <c r="AN15" s="1122"/>
      <c r="AO15" s="277">
        <v>-1096077</v>
      </c>
      <c r="AP15" s="277">
        <v>-1478</v>
      </c>
      <c r="AQ15" s="278">
        <v>-1898</v>
      </c>
      <c r="AR15" s="279">
        <v>-22.1</v>
      </c>
    </row>
    <row r="16" spans="1:46" ht="13" x14ac:dyDescent="0.2">
      <c r="A16" s="259"/>
      <c r="AK16" s="1120" t="s">
        <v>177</v>
      </c>
      <c r="AL16" s="1121"/>
      <c r="AM16" s="1121"/>
      <c r="AN16" s="1122"/>
      <c r="AO16" s="277">
        <v>42654511</v>
      </c>
      <c r="AP16" s="277">
        <v>57522</v>
      </c>
      <c r="AQ16" s="278">
        <v>65568</v>
      </c>
      <c r="AR16" s="279">
        <v>-12.3</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23" t="s">
        <v>493</v>
      </c>
      <c r="AL21" s="1124"/>
      <c r="AM21" s="1124"/>
      <c r="AN21" s="1125"/>
      <c r="AO21" s="289">
        <v>5.64</v>
      </c>
      <c r="AP21" s="290">
        <v>6.35</v>
      </c>
      <c r="AQ21" s="291">
        <v>-0.71</v>
      </c>
      <c r="AS21" s="292"/>
      <c r="AT21" s="288"/>
    </row>
    <row r="22" spans="1:46" s="260" customFormat="1" ht="13" x14ac:dyDescent="0.2">
      <c r="A22" s="288"/>
      <c r="AK22" s="1123" t="s">
        <v>494</v>
      </c>
      <c r="AL22" s="1124"/>
      <c r="AM22" s="1124"/>
      <c r="AN22" s="1125"/>
      <c r="AO22" s="293">
        <v>98.3</v>
      </c>
      <c r="AP22" s="294">
        <v>98.6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5" t="s">
        <v>476</v>
      </c>
      <c r="AP30" s="265"/>
      <c r="AQ30" s="266" t="s">
        <v>477</v>
      </c>
      <c r="AR30" s="267"/>
    </row>
    <row r="31" spans="1:46" ht="13" x14ac:dyDescent="0.2">
      <c r="A31" s="259"/>
      <c r="AK31" s="268"/>
      <c r="AL31" s="269"/>
      <c r="AM31" s="269"/>
      <c r="AN31" s="270"/>
      <c r="AO31" s="1106"/>
      <c r="AP31" s="271" t="s">
        <v>478</v>
      </c>
      <c r="AQ31" s="272" t="s">
        <v>479</v>
      </c>
      <c r="AR31" s="273" t="s">
        <v>480</v>
      </c>
    </row>
    <row r="32" spans="1:46" ht="27" customHeight="1" x14ac:dyDescent="0.2">
      <c r="A32" s="259"/>
      <c r="AK32" s="1107" t="s">
        <v>498</v>
      </c>
      <c r="AL32" s="1108"/>
      <c r="AM32" s="1108"/>
      <c r="AN32" s="1109"/>
      <c r="AO32" s="303">
        <v>3288090</v>
      </c>
      <c r="AP32" s="303">
        <v>4434</v>
      </c>
      <c r="AQ32" s="304">
        <v>3862</v>
      </c>
      <c r="AR32" s="305">
        <v>14.8</v>
      </c>
    </row>
    <row r="33" spans="1:46" ht="13.5" customHeight="1" x14ac:dyDescent="0.2">
      <c r="A33" s="259"/>
      <c r="AK33" s="1107" t="s">
        <v>499</v>
      </c>
      <c r="AL33" s="1108"/>
      <c r="AM33" s="1108"/>
      <c r="AN33" s="1109"/>
      <c r="AO33" s="303" t="s">
        <v>484</v>
      </c>
      <c r="AP33" s="303" t="s">
        <v>484</v>
      </c>
      <c r="AQ33" s="304" t="s">
        <v>484</v>
      </c>
      <c r="AR33" s="305" t="s">
        <v>484</v>
      </c>
    </row>
    <row r="34" spans="1:46" ht="27" customHeight="1" x14ac:dyDescent="0.2">
      <c r="A34" s="259"/>
      <c r="AK34" s="1107" t="s">
        <v>500</v>
      </c>
      <c r="AL34" s="1108"/>
      <c r="AM34" s="1108"/>
      <c r="AN34" s="1109"/>
      <c r="AO34" s="303">
        <v>527237</v>
      </c>
      <c r="AP34" s="303">
        <v>711</v>
      </c>
      <c r="AQ34" s="304">
        <v>339</v>
      </c>
      <c r="AR34" s="305">
        <v>109.7</v>
      </c>
    </row>
    <row r="35" spans="1:46" ht="27" customHeight="1" x14ac:dyDescent="0.2">
      <c r="A35" s="259"/>
      <c r="AK35" s="1107" t="s">
        <v>501</v>
      </c>
      <c r="AL35" s="1108"/>
      <c r="AM35" s="1108"/>
      <c r="AN35" s="1109"/>
      <c r="AO35" s="303">
        <v>54103</v>
      </c>
      <c r="AP35" s="303">
        <v>73</v>
      </c>
      <c r="AQ35" s="304">
        <v>19</v>
      </c>
      <c r="AR35" s="305">
        <v>284.2</v>
      </c>
    </row>
    <row r="36" spans="1:46" ht="27" customHeight="1" x14ac:dyDescent="0.2">
      <c r="A36" s="259"/>
      <c r="AK36" s="1107" t="s">
        <v>502</v>
      </c>
      <c r="AL36" s="1108"/>
      <c r="AM36" s="1108"/>
      <c r="AN36" s="1109"/>
      <c r="AO36" s="303">
        <v>239948</v>
      </c>
      <c r="AP36" s="303">
        <v>324</v>
      </c>
      <c r="AQ36" s="304">
        <v>364</v>
      </c>
      <c r="AR36" s="305">
        <v>-11</v>
      </c>
    </row>
    <row r="37" spans="1:46" ht="13.5" customHeight="1" x14ac:dyDescent="0.2">
      <c r="A37" s="259"/>
      <c r="AK37" s="1107" t="s">
        <v>503</v>
      </c>
      <c r="AL37" s="1108"/>
      <c r="AM37" s="1108"/>
      <c r="AN37" s="1109"/>
      <c r="AO37" s="303">
        <v>772096</v>
      </c>
      <c r="AP37" s="303">
        <v>1041</v>
      </c>
      <c r="AQ37" s="304">
        <v>2345</v>
      </c>
      <c r="AR37" s="305">
        <v>-55.6</v>
      </c>
    </row>
    <row r="38" spans="1:46" ht="27" customHeight="1" x14ac:dyDescent="0.2">
      <c r="A38" s="259"/>
      <c r="AK38" s="1110" t="s">
        <v>504</v>
      </c>
      <c r="AL38" s="1111"/>
      <c r="AM38" s="1111"/>
      <c r="AN38" s="1112"/>
      <c r="AO38" s="306" t="s">
        <v>484</v>
      </c>
      <c r="AP38" s="306" t="s">
        <v>484</v>
      </c>
      <c r="AQ38" s="307" t="s">
        <v>484</v>
      </c>
      <c r="AR38" s="295" t="s">
        <v>484</v>
      </c>
      <c r="AS38" s="302"/>
    </row>
    <row r="39" spans="1:46" ht="13" x14ac:dyDescent="0.2">
      <c r="A39" s="259"/>
      <c r="AK39" s="1110" t="s">
        <v>505</v>
      </c>
      <c r="AL39" s="1111"/>
      <c r="AM39" s="1111"/>
      <c r="AN39" s="1112"/>
      <c r="AO39" s="303" t="s">
        <v>484</v>
      </c>
      <c r="AP39" s="303" t="s">
        <v>484</v>
      </c>
      <c r="AQ39" s="304">
        <v>-12</v>
      </c>
      <c r="AR39" s="305" t="s">
        <v>484</v>
      </c>
      <c r="AS39" s="302"/>
    </row>
    <row r="40" spans="1:46" ht="27" customHeight="1" x14ac:dyDescent="0.2">
      <c r="A40" s="259"/>
      <c r="AK40" s="1107" t="s">
        <v>506</v>
      </c>
      <c r="AL40" s="1108"/>
      <c r="AM40" s="1108"/>
      <c r="AN40" s="1109"/>
      <c r="AO40" s="303">
        <v>-9437842</v>
      </c>
      <c r="AP40" s="303">
        <v>-12727</v>
      </c>
      <c r="AQ40" s="304">
        <v>-12184</v>
      </c>
      <c r="AR40" s="305">
        <v>4.5</v>
      </c>
      <c r="AS40" s="302"/>
    </row>
    <row r="41" spans="1:46" ht="13" x14ac:dyDescent="0.2">
      <c r="A41" s="259"/>
      <c r="AK41" s="1113" t="s">
        <v>287</v>
      </c>
      <c r="AL41" s="1114"/>
      <c r="AM41" s="1114"/>
      <c r="AN41" s="1115"/>
      <c r="AO41" s="303">
        <v>-4556368</v>
      </c>
      <c r="AP41" s="303">
        <v>-6144</v>
      </c>
      <c r="AQ41" s="304">
        <v>-5268</v>
      </c>
      <c r="AR41" s="305">
        <v>16.600000000000001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00" t="s">
        <v>476</v>
      </c>
      <c r="AN49" s="1102" t="s">
        <v>509</v>
      </c>
      <c r="AO49" s="1103"/>
      <c r="AP49" s="1103"/>
      <c r="AQ49" s="1103"/>
      <c r="AR49" s="1104"/>
    </row>
    <row r="50" spans="1:44" ht="13" x14ac:dyDescent="0.2">
      <c r="A50" s="259"/>
      <c r="AK50" s="317"/>
      <c r="AL50" s="318"/>
      <c r="AM50" s="1101"/>
      <c r="AN50" s="319" t="s">
        <v>510</v>
      </c>
      <c r="AO50" s="320" t="s">
        <v>511</v>
      </c>
      <c r="AP50" s="321" t="s">
        <v>512</v>
      </c>
      <c r="AQ50" s="322" t="s">
        <v>513</v>
      </c>
      <c r="AR50" s="323" t="s">
        <v>514</v>
      </c>
    </row>
    <row r="51" spans="1:44" ht="13" x14ac:dyDescent="0.2">
      <c r="A51" s="259"/>
      <c r="AK51" s="315" t="s">
        <v>515</v>
      </c>
      <c r="AL51" s="316"/>
      <c r="AM51" s="324">
        <v>27081727</v>
      </c>
      <c r="AN51" s="325">
        <v>36625</v>
      </c>
      <c r="AO51" s="326">
        <v>-6.7</v>
      </c>
      <c r="AP51" s="327">
        <v>51681</v>
      </c>
      <c r="AQ51" s="328">
        <v>3.8</v>
      </c>
      <c r="AR51" s="329">
        <v>-10.5</v>
      </c>
    </row>
    <row r="52" spans="1:44" ht="13" x14ac:dyDescent="0.2">
      <c r="A52" s="259"/>
      <c r="AK52" s="330"/>
      <c r="AL52" s="331" t="s">
        <v>516</v>
      </c>
      <c r="AM52" s="332">
        <v>24200871</v>
      </c>
      <c r="AN52" s="333">
        <v>32729</v>
      </c>
      <c r="AO52" s="334">
        <v>0.2</v>
      </c>
      <c r="AP52" s="335">
        <v>37226</v>
      </c>
      <c r="AQ52" s="336">
        <v>-0.1</v>
      </c>
      <c r="AR52" s="337">
        <v>0.3</v>
      </c>
    </row>
    <row r="53" spans="1:44" ht="13" x14ac:dyDescent="0.2">
      <c r="A53" s="259"/>
      <c r="AK53" s="315" t="s">
        <v>517</v>
      </c>
      <c r="AL53" s="316"/>
      <c r="AM53" s="324">
        <v>26452053</v>
      </c>
      <c r="AN53" s="325">
        <v>35741</v>
      </c>
      <c r="AO53" s="326">
        <v>-2.4</v>
      </c>
      <c r="AP53" s="327">
        <v>50465</v>
      </c>
      <c r="AQ53" s="328">
        <v>-2.4</v>
      </c>
      <c r="AR53" s="329">
        <v>0</v>
      </c>
    </row>
    <row r="54" spans="1:44" ht="13" x14ac:dyDescent="0.2">
      <c r="A54" s="259"/>
      <c r="AK54" s="330"/>
      <c r="AL54" s="331" t="s">
        <v>516</v>
      </c>
      <c r="AM54" s="332">
        <v>21238249</v>
      </c>
      <c r="AN54" s="333">
        <v>28696</v>
      </c>
      <c r="AO54" s="334">
        <v>-12.3</v>
      </c>
      <c r="AP54" s="335">
        <v>34193</v>
      </c>
      <c r="AQ54" s="336">
        <v>-8.1</v>
      </c>
      <c r="AR54" s="337">
        <v>-4.2</v>
      </c>
    </row>
    <row r="55" spans="1:44" ht="13" x14ac:dyDescent="0.2">
      <c r="A55" s="259"/>
      <c r="AK55" s="315" t="s">
        <v>518</v>
      </c>
      <c r="AL55" s="316"/>
      <c r="AM55" s="324">
        <v>27929355</v>
      </c>
      <c r="AN55" s="325">
        <v>37826</v>
      </c>
      <c r="AO55" s="326">
        <v>5.8</v>
      </c>
      <c r="AP55" s="327">
        <v>51679</v>
      </c>
      <c r="AQ55" s="328">
        <v>2.4</v>
      </c>
      <c r="AR55" s="329">
        <v>3.4</v>
      </c>
    </row>
    <row r="56" spans="1:44" ht="13" x14ac:dyDescent="0.2">
      <c r="A56" s="259"/>
      <c r="AK56" s="330"/>
      <c r="AL56" s="331" t="s">
        <v>516</v>
      </c>
      <c r="AM56" s="332">
        <v>23559669</v>
      </c>
      <c r="AN56" s="333">
        <v>31908</v>
      </c>
      <c r="AO56" s="334">
        <v>11.2</v>
      </c>
      <c r="AP56" s="335">
        <v>35132</v>
      </c>
      <c r="AQ56" s="336">
        <v>2.7</v>
      </c>
      <c r="AR56" s="337">
        <v>8.5</v>
      </c>
    </row>
    <row r="57" spans="1:44" ht="13" x14ac:dyDescent="0.2">
      <c r="A57" s="259"/>
      <c r="AK57" s="315" t="s">
        <v>519</v>
      </c>
      <c r="AL57" s="316"/>
      <c r="AM57" s="324">
        <v>26213541</v>
      </c>
      <c r="AN57" s="325">
        <v>35476</v>
      </c>
      <c r="AO57" s="326">
        <v>-6.2</v>
      </c>
      <c r="AP57" s="327">
        <v>49665</v>
      </c>
      <c r="AQ57" s="328">
        <v>-3.9</v>
      </c>
      <c r="AR57" s="329">
        <v>-2.2999999999999998</v>
      </c>
    </row>
    <row r="58" spans="1:44" ht="13" x14ac:dyDescent="0.2">
      <c r="A58" s="259"/>
      <c r="AK58" s="330"/>
      <c r="AL58" s="331" t="s">
        <v>516</v>
      </c>
      <c r="AM58" s="332">
        <v>23674665</v>
      </c>
      <c r="AN58" s="333">
        <v>32040</v>
      </c>
      <c r="AO58" s="334">
        <v>0.4</v>
      </c>
      <c r="AP58" s="335">
        <v>34678</v>
      </c>
      <c r="AQ58" s="336">
        <v>-1.3</v>
      </c>
      <c r="AR58" s="337">
        <v>1.7</v>
      </c>
    </row>
    <row r="59" spans="1:44" ht="13" x14ac:dyDescent="0.2">
      <c r="A59" s="259"/>
      <c r="AK59" s="315" t="s">
        <v>520</v>
      </c>
      <c r="AL59" s="316"/>
      <c r="AM59" s="324">
        <v>30726337</v>
      </c>
      <c r="AN59" s="325">
        <v>41436</v>
      </c>
      <c r="AO59" s="326">
        <v>16.8</v>
      </c>
      <c r="AP59" s="327">
        <v>63439</v>
      </c>
      <c r="AQ59" s="328">
        <v>27.7</v>
      </c>
      <c r="AR59" s="329">
        <v>-10.9</v>
      </c>
    </row>
    <row r="60" spans="1:44" ht="13" x14ac:dyDescent="0.2">
      <c r="A60" s="259"/>
      <c r="AK60" s="330"/>
      <c r="AL60" s="331" t="s">
        <v>516</v>
      </c>
      <c r="AM60" s="332">
        <v>25635635</v>
      </c>
      <c r="AN60" s="333">
        <v>34571</v>
      </c>
      <c r="AO60" s="334">
        <v>7.9</v>
      </c>
      <c r="AP60" s="335">
        <v>46463</v>
      </c>
      <c r="AQ60" s="336">
        <v>34</v>
      </c>
      <c r="AR60" s="337">
        <v>-26.1</v>
      </c>
    </row>
    <row r="61" spans="1:44" ht="13" x14ac:dyDescent="0.2">
      <c r="A61" s="259"/>
      <c r="AK61" s="315" t="s">
        <v>521</v>
      </c>
      <c r="AL61" s="338"/>
      <c r="AM61" s="324">
        <v>27680603</v>
      </c>
      <c r="AN61" s="325">
        <v>37421</v>
      </c>
      <c r="AO61" s="326">
        <v>1.5</v>
      </c>
      <c r="AP61" s="327">
        <v>53386</v>
      </c>
      <c r="AQ61" s="339">
        <v>5.5</v>
      </c>
      <c r="AR61" s="329">
        <v>-4</v>
      </c>
    </row>
    <row r="62" spans="1:44" ht="13" x14ac:dyDescent="0.2">
      <c r="A62" s="259"/>
      <c r="AK62" s="330"/>
      <c r="AL62" s="331" t="s">
        <v>516</v>
      </c>
      <c r="AM62" s="332">
        <v>23661818</v>
      </c>
      <c r="AN62" s="333">
        <v>31989</v>
      </c>
      <c r="AO62" s="334">
        <v>1.5</v>
      </c>
      <c r="AP62" s="335">
        <v>37538</v>
      </c>
      <c r="AQ62" s="336">
        <v>5.4</v>
      </c>
      <c r="AR62" s="337">
        <v>-3.9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s2jWEvfUolSs3dwcJ1GywZAGjqqn8yQ+G3Z+B2+3E4ARIK0yCpJnoVkacl8cgDGI5QupcZOownoV3vZACq7nLg==" saltValue="DTNOo1oylLiGz21mN/uu1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uKm51BAaTZUXBvvCldap6fPScXGv7vNoqy9FZRw5VcrgPaU01PDMwBVHlSqc50SdPuQrk6u2Lb1D9m615NboyQ==" saltValue="7b4jyg0F1UTf96jHCqk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CKQsbLG9MZDrs0HSUYXW5JQxlCArG1eaPXcQVdUsYFGDAsBDnOjIBfDiJAfKHGVzlh4q7mYrpwREKpexF3Jkg==" saltValue="4XnupBwSRXY/O0nbZN+h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26.19</v>
      </c>
      <c r="G47" s="12">
        <v>25.92</v>
      </c>
      <c r="H47" s="12">
        <v>26.33</v>
      </c>
      <c r="I47" s="12">
        <v>26.04</v>
      </c>
      <c r="J47" s="13">
        <v>25.54</v>
      </c>
    </row>
    <row r="48" spans="2:10" ht="57.75" customHeight="1" x14ac:dyDescent="0.2">
      <c r="B48" s="14"/>
      <c r="C48" s="1128" t="s">
        <v>4</v>
      </c>
      <c r="D48" s="1128"/>
      <c r="E48" s="1129"/>
      <c r="F48" s="15">
        <v>3.29</v>
      </c>
      <c r="G48" s="16">
        <v>5.13</v>
      </c>
      <c r="H48" s="16">
        <v>5.94</v>
      </c>
      <c r="I48" s="16">
        <v>5.24</v>
      </c>
      <c r="J48" s="17">
        <v>3.67</v>
      </c>
    </row>
    <row r="49" spans="2:10" ht="57.75" customHeight="1" thickBot="1" x14ac:dyDescent="0.25">
      <c r="B49" s="18"/>
      <c r="C49" s="1130" t="s">
        <v>5</v>
      </c>
      <c r="D49" s="1130"/>
      <c r="E49" s="1131"/>
      <c r="F49" s="19" t="s">
        <v>528</v>
      </c>
      <c r="G49" s="20" t="s">
        <v>529</v>
      </c>
      <c r="H49" s="20" t="s">
        <v>530</v>
      </c>
      <c r="I49" s="20" t="s">
        <v>531</v>
      </c>
      <c r="J49" s="21" t="s">
        <v>532</v>
      </c>
    </row>
    <row r="50" spans="2:10" ht="13" x14ac:dyDescent="0.2"/>
  </sheetData>
  <sheetProtection algorithmName="SHA-512" hashValue="5tyXUBQjcm8FTc3HYaoXHju01xZde8wRE7ciHa3si0NwfnEHHFHIjKKqd8DVnMNqu1HaxpcirCnf/ab5XJ+I6g==" saltValue="3rVA26Fu6StCkBYuUacc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2025-03-11T06:25:45Z</cp:lastPrinted>
  <dcterms:created xsi:type="dcterms:W3CDTF">2025-02-19T01:49:45Z</dcterms:created>
  <dcterms:modified xsi:type="dcterms:W3CDTF">2025-03-19T03:32:49Z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2025-03-09T06:43:41Z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512630f6-4d77-4ff8-8089-262498f38c00</vt:lpwstr>
  </property>
  <property fmtid="{D5CDD505-2E9C-101B-9397-08002B2CF9AE}" pid="8" name="MSIP_Label_defa4170-0d19-0005-0004-bc88714345d2_ContentBits">
    <vt:lpwstr>0</vt:lpwstr>
  </property>
</Properties>
</file>