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https://digitalgojp-my.sharepoint.com/personal/t_hiruta_soumu_go_jp/Documents/デスクトップ/☆財政状況資料集の修正/"/>
    </mc:Choice>
  </mc:AlternateContent>
  <xr:revisionPtr revIDLastSave="3" documentId="13_ncr:1_{B3B5F341-F627-4607-AC28-C1A9DC1CF003}" xr6:coauthVersionLast="47" xr6:coauthVersionMax="47" xr10:uidLastSave="{7B0BF397-EE47-4E85-B642-8F79C7DCF104}"/>
  <bookViews>
    <workbookView xWindow="-110" yWindow="-110" windowWidth="19420" windowHeight="12220" tabRatio="83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E38" i="10"/>
  <c r="AM38" i="10"/>
  <c r="U38" i="10"/>
  <c r="C38" i="10"/>
  <c r="BE37" i="10"/>
  <c r="AM37" i="10"/>
  <c r="U37" i="10"/>
  <c r="C37" i="10"/>
  <c r="BE36" i="10"/>
  <c r="AM36" i="10"/>
  <c r="C36" i="10"/>
  <c r="BE35" i="10"/>
  <c r="AM35" i="10"/>
  <c r="C35" i="10"/>
  <c r="BW34" i="10"/>
  <c r="BE34" i="10"/>
  <c r="AM34" i="10"/>
  <c r="U34" i="10"/>
  <c r="U35" i="10" s="1"/>
  <c r="U36" i="10" s="1"/>
  <c r="C34" i="10"/>
  <c r="CO34" i="10" l="1"/>
  <c r="CO35" i="10" s="1"/>
  <c r="CO36" i="10" s="1"/>
  <c r="CO37" i="10" s="1"/>
  <c r="CO38" i="10" s="1"/>
  <c r="BW35" i="10"/>
  <c r="BW36" i="10" s="1"/>
  <c r="BW37" i="10" s="1"/>
  <c r="BW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<sst xmlns="http://schemas.openxmlformats.org/spreadsheetml/2006/main" count="1151" uniqueCount="558">
  <si>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</si>
  <si>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</si>
  <si>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</si>
  <si>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</si>
  <si>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</si>
  <si>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</si>
  <si>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</si>
  <si>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</si>
  <si>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</si>
  <si>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</si>
  <si>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</si>
  <si>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</si>
  <si>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</si>
  <si>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</si>
  <si>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</si>
  <si>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</si>
  <si>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</si>
  <si>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</si>
  <si>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</si>
  <si>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</si>
  <si>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</si>
  <si>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</si>
  <si>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</si>
  <si>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</si>
  <si>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</si>
  <si>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</si>
  <si>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</si>
  <si>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</si>
  <si>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</si>
  <si>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</si>
  <si>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</si>
  <si>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</si>
  <si>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</si>
  <si>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</si>
  <si>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</si>
  <si>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</si>
  <si>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</si>
  <si>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</si>
  <si>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</si>
  <si>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</si>
  <si>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</si>
  <si>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</si>
  <si>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</si>
  <si>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</si>
  <si>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</si>
  <si>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</si>
  <si>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</si>
  <si>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</si>
  <si>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</si>
  <si>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</si>
  <si>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</si>
  <si>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</si>
  <si>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</si>
  <si>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</si>
  <si>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</si>
  <si>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</si>
  <si>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</si>
  <si>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</si>
  <si>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</si>
  <si>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</si>
  <si>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</si>
  <si>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</si>
  <si>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</si>
  <si>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</si>
  <si>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</si>
  <si>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</si>
  <si>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</si>
  <si>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</si>
  <si>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</si>
  <si>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</si>
  <si>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</si>
  <si>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</si>
  <si>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</si>
  <si>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</si>
  <si>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</si>
  <si>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</si>
  <si>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</si>
  <si>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</si>
  <si>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</si>
  <si>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</si>
  <si>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</si>
  <si>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</si>
  <si>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</si>
  <si>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</si>
  <si>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</si>
  <si>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</si>
  <si>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</si>
  <si>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</si>
  <si>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</si>
  <si>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</si>
  <si>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</si>
  <si>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</si>
  <si>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</si>
  <si>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</si>
  <si>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荒川区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</si>
  <si>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</si>
  <si>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</si>
  <si>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</si>
  <si>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</si>
  <si>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</si>
  <si>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</si>
  <si>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</si>
  <si>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</si>
  <si>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</si>
  <si>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</si>
  <si>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</si>
  <si>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</si>
  <si>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</si>
  <si>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</si>
  <si>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</si>
  <si>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</si>
  <si>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</si>
  <si>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</si>
  <si>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</si>
  <si>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</si>
  <si>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</si>
  <si>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</si>
  <si>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</si>
  <si>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</si>
  <si>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</si>
  <si>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</si>
  <si>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</si>
  <si>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</si>
  <si>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</si>
  <si>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</si>
  <si>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</si>
  <si>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</si>
  <si>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</si>
  <si>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</si>
  <si>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</si>
  <si>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</si>
  <si>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</si>
  <si>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</si>
  <si>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</si>
  <si>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</si>
  <si>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</si>
  <si>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</si>
  <si>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</si>
  <si>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</si>
  <si>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</si>
  <si>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</si>
  <si>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</si>
  <si>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</si>
  <si>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</si>
  <si>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0.2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</si>
  <si>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</si>
  <si>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</si>
  <si>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</si>
  <si>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</si>
  <si>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</si>
  <si>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</si>
  <si>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</si>
  <si>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</si>
  <si>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</si>
  <si>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</si>
  <si>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</si>
  <si>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</si>
  <si>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</si>
  <si>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</si>
  <si>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</si>
  <si>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</si>
  <si>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</si>
  <si>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</si>
  <si>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</si>
  <si>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</si>
  <si>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</si>
  <si>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</si>
  <si>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</si>
  <si>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</si>
  <si>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</si>
  <si>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</si>
  <si>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</si>
  <si>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</si>
  <si>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</si>
  <si>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</si>
  <si>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</si>
  <si>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</si>
  <si>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</si>
  <si>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</si>
  <si>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</si>
  <si>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</si>
  <si>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</si>
  <si>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</si>
  <si>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</si>
  <si>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</si>
  <si>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</si>
  <si>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</si>
  <si>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</si>
  <si>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</si>
  <si>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</si>
  <si>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</si>
  <si>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</si>
  <si>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</si>
  <si>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</si>
  <si>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</si>
  <si>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</si>
  <si>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</si>
  <si>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</si>
  <si>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</si>
  <si>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</si>
  <si>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</si>
  <si>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</si>
  <si>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</si>
  <si>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東京都荒川区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</si>
  <si>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</si>
  <si>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</si>
  <si>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</si>
  <si>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</si>
  <si>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</si>
  <si>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</si>
  <si>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</si>
  <si>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</si>
  <si>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</si>
  <si>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</si>
  <si>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</si>
  <si>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</si>
  <si>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</si>
  <si>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</si>
  <si>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</si>
  <si>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</si>
  <si>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</si>
  <si>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</si>
  <si>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</si>
  <si>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</si>
  <si>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</si>
  <si>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</si>
  <si>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</si>
  <si>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</si>
  <si>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</si>
  <si>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</si>
  <si>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</si>
  <si>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</si>
  <si>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</si>
  <si>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</si>
  <si>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</si>
  <si>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</si>
  <si>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</si>
  <si>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</si>
  <si>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</si>
  <si>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</si>
  <si>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</si>
  <si>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</si>
  <si>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</si>
  <si>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</si>
  <si>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</si>
  <si>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</si>
  <si>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</si>
  <si>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</si>
  <si>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</si>
  <si>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</si>
  <si>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</si>
  <si>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</si>
  <si>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</si>
  <si>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</si>
  <si>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</si>
  <si>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</si>
  <si>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</si>
  <si>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</si>
  <si>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</si>
  <si>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</si>
  <si>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</si>
  <si>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</si>
  <si>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</si>
  <si>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</si>
  <si>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</si>
  <si>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</si>
  <si>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</si>
  <si>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</si>
  <si>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</si>
  <si>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</si>
  <si>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</si>
  <si>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</si>
  <si>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</si>
  <si>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</si>
  <si>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</si>
  <si>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</si>
  <si>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</si>
  <si>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</si>
  <si>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</si>
  <si>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</si>
  <si>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</si>
  <si>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</si>
  <si>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</si>
  <si>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</si>
  <si>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</si>
  <si>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</si>
  <si>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</si>
  <si>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</si>
  <si>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</si>
  <si>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</si>
  <si>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</si>
  <si>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</si>
  <si>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</si>
  <si>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</si>
  <si>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</si>
  <si>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</si>
  <si>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</si>
  <si>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</si>
  <si>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</si>
  <si>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</si>
  <si>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</si>
  <si>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</si>
  <si>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</si>
  <si>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</si>
  <si>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</si>
  <si>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</si>
  <si>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</si>
  <si>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</si>
  <si>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</si>
  <si>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</si>
  <si>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</si>
  <si>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</si>
  <si>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</si>
  <si>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</si>
  <si>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</si>
  <si>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</si>
  <si>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</si>
  <si>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</si>
  <si>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</si>
  <si>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</si>
  <si>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</si>
  <si>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</si>
  <si>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</si>
  <si>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</si>
  <si>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</si>
  <si>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</si>
  <si>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</si>
  <si>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</si>
  <si>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</si>
  <si>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</si>
  <si>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</si>
  <si>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</si>
  <si>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</si>
  <si>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</si>
  <si>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</si>
  <si>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</si>
  <si>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</si>
  <si>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</si>
  <si>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</si>
  <si>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</si>
  <si>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</si>
  <si>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</si>
  <si>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</si>
  <si>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</si>
  <si>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</si>
  <si>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</si>
  <si>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</si>
  <si>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</si>
  <si>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</si>
  <si>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</si>
  <si>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</si>
  <si>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</si>
  <si>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</si>
  <si>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</si>
  <si>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東京都荒川区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</si>
  <si>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</si>
  <si>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</si>
  <si>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</si>
  <si>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</si>
  <si>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</si>
  <si>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</si>
  <si>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</si>
  <si>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</si>
  <si>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</si>
  <si>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</si>
  <si>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</si>
  <si>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</si>
  <si>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</si>
  <si>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</si>
  <si>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</si>
  <si>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</si>
  <si>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</si>
  <si>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</si>
  <si>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</si>
  <si>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</si>
  <si>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</si>
  <si>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</si>
  <si>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</si>
  <si>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</si>
  <si>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</si>
  <si>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</si>
  <si>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</si>
  <si>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</si>
  <si>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</si>
  <si>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</si>
  <si>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</si>
  <si>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</si>
  <si>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</si>
  <si>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</si>
  <si>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</si>
  <si>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</si>
  <si>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</si>
  <si>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</si>
  <si>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</si>
  <si>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</si>
  <si>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</si>
  <si>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</si>
  <si>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</si>
  <si>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</si>
  <si>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</si>
  <si>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</si>
  <si>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</si>
  <si>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</si>
  <si>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</si>
  <si>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</si>
  <si>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</si>
  <si>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</si>
  <si>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</si>
  <si>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</si>
  <si>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</si>
  <si>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</si>
  <si>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</si>
  <si>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</si>
  <si>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</si>
  <si>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</si>
  <si>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</si>
  <si>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</si>
  <si>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</si>
  <si>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</si>
  <si>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</si>
  <si>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</si>
  <si>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</si>
  <si>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</si>
  <si>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</si>
  <si>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</si>
  <si>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</si>
  <si>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</si>
  <si>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</si>
  <si>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</si>
  <si>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</si>
  <si>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</si>
  <si>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</si>
  <si>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</si>
  <si>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</si>
  <si>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</si>
  <si>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</si>
  <si>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</si>
  <si>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</si>
  <si>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</si>
  <si>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</si>
  <si>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</si>
  <si>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</si>
  <si>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</si>
  <si>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</si>
  <si>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</si>
  <si>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</si>
  <si>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</si>
  <si>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</si>
  <si>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</si>
  <si>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</si>
  <si>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</si>
  <si>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</si>
  <si>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</si>
  <si>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</si>
  <si>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</si>
  <si>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</si>
  <si>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</si>
  <si>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</si>
  <si>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</si>
  <si>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</si>
  <si>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</si>
  <si>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</si>
  <si>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</si>
  <si>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</si>
  <si>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</si>
  <si>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</si>
  <si>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</si>
  <si>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</si>
  <si>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</si>
  <si>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</si>
  <si>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</si>
  <si>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</si>
  <si>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</si>
  <si>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</si>
  <si>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</si>
  <si>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</si>
  <si>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</si>
  <si>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</si>
  <si>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</si>
  <si>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</si>
  <si>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</si>
  <si>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</si>
  <si>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</si>
  <si>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</si>
  <si>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</si>
  <si>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</si>
  <si>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</si>
  <si>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</si>
  <si>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</si>
  <si>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</si>
  <si>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</si>
  <si>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</si>
  <si>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</si>
  <si>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</si>
  <si>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</si>
  <si>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</si>
  <si>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</si>
  <si>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</si>
  <si>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</si>
  <si>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</si>
  <si>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</si>
  <si>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</si>
  <si>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</si>
  <si>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</si>
  <si>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</si>
  <si>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</si>
  <si>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</si>
  <si>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</si>
  <si>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</si>
  <si>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</si>
  <si>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</si>
  <si>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</si>
  <si>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</si>
  <si>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</si>
  <si>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</si>
  <si>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</si>
  <si>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</si>
  <si>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</si>
  <si>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</si>
  <si>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</si>
  <si>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</si>
  <si>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</si>
  <si>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</si>
  <si>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</si>
  <si>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</si>
  <si>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</si>
  <si>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8.07</t>
  </si>
  <si>
    <t>一般会計</t>
  </si>
  <si>
    <t>介護保険事業特別会計</t>
  </si>
  <si>
    <t>国民健康保険事業特別会計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</si>
  <si>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</si>
  <si>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</si>
  <si>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</si>
  <si>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</si>
  <si>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</si>
  <si>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</si>
  <si>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</si>
  <si>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</si>
  <si>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荒川区芸術文化振興財団</t>
  </si>
  <si>
    <t>○</t>
    <phoneticPr fontId="10"/>
  </si>
  <si>
    <t>荒川区土地開発公社</t>
  </si>
  <si>
    <t>日暮里駅整備</t>
  </si>
  <si>
    <t>荒川区自治総合研究所</t>
  </si>
  <si>
    <t>東京広域勤労者サービスセンター</t>
  </si>
  <si>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</si>
  <si>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</si>
  <si>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</si>
  <si>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</si>
  <si>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</si>
  <si>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法適用</t>
    <rPh sb="0" eb="1">
      <t>ホウ</t>
    </rPh>
    <rPh sb="1" eb="3">
      <t>テキヨウ</t>
    </rPh>
    <phoneticPr fontId="6"/>
  </si>
  <si>
    <t>-</t>
    <phoneticPr fontId="10"/>
  </si>
  <si>
    <t>義務教育施設整備基金</t>
    <rPh sb="0" eb="4">
      <t>ギムキョウイク</t>
    </rPh>
    <rPh sb="4" eb="6">
      <t>シセツ</t>
    </rPh>
    <rPh sb="6" eb="8">
      <t>セイビ</t>
    </rPh>
    <rPh sb="8" eb="10">
      <t>キキン</t>
    </rPh>
    <phoneticPr fontId="2"/>
  </si>
  <si>
    <t>公共施設等整備基金</t>
    <rPh sb="0" eb="4">
      <t>コウキョウシセツ</t>
    </rPh>
    <rPh sb="4" eb="5">
      <t>トウ</t>
    </rPh>
    <rPh sb="5" eb="7">
      <t>セイビ</t>
    </rPh>
    <rPh sb="7" eb="9">
      <t>キキン</t>
    </rPh>
    <phoneticPr fontId="2"/>
  </si>
  <si>
    <t>災害対策基金</t>
    <rPh sb="0" eb="2">
      <t>サイガイ</t>
    </rPh>
    <rPh sb="2" eb="4">
      <t>タイサク</t>
    </rPh>
    <rPh sb="4" eb="6">
      <t>キキン</t>
    </rPh>
    <phoneticPr fontId="2"/>
  </si>
  <si>
    <t>庁舎整備基金</t>
    <rPh sb="0" eb="4">
      <t>チョウシャセイビ</t>
    </rPh>
    <rPh sb="4" eb="6">
      <t>キキン</t>
    </rPh>
    <phoneticPr fontId="2"/>
  </si>
  <si>
    <t>産業振興基金</t>
    <rPh sb="0" eb="4">
      <t>サンギョウシンコウ</t>
    </rPh>
    <rPh sb="4" eb="6">
      <t>キキン</t>
    </rPh>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</si>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</sst>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0222-47BF-9421-CD79873E3A4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53900</c:v>
                </c:pt>
                <c:pt idx="1">
                  <c:v>50047</c:v>
                </c:pt>
                <c:pt idx="2">
                  <c:v>51048</c:v>
                </c:pt>
                <c:pt idx="3">
                  <c:v>42648</c:v>
                </c:pt>
                <c:pt idx="4">
                  <c:v>57529</c:v>
                </c:pt>
              </c:numCache>
            </c:numRef>
          </c:val>
          <c:smooth val="0"/>
          <c:extLst>
            <c:ext xmlns:c16="http://schemas.microsoft.com/office/drawing/2014/chart" uri="{C3380CC4-5D6E-409C-BE32-E72D297353CC}">
              <c16:uniqueId val="{00000001-0222-47BF-9421-CD79873E3A4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4.0199999999999996</c:v>
                </c:pt>
                <c:pt idx="1">
                  <c:v>3.68</c:v>
                </c:pt>
                <c:pt idx="2">
                  <c:v>7.83</c:v>
                </c:pt>
                <c:pt idx="3">
                  <c:v>7.81</c:v>
                </c:pt>
                <c:pt idx="4">
                  <c:v>5.64</c:v>
                </c:pt>
              </c:numCache>
            </c:numRef>
          </c:val>
          <c:extLst>
            <c:ext xmlns:c16="http://schemas.microsoft.com/office/drawing/2014/chart" uri="{C3380CC4-5D6E-409C-BE32-E72D297353CC}">
              <c16:uniqueId val="{00000000-CCF2-4285-99C3-964274BD26A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29.26</c:v>
                </c:pt>
                <c:pt idx="1">
                  <c:v>33.799999999999997</c:v>
                </c:pt>
                <c:pt idx="2">
                  <c:v>34</c:v>
                </c:pt>
                <c:pt idx="3">
                  <c:v>32.5</c:v>
                </c:pt>
                <c:pt idx="4">
                  <c:v>23.96</c:v>
                </c:pt>
              </c:numCache>
            </c:numRef>
          </c:val>
          <c:extLst>
            <c:ext xmlns:c16="http://schemas.microsoft.com/office/drawing/2014/chart" uri="{C3380CC4-5D6E-409C-BE32-E72D297353CC}">
              <c16:uniqueId val="{00000001-CCF2-4285-99C3-964274BD26A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0.09</c:v>
                </c:pt>
                <c:pt idx="1">
                  <c:v>3.83</c:v>
                </c:pt>
                <c:pt idx="2">
                  <c:v>5.17</c:v>
                </c:pt>
                <c:pt idx="3">
                  <c:v>0.35</c:v>
                </c:pt>
                <c:pt idx="4">
                  <c:v>-8.07</c:v>
                </c:pt>
              </c:numCache>
            </c:numRef>
          </c:val>
          <c:smooth val="0"/>
          <c:extLst>
            <c:ext xmlns:c16="http://schemas.microsoft.com/office/drawing/2014/chart" uri="{C3380CC4-5D6E-409C-BE32-E72D297353CC}">
              <c16:uniqueId val="{00000002-CCF2-4285-99C3-964274BD26A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15C-4DAE-B5C3-B797EA16784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15C-4DAE-B5C3-B797EA16784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15C-4DAE-B5C3-B797EA16784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15C-4DAE-B5C3-B797EA167844}"/>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615C-4DAE-B5C3-B797EA167844}"/>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615C-4DAE-B5C3-B797EA167844}"/>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0.08</c:v>
                </c:pt>
                <c:pt idx="2">
                  <c:v>#N/A</c:v>
                </c:pt>
                <c:pt idx="3">
                  <c:v>0.05</c:v>
                </c:pt>
                <c:pt idx="4">
                  <c:v>#N/A</c:v>
                </c:pt>
                <c:pt idx="5">
                  <c:v>0.09</c:v>
                </c:pt>
                <c:pt idx="6">
                  <c:v>#N/A</c:v>
                </c:pt>
                <c:pt idx="7">
                  <c:v>0.11</c:v>
                </c:pt>
                <c:pt idx="8">
                  <c:v>#N/A</c:v>
                </c:pt>
                <c:pt idx="9">
                  <c:v>0.09</c:v>
                </c:pt>
              </c:numCache>
            </c:numRef>
          </c:val>
          <c:extLst>
            <c:ext xmlns:c16="http://schemas.microsoft.com/office/drawing/2014/chart" uri="{C3380CC4-5D6E-409C-BE32-E72D297353CC}">
              <c16:uniqueId val="{00000006-615C-4DAE-B5C3-B797EA167844}"/>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0.34</c:v>
                </c:pt>
                <c:pt idx="2">
                  <c:v>#N/A</c:v>
                </c:pt>
                <c:pt idx="3">
                  <c:v>0.67</c:v>
                </c:pt>
                <c:pt idx="4">
                  <c:v>#N/A</c:v>
                </c:pt>
                <c:pt idx="5">
                  <c:v>0.6</c:v>
                </c:pt>
                <c:pt idx="6">
                  <c:v>#N/A</c:v>
                </c:pt>
                <c:pt idx="7">
                  <c:v>0.33</c:v>
                </c:pt>
                <c:pt idx="8">
                  <c:v>#N/A</c:v>
                </c:pt>
                <c:pt idx="9">
                  <c:v>0.52</c:v>
                </c:pt>
              </c:numCache>
            </c:numRef>
          </c:val>
          <c:extLst>
            <c:ext xmlns:c16="http://schemas.microsoft.com/office/drawing/2014/chart" uri="{C3380CC4-5D6E-409C-BE32-E72D297353CC}">
              <c16:uniqueId val="{00000007-615C-4DAE-B5C3-B797EA167844}"/>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0.72</c:v>
                </c:pt>
                <c:pt idx="2">
                  <c:v>#N/A</c:v>
                </c:pt>
                <c:pt idx="3">
                  <c:v>1.53</c:v>
                </c:pt>
                <c:pt idx="4">
                  <c:v>#N/A</c:v>
                </c:pt>
                <c:pt idx="5">
                  <c:v>0.94</c:v>
                </c:pt>
                <c:pt idx="6">
                  <c:v>#N/A</c:v>
                </c:pt>
                <c:pt idx="7">
                  <c:v>1.1499999999999999</c:v>
                </c:pt>
                <c:pt idx="8">
                  <c:v>#N/A</c:v>
                </c:pt>
                <c:pt idx="9">
                  <c:v>0.76</c:v>
                </c:pt>
              </c:numCache>
            </c:numRef>
          </c:val>
          <c:extLst>
            <c:ext xmlns:c16="http://schemas.microsoft.com/office/drawing/2014/chart" uri="{C3380CC4-5D6E-409C-BE32-E72D297353CC}">
              <c16:uniqueId val="{00000008-615C-4DAE-B5C3-B797EA16784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4.01</c:v>
                </c:pt>
                <c:pt idx="2">
                  <c:v>#N/A</c:v>
                </c:pt>
                <c:pt idx="3">
                  <c:v>3.67</c:v>
                </c:pt>
                <c:pt idx="4">
                  <c:v>#N/A</c:v>
                </c:pt>
                <c:pt idx="5">
                  <c:v>7.83</c:v>
                </c:pt>
                <c:pt idx="6">
                  <c:v>#N/A</c:v>
                </c:pt>
                <c:pt idx="7">
                  <c:v>7.8</c:v>
                </c:pt>
                <c:pt idx="8">
                  <c:v>#N/A</c:v>
                </c:pt>
                <c:pt idx="9">
                  <c:v>5.63</c:v>
                </c:pt>
              </c:numCache>
            </c:numRef>
          </c:val>
          <c:extLst>
            <c:ext xmlns:c16="http://schemas.microsoft.com/office/drawing/2014/chart" uri="{C3380CC4-5D6E-409C-BE32-E72D297353CC}">
              <c16:uniqueId val="{00000009-615C-4DAE-B5C3-B797EA16784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3337</c:v>
                </c:pt>
                <c:pt idx="5">
                  <c:v>3312</c:v>
                </c:pt>
                <c:pt idx="8">
                  <c:v>3203</c:v>
                </c:pt>
                <c:pt idx="11">
                  <c:v>2924</c:v>
                </c:pt>
                <c:pt idx="14">
                  <c:v>2714</c:v>
                </c:pt>
              </c:numCache>
            </c:numRef>
          </c:val>
          <c:extLst>
            <c:ext xmlns:c16="http://schemas.microsoft.com/office/drawing/2014/chart" uri="{C3380CC4-5D6E-409C-BE32-E72D297353CC}">
              <c16:uniqueId val="{00000000-221F-4A56-8D96-CD01FF56B15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21F-4A56-8D96-CD01FF56B15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522</c:v>
                </c:pt>
                <c:pt idx="3">
                  <c:v>790</c:v>
                </c:pt>
                <c:pt idx="6">
                  <c:v>425</c:v>
                </c:pt>
                <c:pt idx="9">
                  <c:v>1876</c:v>
                </c:pt>
                <c:pt idx="12">
                  <c:v>5164</c:v>
                </c:pt>
              </c:numCache>
            </c:numRef>
          </c:val>
          <c:extLst>
            <c:ext xmlns:c16="http://schemas.microsoft.com/office/drawing/2014/chart" uri="{C3380CC4-5D6E-409C-BE32-E72D297353CC}">
              <c16:uniqueId val="{00000002-221F-4A56-8D96-CD01FF56B15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72</c:v>
                </c:pt>
                <c:pt idx="3">
                  <c:v>76</c:v>
                </c:pt>
                <c:pt idx="6">
                  <c:v>72</c:v>
                </c:pt>
                <c:pt idx="9">
                  <c:v>73</c:v>
                </c:pt>
                <c:pt idx="12">
                  <c:v>89</c:v>
                </c:pt>
              </c:numCache>
            </c:numRef>
          </c:val>
          <c:extLst>
            <c:ext xmlns:c16="http://schemas.microsoft.com/office/drawing/2014/chart" uri="{C3380CC4-5D6E-409C-BE32-E72D297353CC}">
              <c16:uniqueId val="{00000003-221F-4A56-8D96-CD01FF56B15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21F-4A56-8D96-CD01FF56B15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78</c:v>
                </c:pt>
                <c:pt idx="3">
                  <c:v>0</c:v>
                </c:pt>
                <c:pt idx="6">
                  <c:v>78</c:v>
                </c:pt>
                <c:pt idx="9">
                  <c:v>78</c:v>
                </c:pt>
                <c:pt idx="12">
                  <c:v>78</c:v>
                </c:pt>
              </c:numCache>
            </c:numRef>
          </c:val>
          <c:extLst>
            <c:ext xmlns:c16="http://schemas.microsoft.com/office/drawing/2014/chart" uri="{C3380CC4-5D6E-409C-BE32-E72D297353CC}">
              <c16:uniqueId val="{00000005-221F-4A56-8D96-CD01FF56B15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21F-4A56-8D96-CD01FF56B15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1739</c:v>
                </c:pt>
                <c:pt idx="3">
                  <c:v>1734</c:v>
                </c:pt>
                <c:pt idx="6">
                  <c:v>1753</c:v>
                </c:pt>
                <c:pt idx="9">
                  <c:v>1810</c:v>
                </c:pt>
                <c:pt idx="12">
                  <c:v>2018</c:v>
                </c:pt>
              </c:numCache>
            </c:numRef>
          </c:val>
          <c:extLst>
            <c:ext xmlns:c16="http://schemas.microsoft.com/office/drawing/2014/chart" uri="{C3380CC4-5D6E-409C-BE32-E72D297353CC}">
              <c16:uniqueId val="{00000007-221F-4A56-8D96-CD01FF56B15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-926</c:v>
                </c:pt>
                <c:pt idx="2">
                  <c:v>#N/A</c:v>
                </c:pt>
                <c:pt idx="3">
                  <c:v>#N/A</c:v>
                </c:pt>
                <c:pt idx="4">
                  <c:v>-712</c:v>
                </c:pt>
                <c:pt idx="5">
                  <c:v>#N/A</c:v>
                </c:pt>
                <c:pt idx="6">
                  <c:v>#N/A</c:v>
                </c:pt>
                <c:pt idx="7">
                  <c:v>-875</c:v>
                </c:pt>
                <c:pt idx="8">
                  <c:v>#N/A</c:v>
                </c:pt>
                <c:pt idx="9">
                  <c:v>#N/A</c:v>
                </c:pt>
                <c:pt idx="10">
                  <c:v>913</c:v>
                </c:pt>
                <c:pt idx="11">
                  <c:v>#N/A</c:v>
                </c:pt>
                <c:pt idx="12">
                  <c:v>#N/A</c:v>
                </c:pt>
                <c:pt idx="13">
                  <c:v>4635</c:v>
                </c:pt>
                <c:pt idx="14">
                  <c:v>#N/A</c:v>
                </c:pt>
              </c:numCache>
            </c:numRef>
          </c:val>
          <c:smooth val="0"/>
          <c:extLst>
            <c:ext xmlns:c16="http://schemas.microsoft.com/office/drawing/2014/chart" uri="{C3380CC4-5D6E-409C-BE32-E72D297353CC}">
              <c16:uniqueId val="{00000008-221F-4A56-8D96-CD01FF56B15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28513</c:v>
                </c:pt>
                <c:pt idx="5">
                  <c:v>27206</c:v>
                </c:pt>
                <c:pt idx="8">
                  <c:v>29947</c:v>
                </c:pt>
                <c:pt idx="11">
                  <c:v>28625</c:v>
                </c:pt>
                <c:pt idx="14">
                  <c:v>25435</c:v>
                </c:pt>
              </c:numCache>
            </c:numRef>
          </c:val>
          <c:extLst>
            <c:ext xmlns:c16="http://schemas.microsoft.com/office/drawing/2014/chart" uri="{C3380CC4-5D6E-409C-BE32-E72D297353CC}">
              <c16:uniqueId val="{00000000-F5FD-42A2-AA41-32091120F0C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1772</c:v>
                </c:pt>
                <c:pt idx="5">
                  <c:v>1772</c:v>
                </c:pt>
                <c:pt idx="8">
                  <c:v>1878</c:v>
                </c:pt>
                <c:pt idx="11">
                  <c:v>2059</c:v>
                </c:pt>
                <c:pt idx="14">
                  <c:v>3494</c:v>
                </c:pt>
              </c:numCache>
            </c:numRef>
          </c:val>
          <c:extLst>
            <c:ext xmlns:c16="http://schemas.microsoft.com/office/drawing/2014/chart" uri="{C3380CC4-5D6E-409C-BE32-E72D297353CC}">
              <c16:uniqueId val="{00000001-F5FD-42A2-AA41-32091120F0C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40768</c:v>
                </c:pt>
                <c:pt idx="5">
                  <c:v>43249</c:v>
                </c:pt>
                <c:pt idx="8">
                  <c:v>45137</c:v>
                </c:pt>
                <c:pt idx="11">
                  <c:v>47871</c:v>
                </c:pt>
                <c:pt idx="14">
                  <c:v>50836</c:v>
                </c:pt>
              </c:numCache>
            </c:numRef>
          </c:val>
          <c:extLst>
            <c:ext xmlns:c16="http://schemas.microsoft.com/office/drawing/2014/chart" uri="{C3380CC4-5D6E-409C-BE32-E72D297353CC}">
              <c16:uniqueId val="{00000002-F5FD-42A2-AA41-32091120F0C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5FD-42A2-AA41-32091120F0C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5FD-42A2-AA41-32091120F0C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5FD-42A2-AA41-32091120F0C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8037</c:v>
                </c:pt>
                <c:pt idx="3">
                  <c:v>8612</c:v>
                </c:pt>
                <c:pt idx="6">
                  <c:v>9198</c:v>
                </c:pt>
                <c:pt idx="9">
                  <c:v>8306</c:v>
                </c:pt>
                <c:pt idx="12">
                  <c:v>8892</c:v>
                </c:pt>
              </c:numCache>
            </c:numRef>
          </c:val>
          <c:extLst>
            <c:ext xmlns:c16="http://schemas.microsoft.com/office/drawing/2014/chart" uri="{C3380CC4-5D6E-409C-BE32-E72D297353CC}">
              <c16:uniqueId val="{00000006-F5FD-42A2-AA41-32091120F0C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878</c:v>
                </c:pt>
                <c:pt idx="3">
                  <c:v>1009</c:v>
                </c:pt>
                <c:pt idx="6">
                  <c:v>1120</c:v>
                </c:pt>
                <c:pt idx="9">
                  <c:v>1312</c:v>
                </c:pt>
                <c:pt idx="12">
                  <c:v>1315</c:v>
                </c:pt>
              </c:numCache>
            </c:numRef>
          </c:val>
          <c:extLst>
            <c:ext xmlns:c16="http://schemas.microsoft.com/office/drawing/2014/chart" uri="{C3380CC4-5D6E-409C-BE32-E72D297353CC}">
              <c16:uniqueId val="{00000007-F5FD-42A2-AA41-32091120F0C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F5FD-42A2-AA41-32091120F0C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2908</c:v>
                </c:pt>
                <c:pt idx="3">
                  <c:v>8996</c:v>
                </c:pt>
                <c:pt idx="6">
                  <c:v>9449</c:v>
                </c:pt>
                <c:pt idx="9">
                  <c:v>13996</c:v>
                </c:pt>
                <c:pt idx="12">
                  <c:v>11488</c:v>
                </c:pt>
              </c:numCache>
            </c:numRef>
          </c:val>
          <c:extLst>
            <c:ext xmlns:c16="http://schemas.microsoft.com/office/drawing/2014/chart" uri="{C3380CC4-5D6E-409C-BE32-E72D297353CC}">
              <c16:uniqueId val="{00000009-F5FD-42A2-AA41-32091120F0C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18094</c:v>
                </c:pt>
                <c:pt idx="3">
                  <c:v>19017</c:v>
                </c:pt>
                <c:pt idx="6">
                  <c:v>18525</c:v>
                </c:pt>
                <c:pt idx="9">
                  <c:v>17549</c:v>
                </c:pt>
                <c:pt idx="12">
                  <c:v>15979</c:v>
                </c:pt>
              </c:numCache>
            </c:numRef>
          </c:val>
          <c:extLst>
            <c:ext xmlns:c16="http://schemas.microsoft.com/office/drawing/2014/chart" uri="{C3380CC4-5D6E-409C-BE32-E72D297353CC}">
              <c16:uniqueId val="{0000000A-F5FD-42A2-AA41-32091120F0C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5FD-42A2-AA41-32091120F0C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21287</c:v>
                </c:pt>
                <c:pt idx="1">
                  <c:v>21305</c:v>
                </c:pt>
                <c:pt idx="2">
                  <c:v>16810</c:v>
                </c:pt>
              </c:numCache>
            </c:numRef>
          </c:val>
          <c:extLst>
            <c:ext xmlns:c16="http://schemas.microsoft.com/office/drawing/2014/chart" uri="{C3380CC4-5D6E-409C-BE32-E72D297353CC}">
              <c16:uniqueId val="{00000000-23BA-4ED8-A4B6-8B41E4F391A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4125</c:v>
                </c:pt>
                <c:pt idx="1">
                  <c:v>4128</c:v>
                </c:pt>
                <c:pt idx="2">
                  <c:v>4131</c:v>
                </c:pt>
              </c:numCache>
            </c:numRef>
          </c:val>
          <c:extLst>
            <c:ext xmlns:c16="http://schemas.microsoft.com/office/drawing/2014/chart" uri="{C3380CC4-5D6E-409C-BE32-E72D297353CC}">
              <c16:uniqueId val="{00000001-23BA-4ED8-A4B6-8B41E4F391A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17950</c:v>
                </c:pt>
                <c:pt idx="1">
                  <c:v>20490</c:v>
                </c:pt>
                <c:pt idx="2">
                  <c:v>27717</c:v>
                </c:pt>
              </c:numCache>
            </c:numRef>
          </c:val>
          <c:extLst>
            <c:ext xmlns:c16="http://schemas.microsoft.com/office/drawing/2014/chart" uri="{C3380CC4-5D6E-409C-BE32-E72D297353CC}">
              <c16:uniqueId val="{00000002-23BA-4ED8-A4B6-8B41E4F391A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東京都荒川区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のうち、債務負担行為に基づく支出額は、都市計画公園等用地取得費の増などにより大幅に増加している。元利償還金は直近では増加傾向にあり、今後も義務教育施設や公共施設の改築等が控えているなど起債の活用が想定されるため、将来の財政負担も考慮しながら、引き続き公債費の適正管理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過去</a:t>
          </a:r>
          <a:r>
            <a:rPr kumimoji="1" lang="en-US" altLang="ja-JP" sz="1000">
              <a:latin typeface="ＭＳ ゴシック" pitchFamily="49" charset="-128"/>
              <a:ea typeface="ＭＳ ゴシック" pitchFamily="49" charset="-128"/>
            </a:rPr>
            <a:t>4</a:t>
          </a:r>
          <a:r>
            <a:rPr kumimoji="1" lang="ja-JP" altLang="en-US" sz="1000">
              <a:latin typeface="ＭＳ ゴシック" pitchFamily="49" charset="-128"/>
              <a:ea typeface="ＭＳ ゴシック" pitchFamily="49" charset="-128"/>
            </a:rPr>
            <a:t>年間は満期一括償還がなく取崩しを行わなかったため、運用利子分のみ増加している。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東京都荒川区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年度決算から算定を開始して以来、充当可能財源等が将来負担額を上回っており、実質的な将来負担額は生じていない。</a:t>
          </a:r>
        </a:p>
        <a:p>
          <a:r>
            <a:rPr kumimoji="1" lang="ja-JP" altLang="en-US" sz="1400">
              <a:latin typeface="ＭＳ ゴシック" pitchFamily="49" charset="-128"/>
              <a:ea typeface="ＭＳ ゴシック" pitchFamily="49" charset="-128"/>
            </a:rPr>
            <a:t>　なお、令和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年度は、充当可能基金の増などにより、将来負担額と充当可能財源等の差額は拡大した。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東京都荒川区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財源不足の対応として、財政調整基金を約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億円取崩したものの、決算剰余金の特定目的基金への積立てや今後予定している本庁舎の整備に備え、計画的な積立てを開始したこと等により、基金全体としては約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小中学校をはじめとした、公共施設等の老朽化による建替えや大規模改修による財政需要が増加することが見込まれるため、義務教育施設整備基金や公共施設等整備基金、庁舎整備基金などの特定目的基金への計画的な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・義務教育施設整備基金：義務教育施設の整備に充てるため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・公共施設等整備基金：区の公共用又は公用に供する施設の整備の他、区の総合的な街づくりに要する資金に充てるため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・災害対策基金：災害の予防、応急対策及び復旧に要する経費の財源に充てるため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・庁舎整備基金：区の庁舎整備に要する資金に充てるため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・産業振興基金：区内産業の振興に要する資金に充てるため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義務教育施設整備基金及び公共施設等整備基金については、将来想定される小中学校や公共施設の建替えに備え、令和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年度の決算剰余金を積み立てたため、大幅に増加した。庁舎整備基金は、今後予定している本庁舎の整備に備え、計画的な積立てを開始したため、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億円増加している。また、そのほかの特定目的基金は基金運用利子の積立てのみを行い、取崩しを行わなかったことから、残高については若干増加している。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・義務教育施設整備基金：義務教育施設の老朽化に係る学校等の建替えに備えるため、より一層の積み増しを目指す。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・公共施設等整備基金：公共施設等の老朽化に係る改修や大規模リニューアルに備えるため、より一層の積み増しを目指す。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年度に実施予定の本庁舎整備に向けて、令和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年間で、総額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基金運用利子の積立てを行ったものの、財源不足の対応として約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億円取崩したため、前年度に比べ約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災害等による不測の事態や年度間の財源不足に対応するため、標準財政規模に対して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程度を目途に積立規模を維持していく。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基金運用利子の積立てのみ行ったため、前年度に比べ約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満期一括債の償還時に取崩しを行うなど、計画的かつ効果的な活用を図っていく。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219,268
198,017
10.16
121,634,099
117,399,254
3,955,299
70,157,883
15,580,883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下回る値で推移しているため、これまでに引き続き、行財政改革を推進するとともに、社会経済情勢の変化を的確に捉え、選択と集中の観点から施策の見直しを行うとともに、特別区民税の収納率アップやクラウドファンディング・ふるさと納税等の新たな財源確保を図るなど、歳入歳出の両面から、健全な財政運営のための取り組みを行う。</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61685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8825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61685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61685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78212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や補助費等などの経常的経費充当一般財源等総額が増加したものの、財政調整交付金、特別区民税、株式等譲渡所得割交付金の増加などにより、経常的一般財源等総額の増加幅が上回ったため、前年度と比較して</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類似団体内平均値を上回る値で推移しているため、景気変動の影響を受けやすい財政調整交付金の動向を注視しつつ、義務的経費の抑制を図ることや、区税収納対策の強化を図るなど、歳入歳出両面にわたる取り組みを進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20066</xdr:rowOff>
    </xdr:from>
    <xdr:to>
      <xdr:col>23</xdr:col>
      <xdr:colOff>133350</xdr:colOff>
      <xdr:row>64</xdr:row>
      <xdr:rowOff>126238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992866"/>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31767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126238</xdr:rowOff>
    </xdr:from>
    <xdr:to>
      <xdr:col>19</xdr:col>
      <xdr:colOff>133350</xdr:colOff>
      <xdr:row>65</xdr:row>
      <xdr:rowOff>60960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09903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60960</xdr:rowOff>
    </xdr:from>
    <xdr:to>
      <xdr:col>15</xdr:col>
      <xdr:colOff>82550</xdr:colOff>
      <xdr:row>65</xdr:row>
      <xdr:rowOff>109220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20521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66565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89916</xdr:rowOff>
    </xdr:from>
    <xdr:to>
      <xdr:col>11</xdr:col>
      <xdr:colOff>31750</xdr:colOff>
      <xdr:row>65</xdr:row>
      <xdr:rowOff>109220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23416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54373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81043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140716</xdr:rowOff>
    </xdr:from>
    <xdr:to>
      <xdr:col>23</xdr:col>
      <xdr:colOff>184150</xdr:colOff>
      <xdr:row>64</xdr:row>
      <xdr:rowOff>70866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112793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1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75438</xdr:rowOff>
    </xdr:from>
    <xdr:to>
      <xdr:col>19</xdr:col>
      <xdr:colOff>184150</xdr:colOff>
      <xdr:row>65</xdr:row>
      <xdr:rowOff>5588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161815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134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10160</xdr:rowOff>
    </xdr:from>
    <xdr:to>
      <xdr:col>15</xdr:col>
      <xdr:colOff>133350</xdr:colOff>
      <xdr:row>65</xdr:row>
      <xdr:rowOff>111760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96537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58420</xdr:rowOff>
    </xdr:from>
    <xdr:to>
      <xdr:col>11</xdr:col>
      <xdr:colOff>82550</xdr:colOff>
      <xdr:row>65</xdr:row>
      <xdr:rowOff>160020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144797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39116</xdr:rowOff>
    </xdr:from>
    <xdr:to>
      <xdr:col>7</xdr:col>
      <xdr:colOff>31750</xdr:colOff>
      <xdr:row>65</xdr:row>
      <xdr:rowOff>140716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125493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退職手当の減などによる人件費の減や、新型コロナワクチン接種事業費の減などによる物件費の減に加え、人口が前年度と比較して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増加したため、人口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人当たりの決算額は減少した。</a:t>
          </a:r>
        </a:p>
        <a:p>
          <a:r>
            <a:rPr kumimoji="1" lang="ja-JP" altLang="en-US" sz="1300">
              <a:latin typeface="ＭＳ Ｐゴシック" panose="020B0600070205080204" pitchFamily="50" charset="-128"/>
              <a:ea typeface="ＭＳ Ｐゴシック" panose="020B0600070205080204" pitchFamily="50" charset="-128"/>
            </a:rPr>
            <a:t>　類似団体内平均値を上回る値で推移しているため、今後も</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推進などによる業務の効率化や生産性向上に努め、コストの縮減に向けた取り組みを進めていく。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50860</xdr:rowOff>
    </xdr:from>
    <xdr:to>
      <xdr:col>23</xdr:col>
      <xdr:colOff>133350</xdr:colOff>
      <xdr:row>82</xdr:row>
      <xdr:rowOff>77986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109760"/>
          <a:ext cx="838200" cy="2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103156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19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77986</xdr:rowOff>
    </xdr:from>
    <xdr:to>
      <xdr:col>19</xdr:col>
      <xdr:colOff>133350</xdr:colOff>
      <xdr:row>82</xdr:row>
      <xdr:rowOff>79908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136886"/>
          <a:ext cx="889000" cy="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46682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163767</xdr:rowOff>
    </xdr:from>
    <xdr:to>
      <xdr:col>15</xdr:col>
      <xdr:colOff>82550</xdr:colOff>
      <xdr:row>82</xdr:row>
      <xdr:rowOff>79908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51217"/>
          <a:ext cx="889000" cy="8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22624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126019</xdr:rowOff>
    </xdr:from>
    <xdr:to>
      <xdr:col>11</xdr:col>
      <xdr:colOff>31750</xdr:colOff>
      <xdr:row>81</xdr:row>
      <xdr:rowOff>163767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13469"/>
          <a:ext cx="889000" cy="3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132872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110484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60</xdr:rowOff>
    </xdr:from>
    <xdr:to>
      <xdr:col>23</xdr:col>
      <xdr:colOff>184150</xdr:colOff>
      <xdr:row>82</xdr:row>
      <xdr:rowOff>101660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5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143587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27186</xdr:rowOff>
    </xdr:from>
    <xdr:to>
      <xdr:col>19</xdr:col>
      <xdr:colOff>184150</xdr:colOff>
      <xdr:row>82</xdr:row>
      <xdr:rowOff>128786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8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113563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7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29108</xdr:rowOff>
    </xdr:from>
    <xdr:to>
      <xdr:col>15</xdr:col>
      <xdr:colOff>133350</xdr:colOff>
      <xdr:row>82</xdr:row>
      <xdr:rowOff>130708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8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115485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74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112967</xdr:rowOff>
    </xdr:from>
    <xdr:to>
      <xdr:col>11</xdr:col>
      <xdr:colOff>82550</xdr:colOff>
      <xdr:row>82</xdr:row>
      <xdr:rowOff>43117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0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27894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86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75219</xdr:rowOff>
    </xdr:from>
    <xdr:to>
      <xdr:col>7</xdr:col>
      <xdr:colOff>31750</xdr:colOff>
      <xdr:row>82</xdr:row>
      <xdr:rowOff>5369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6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161596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49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類似団体の中において低い水準で推移しているため、引き続き給与水準の適正化に努めていく。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61686</xdr:rowOff>
    </xdr:from>
    <xdr:to>
      <xdr:col>81</xdr:col>
      <xdr:colOff>44450</xdr:colOff>
      <xdr:row>81</xdr:row>
      <xdr:rowOff>62593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3777686"/>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61686</xdr:rowOff>
    </xdr:from>
    <xdr:to>
      <xdr:col>77</xdr:col>
      <xdr:colOff>44450</xdr:colOff>
      <xdr:row>81</xdr:row>
      <xdr:rowOff>97064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3777686"/>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97064</xdr:rowOff>
    </xdr:from>
    <xdr:to>
      <xdr:col>72</xdr:col>
      <xdr:colOff>203200</xdr:colOff>
      <xdr:row>84</xdr:row>
      <xdr:rowOff>65314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3984514"/>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65314</xdr:rowOff>
    </xdr:from>
    <xdr:to>
      <xdr:col>68</xdr:col>
      <xdr:colOff>152400</xdr:colOff>
      <xdr:row>85</xdr:row>
      <xdr:rowOff>135164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46711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11793</xdr:rowOff>
    </xdr:from>
    <xdr:to>
      <xdr:col>81</xdr:col>
      <xdr:colOff>95250</xdr:colOff>
      <xdr:row>81</xdr:row>
      <xdr:rowOff>113393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104520</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382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10886</xdr:rowOff>
    </xdr:from>
    <xdr:to>
      <xdr:col>77</xdr:col>
      <xdr:colOff>95250</xdr:colOff>
      <xdr:row>80</xdr:row>
      <xdr:rowOff>112486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372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78</xdr:row>
      <xdr:rowOff>122663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495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46264</xdr:rowOff>
    </xdr:from>
    <xdr:to>
      <xdr:col>73</xdr:col>
      <xdr:colOff>44450</xdr:colOff>
      <xdr:row>81</xdr:row>
      <xdr:rowOff>147864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158041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70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14514</xdr:rowOff>
    </xdr:from>
    <xdr:to>
      <xdr:col>68</xdr:col>
      <xdr:colOff>203200</xdr:colOff>
      <xdr:row>84</xdr:row>
      <xdr:rowOff>116114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126291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新型コロナウイルス感染症対応の職員体制の緩和な</a:t>
          </a:r>
          <a:r>
            <a:rPr kumimoji="1" lang="ja-JP" altLang="en-US" sz="1300">
              <a:latin typeface="ＭＳ Ｐゴシック" panose="020B0600070205080204" pitchFamily="50" charset="-128"/>
              <a:ea typeface="ＭＳ Ｐゴシック" panose="020B0600070205080204" pitchFamily="50" charset="-128"/>
            </a:rPr>
            <a:t>どによる職員数の減に加え、人口が前年度と比較して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増加したため、人口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人当たり職員数は減少した。</a:t>
          </a:r>
        </a:p>
        <a:p>
          <a:r>
            <a:rPr kumimoji="1" lang="ja-JP" altLang="en-US" sz="1300">
              <a:latin typeface="ＭＳ Ｐゴシック" panose="020B0600070205080204" pitchFamily="50" charset="-128"/>
              <a:ea typeface="ＭＳ Ｐゴシック" panose="020B0600070205080204" pitchFamily="50" charset="-128"/>
            </a:rPr>
            <a:t>　今後も民間活力の有効活用や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の推進などにより、適正な執行体制の確保に努めていく。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22860</xdr:rowOff>
    </xdr:from>
    <xdr:to>
      <xdr:col>81</xdr:col>
      <xdr:colOff>44450</xdr:colOff>
      <xdr:row>61</xdr:row>
      <xdr:rowOff>36649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481310"/>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168322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112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36649</xdr:rowOff>
    </xdr:from>
    <xdr:to>
      <xdr:col>77</xdr:col>
      <xdr:colOff>44450</xdr:colOff>
      <xdr:row>61</xdr:row>
      <xdr:rowOff>38946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495099"/>
          <a:ext cx="8890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34351</xdr:rowOff>
    </xdr:from>
    <xdr:to>
      <xdr:col>72</xdr:col>
      <xdr:colOff>203200</xdr:colOff>
      <xdr:row>61</xdr:row>
      <xdr:rowOff>38946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492801"/>
          <a:ext cx="88900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19413</xdr:rowOff>
    </xdr:from>
    <xdr:to>
      <xdr:col>68</xdr:col>
      <xdr:colOff>152400</xdr:colOff>
      <xdr:row>61</xdr:row>
      <xdr:rowOff>34351</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477863"/>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82930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86377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115587</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40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157299</xdr:rowOff>
    </xdr:from>
    <xdr:to>
      <xdr:col>77</xdr:col>
      <xdr:colOff>95250</xdr:colOff>
      <xdr:row>61</xdr:row>
      <xdr:rowOff>87449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72226</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530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159596</xdr:rowOff>
    </xdr:from>
    <xdr:to>
      <xdr:col>73</xdr:col>
      <xdr:colOff>44450</xdr:colOff>
      <xdr:row>61</xdr:row>
      <xdr:rowOff>89746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74523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155001</xdr:rowOff>
    </xdr:from>
    <xdr:to>
      <xdr:col>68</xdr:col>
      <xdr:colOff>203200</xdr:colOff>
      <xdr:row>61</xdr:row>
      <xdr:rowOff>85151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44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69928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52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140063</xdr:rowOff>
    </xdr:from>
    <xdr:to>
      <xdr:col>64</xdr:col>
      <xdr:colOff>152400</xdr:colOff>
      <xdr:row>61</xdr:row>
      <xdr:rowOff>70213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54990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51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都市計画公園等用地取得費などの公債費に準ずる債務負担行為の額が増となったため、昨年度と比べ</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類似団体内平均値を上回っていることから、今後も、将来の財政負担を考慮しつつ、公債費の適正管理に努めていく。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105833</xdr:rowOff>
    </xdr:from>
    <xdr:to>
      <xdr:col>81</xdr:col>
      <xdr:colOff>44450</xdr:colOff>
      <xdr:row>45</xdr:row>
      <xdr:rowOff>114300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306733"/>
          <a:ext cx="838200" cy="52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42</xdr:row>
      <xdr:rowOff>105833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105650"/>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138235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48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76200</xdr:rowOff>
    </xdr:from>
    <xdr:to>
      <xdr:col>72</xdr:col>
      <xdr:colOff>203200</xdr:colOff>
      <xdr:row>42</xdr:row>
      <xdr:rowOff>125942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105650"/>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125942</xdr:rowOff>
    </xdr:from>
    <xdr:to>
      <xdr:col>68</xdr:col>
      <xdr:colOff>152400</xdr:colOff>
      <xdr:row>43</xdr:row>
      <xdr:rowOff>14817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32684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57802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45</xdr:row>
      <xdr:rowOff>63500</xdr:rowOff>
    </xdr:from>
    <xdr:to>
      <xdr:col>81</xdr:col>
      <xdr:colOff>95250</xdr:colOff>
      <xdr:row>45</xdr:row>
      <xdr:rowOff>165100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130827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67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55033</xdr:rowOff>
    </xdr:from>
    <xdr:to>
      <xdr:col>77</xdr:col>
      <xdr:colOff>95250</xdr:colOff>
      <xdr:row>42</xdr:row>
      <xdr:rowOff>156633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141410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25400</xdr:rowOff>
    </xdr:from>
    <xdr:to>
      <xdr:col>73</xdr:col>
      <xdr:colOff>44450</xdr:colOff>
      <xdr:row>41</xdr:row>
      <xdr:rowOff>127000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75142</xdr:rowOff>
    </xdr:from>
    <xdr:to>
      <xdr:col>68</xdr:col>
      <xdr:colOff>203200</xdr:colOff>
      <xdr:row>43</xdr:row>
      <xdr:rowOff>5292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161519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135467</xdr:rowOff>
    </xdr:from>
    <xdr:to>
      <xdr:col>64</xdr:col>
      <xdr:colOff>152400</xdr:colOff>
      <xdr:row>43</xdr:row>
      <xdr:rowOff>65617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50394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地方債償還額等に充当可能な基金など充当可能財源等が、将来負担額を上回っているため、実質的な将来負担額は生じていない。</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219,268
198,017
10.16
121,634,099
117,399,254
3,955,299
70,157,883
15,580,883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退職手当の減などによる人件費の減に加え、財政調整交付金や特別区民税の増の影響などにより、歳入経常一般財源等が増加したことに伴い、前年度と比較して、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数値自体は類似団体内平均値を上回っているため、今後も執行体制の見直し等を進め、人件費の抑制に努めていく。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44450</xdr:rowOff>
    </xdr:from>
    <xdr:to>
      <xdr:col>24</xdr:col>
      <xdr:colOff>25400</xdr:colOff>
      <xdr:row>40</xdr:row>
      <xdr:rowOff>50800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7310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9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50800</xdr:rowOff>
    </xdr:from>
    <xdr:to>
      <xdr:col>19</xdr:col>
      <xdr:colOff>187325</xdr:colOff>
      <xdr:row>40</xdr:row>
      <xdr:rowOff>152400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908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80027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152400</xdr:rowOff>
    </xdr:from>
    <xdr:to>
      <xdr:col>15</xdr:col>
      <xdr:colOff>98425</xdr:colOff>
      <xdr:row>41</xdr:row>
      <xdr:rowOff>133350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7010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60977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146050</xdr:rowOff>
    </xdr:from>
    <xdr:to>
      <xdr:col>11</xdr:col>
      <xdr:colOff>9525</xdr:colOff>
      <xdr:row>41</xdr:row>
      <xdr:rowOff>133350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8326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80027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86377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165100</xdr:rowOff>
    </xdr:from>
    <xdr:to>
      <xdr:col>24</xdr:col>
      <xdr:colOff>76200</xdr:colOff>
      <xdr:row>39</xdr:row>
      <xdr:rowOff>95250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137177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0</xdr:rowOff>
    </xdr:from>
    <xdr:to>
      <xdr:col>20</xdr:col>
      <xdr:colOff>38100</xdr:colOff>
      <xdr:row>40</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86377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101600</xdr:rowOff>
    </xdr:from>
    <xdr:to>
      <xdr:col>15</xdr:col>
      <xdr:colOff>149225</xdr:colOff>
      <xdr:row>41</xdr:row>
      <xdr:rowOff>31750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16527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82550</xdr:rowOff>
    </xdr:from>
    <xdr:to>
      <xdr:col>11</xdr:col>
      <xdr:colOff>60325</xdr:colOff>
      <xdr:row>42</xdr:row>
      <xdr:rowOff>12700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168927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95250</xdr:rowOff>
    </xdr:from>
    <xdr:to>
      <xdr:col>6</xdr:col>
      <xdr:colOff>171450</xdr:colOff>
      <xdr:row>40</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10177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ふれあい館（地域コミュニティ施設）管理運営費や総合スポーツセンター管理運営費費などの増加が見られるものの、歳入経常一般財源等が増加したことに伴い、前年度と比較して、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類似団体内平均値を下回っている水準であるが、引き続き歳出削減に努めていく。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80736</xdr:rowOff>
    </xdr:from>
    <xdr:to>
      <xdr:col>82</xdr:col>
      <xdr:colOff>107950</xdr:colOff>
      <xdr:row>13</xdr:row>
      <xdr:rowOff>102507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3095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157134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57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102507</xdr:rowOff>
    </xdr:from>
    <xdr:to>
      <xdr:col>78</xdr:col>
      <xdr:colOff>69850</xdr:colOff>
      <xdr:row>13</xdr:row>
      <xdr:rowOff>146050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3313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34670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58964</xdr:rowOff>
    </xdr:from>
    <xdr:to>
      <xdr:col>73</xdr:col>
      <xdr:colOff>180975</xdr:colOff>
      <xdr:row>13</xdr:row>
      <xdr:rowOff>146050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287814"/>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2013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7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58964</xdr:rowOff>
    </xdr:from>
    <xdr:to>
      <xdr:col>69</xdr:col>
      <xdr:colOff>92075</xdr:colOff>
      <xdr:row>13</xdr:row>
      <xdr:rowOff>146050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287814"/>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56441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151691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29936</xdr:rowOff>
    </xdr:from>
    <xdr:to>
      <xdr:col>82</xdr:col>
      <xdr:colOff>158750</xdr:colOff>
      <xdr:row>13</xdr:row>
      <xdr:rowOff>131536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25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109963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167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51707</xdr:rowOff>
    </xdr:from>
    <xdr:to>
      <xdr:col>78</xdr:col>
      <xdr:colOff>120650</xdr:colOff>
      <xdr:row>13</xdr:row>
      <xdr:rowOff>153307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163484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04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95250</xdr:rowOff>
    </xdr:from>
    <xdr:to>
      <xdr:col>74</xdr:col>
      <xdr:colOff>31750</xdr:colOff>
      <xdr:row>14</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35577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8164</xdr:rowOff>
    </xdr:from>
    <xdr:to>
      <xdr:col>69</xdr:col>
      <xdr:colOff>142875</xdr:colOff>
      <xdr:row>13</xdr:row>
      <xdr:rowOff>109764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23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119941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95250</xdr:rowOff>
    </xdr:from>
    <xdr:to>
      <xdr:col>65</xdr:col>
      <xdr:colOff>53975</xdr:colOff>
      <xdr:row>14</xdr:row>
      <xdr:rowOff>25400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35577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保育園委託実施費や子ども医療費助成事業費などの増加が見られるものの、歳入経常一般財源等が増加したことに伴い、前年度と比較して、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数値は類似団体内平均値を若干上回ることから、今後も扶助費の適正な執行に努めていく。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170543</xdr:rowOff>
    </xdr:from>
    <xdr:to>
      <xdr:col>24</xdr:col>
      <xdr:colOff>25400</xdr:colOff>
      <xdr:row>59</xdr:row>
      <xdr:rowOff>75293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10114643"/>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75293</xdr:rowOff>
    </xdr:from>
    <xdr:to>
      <xdr:col>19</xdr:col>
      <xdr:colOff>187325</xdr:colOff>
      <xdr:row>59</xdr:row>
      <xdr:rowOff>151493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1908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5642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78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151493</xdr:rowOff>
    </xdr:from>
    <xdr:to>
      <xdr:col>15</xdr:col>
      <xdr:colOff>98425</xdr:colOff>
      <xdr:row>60</xdr:row>
      <xdr:rowOff>45357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2670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81842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45357</xdr:rowOff>
    </xdr:from>
    <xdr:to>
      <xdr:col>11</xdr:col>
      <xdr:colOff>9525</xdr:colOff>
      <xdr:row>60</xdr:row>
      <xdr:rowOff>121557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3323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147155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103612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119743</xdr:rowOff>
    </xdr:from>
    <xdr:to>
      <xdr:col>24</xdr:col>
      <xdr:colOff>76200</xdr:colOff>
      <xdr:row>59</xdr:row>
      <xdr:rowOff>49893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91820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03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24493</xdr:rowOff>
    </xdr:from>
    <xdr:to>
      <xdr:col>20</xdr:col>
      <xdr:colOff>38100</xdr:colOff>
      <xdr:row>59</xdr:row>
      <xdr:rowOff>126093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110870</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22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100693</xdr:rowOff>
    </xdr:from>
    <xdr:to>
      <xdr:col>15</xdr:col>
      <xdr:colOff>149225</xdr:colOff>
      <xdr:row>60</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15620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166007</xdr:rowOff>
    </xdr:from>
    <xdr:to>
      <xdr:col>11</xdr:col>
      <xdr:colOff>60325</xdr:colOff>
      <xdr:row>60</xdr:row>
      <xdr:rowOff>96157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80934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70757</xdr:rowOff>
    </xdr:from>
    <xdr:to>
      <xdr:col>6</xdr:col>
      <xdr:colOff>171450</xdr:colOff>
      <xdr:row>61</xdr:row>
      <xdr:rowOff>907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3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157134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国民健康保険事業特別会計繰出金の減などによる繰出金の減に加え、歳入経常一般財源等が増加したことに伴い、前年度と比較して、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類似団体内平均値を下回っている水準であるが、引き続き歳出削減に努めていく。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88900</xdr:rowOff>
    </xdr:from>
    <xdr:to>
      <xdr:col>82</xdr:col>
      <xdr:colOff>107950</xdr:colOff>
      <xdr:row>58</xdr:row>
      <xdr:rowOff>165100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033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105427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10049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165100</xdr:rowOff>
    </xdr:from>
    <xdr:to>
      <xdr:col>78</xdr:col>
      <xdr:colOff>69850</xdr:colOff>
      <xdr:row>59</xdr:row>
      <xdr:rowOff>31750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109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12700</xdr:rowOff>
    </xdr:from>
    <xdr:to>
      <xdr:col>73</xdr:col>
      <xdr:colOff>180975</xdr:colOff>
      <xdr:row>59</xdr:row>
      <xdr:rowOff>31750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128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86377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12700</xdr:rowOff>
    </xdr:from>
    <xdr:to>
      <xdr:col>69</xdr:col>
      <xdr:colOff>92075</xdr:colOff>
      <xdr:row>59</xdr:row>
      <xdr:rowOff>12700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12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29227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54627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114300</xdr:rowOff>
    </xdr:from>
    <xdr:to>
      <xdr:col>78</xdr:col>
      <xdr:colOff>120650</xdr:colOff>
      <xdr:row>59</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54627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82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92727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133350</xdr:rowOff>
    </xdr:from>
    <xdr:to>
      <xdr:col>69</xdr:col>
      <xdr:colOff>142875</xdr:colOff>
      <xdr:row>59</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133350</xdr:rowOff>
    </xdr:from>
    <xdr:to>
      <xdr:col>65</xdr:col>
      <xdr:colOff>53975</xdr:colOff>
      <xdr:row>59</xdr:row>
      <xdr:rowOff>63500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73677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歳入経常一般財源等が増加したものの、一部事務組合の中間処理費や私立保育園補助などによる補助費等の増加幅が上回ったため、前年度と比較して、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類似団体内平均値を上回っているため、今後も効率的な事業運営に努めていく。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98425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705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98425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18490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12700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184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104775</xdr:rowOff>
    </xdr:from>
    <xdr:to>
      <xdr:col>78</xdr:col>
      <xdr:colOff>120650</xdr:colOff>
      <xdr:row>35</xdr:row>
      <xdr:rowOff>34925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45102</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0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12700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184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47625</xdr:rowOff>
    </xdr:from>
    <xdr:to>
      <xdr:col>74</xdr:col>
      <xdr:colOff>31750</xdr:colOff>
      <xdr:row>34</xdr:row>
      <xdr:rowOff>149225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159402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12700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184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133350</xdr:rowOff>
    </xdr:from>
    <xdr:to>
      <xdr:col>69</xdr:col>
      <xdr:colOff>142875</xdr:colOff>
      <xdr:row>35</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73677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45102</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47625</xdr:rowOff>
    </xdr:from>
    <xdr:to>
      <xdr:col>82</xdr:col>
      <xdr:colOff>158750</xdr:colOff>
      <xdr:row>36</xdr:row>
      <xdr:rowOff>149225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2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19702</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19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48277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48277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ポイント増加し、ほぼ横ばいとなった。</a:t>
          </a:r>
        </a:p>
        <a:p>
          <a:r>
            <a:rPr kumimoji="1" lang="ja-JP" altLang="en-US" sz="1300">
              <a:latin typeface="ＭＳ Ｐゴシック" panose="020B0600070205080204" pitchFamily="50" charset="-128"/>
              <a:ea typeface="ＭＳ Ｐゴシック" panose="020B0600070205080204" pitchFamily="50" charset="-128"/>
            </a:rPr>
            <a:t>　今後も、公共施設の整備や改築等による起債の活用が見込まれるため、将来の財政負担を考慮しながら、公債費の適正管理に努めていく。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095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127000</xdr:rowOff>
    </xdr:from>
    <xdr:to>
      <xdr:col>24</xdr:col>
      <xdr:colOff>25400</xdr:colOff>
      <xdr:row>79</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500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127000</xdr:rowOff>
    </xdr:from>
    <xdr:to>
      <xdr:col>19</xdr:col>
      <xdr:colOff>187325</xdr:colOff>
      <xdr:row>78</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500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92727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165100</xdr:rowOff>
    </xdr:from>
    <xdr:to>
      <xdr:col>15</xdr:col>
      <xdr:colOff>98425</xdr:colOff>
      <xdr:row>79</xdr:row>
      <xdr:rowOff>31750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538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31750</xdr:rowOff>
    </xdr:from>
    <xdr:to>
      <xdr:col>11</xdr:col>
      <xdr:colOff>9525</xdr:colOff>
      <xdr:row>80</xdr:row>
      <xdr:rowOff>127000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5763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152400</xdr:rowOff>
    </xdr:from>
    <xdr:to>
      <xdr:col>24</xdr:col>
      <xdr:colOff>76200</xdr:colOff>
      <xdr:row>79</xdr:row>
      <xdr:rowOff>82550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124477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76200</xdr:rowOff>
    </xdr:from>
    <xdr:to>
      <xdr:col>20</xdr:col>
      <xdr:colOff>38100</xdr:colOff>
      <xdr:row>79</xdr:row>
      <xdr:rowOff>6350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162577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114300</xdr:rowOff>
    </xdr:from>
    <xdr:to>
      <xdr:col>15</xdr:col>
      <xdr:colOff>149225</xdr:colOff>
      <xdr:row>79</xdr:row>
      <xdr:rowOff>44450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29227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152400</xdr:rowOff>
    </xdr:from>
    <xdr:to>
      <xdr:col>11</xdr:col>
      <xdr:colOff>60325</xdr:colOff>
      <xdr:row>79</xdr:row>
      <xdr:rowOff>82550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67327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76200</xdr:rowOff>
    </xdr:from>
    <xdr:to>
      <xdr:col>6</xdr:col>
      <xdr:colOff>171450</xdr:colOff>
      <xdr:row>81</xdr:row>
      <xdr:rowOff>6350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162577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全体的な経費は微増したものの、歳入経常一般財源等の増加が上回ったため、前年度と比較して、</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今後は、不要不急な事業について廃止や縮減を図り経常的経費を抑制するとともに、新たな歳入の確保に努め、健全な財政運営に向けた取り組みを推進していく。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3142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86995</xdr:rowOff>
    </xdr:from>
    <xdr:to>
      <xdr:col>82</xdr:col>
      <xdr:colOff>107950</xdr:colOff>
      <xdr:row>80</xdr:row>
      <xdr:rowOff>52705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631545"/>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132732</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334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52705</xdr:rowOff>
    </xdr:from>
    <xdr:to>
      <xdr:col>78</xdr:col>
      <xdr:colOff>69850</xdr:colOff>
      <xdr:row>81</xdr:row>
      <xdr:rowOff>1270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76870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62247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26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81</xdr:row>
      <xdr:rowOff>1270</xdr:rowOff>
    </xdr:from>
    <xdr:to>
      <xdr:col>73</xdr:col>
      <xdr:colOff>180975</xdr:colOff>
      <xdr:row>81</xdr:row>
      <xdr:rowOff>52705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8887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41911</xdr:rowOff>
    </xdr:from>
    <xdr:to>
      <xdr:col>74</xdr:col>
      <xdr:colOff>31750</xdr:colOff>
      <xdr:row>79</xdr:row>
      <xdr:rowOff>143511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153688</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5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161289</xdr:rowOff>
    </xdr:from>
    <xdr:to>
      <xdr:col>69</xdr:col>
      <xdr:colOff>92075</xdr:colOff>
      <xdr:row>81</xdr:row>
      <xdr:rowOff>52705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877289"/>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70486</xdr:rowOff>
    </xdr:from>
    <xdr:to>
      <xdr:col>69</xdr:col>
      <xdr:colOff>142875</xdr:colOff>
      <xdr:row>81</xdr:row>
      <xdr:rowOff>636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78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10813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55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70486</xdr:rowOff>
    </xdr:from>
    <xdr:to>
      <xdr:col>65</xdr:col>
      <xdr:colOff>53975</xdr:colOff>
      <xdr:row>80</xdr:row>
      <xdr:rowOff>636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61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10813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8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36195</xdr:rowOff>
    </xdr:from>
    <xdr:to>
      <xdr:col>82</xdr:col>
      <xdr:colOff>158750</xdr:colOff>
      <xdr:row>79</xdr:row>
      <xdr:rowOff>137795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58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8272</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552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1905</xdr:rowOff>
    </xdr:from>
    <xdr:to>
      <xdr:col>78</xdr:col>
      <xdr:colOff>120650</xdr:colOff>
      <xdr:row>80</xdr:row>
      <xdr:rowOff>103505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71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88282</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804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121920</xdr:rowOff>
    </xdr:from>
    <xdr:to>
      <xdr:col>74</xdr:col>
      <xdr:colOff>31750</xdr:colOff>
      <xdr:row>81</xdr:row>
      <xdr:rowOff>52070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83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36847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92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1905</xdr:rowOff>
    </xdr:from>
    <xdr:to>
      <xdr:col>69</xdr:col>
      <xdr:colOff>142875</xdr:colOff>
      <xdr:row>81</xdr:row>
      <xdr:rowOff>103505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88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88282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97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110489</xdr:rowOff>
    </xdr:from>
    <xdr:to>
      <xdr:col>65</xdr:col>
      <xdr:colOff>53975</xdr:colOff>
      <xdr:row>81</xdr:row>
      <xdr:rowOff>40639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82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25416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91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27907</xdr:rowOff>
    </xdr:from>
    <xdr:to>
      <xdr:col>29</xdr:col>
      <xdr:colOff>127000</xdr:colOff>
      <xdr:row>17</xdr:row>
      <xdr:rowOff>42483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90182"/>
          <a:ext cx="647700" cy="14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10798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44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42483</xdr:rowOff>
    </xdr:from>
    <xdr:to>
      <xdr:col>26</xdr:col>
      <xdr:colOff>50800</xdr:colOff>
      <xdr:row>17</xdr:row>
      <xdr:rowOff>44737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04758"/>
          <a:ext cx="698500" cy="2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131128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64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44737</xdr:rowOff>
    </xdr:from>
    <xdr:to>
      <xdr:col>22</xdr:col>
      <xdr:colOff>114300</xdr:colOff>
      <xdr:row>17</xdr:row>
      <xdr:rowOff>57963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07012"/>
          <a:ext cx="698500" cy="13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133675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57963</xdr:rowOff>
    </xdr:from>
    <xdr:to>
      <xdr:col>18</xdr:col>
      <xdr:colOff>177800</xdr:colOff>
      <xdr:row>17</xdr:row>
      <xdr:rowOff>118172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20238"/>
          <a:ext cx="698500" cy="602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134612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150886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148557</xdr:rowOff>
    </xdr:from>
    <xdr:to>
      <xdr:col>29</xdr:col>
      <xdr:colOff>177800</xdr:colOff>
      <xdr:row>17</xdr:row>
      <xdr:rowOff>78707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39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165084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8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163133</xdr:rowOff>
    </xdr:from>
    <xdr:to>
      <xdr:col>26</xdr:col>
      <xdr:colOff>101600</xdr:colOff>
      <xdr:row>17</xdr:row>
      <xdr:rowOff>93283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53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103460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22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165387</xdr:rowOff>
    </xdr:from>
    <xdr:to>
      <xdr:col>22</xdr:col>
      <xdr:colOff>165100</xdr:colOff>
      <xdr:row>17</xdr:row>
      <xdr:rowOff>95537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56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105714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2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7163</xdr:rowOff>
    </xdr:from>
    <xdr:to>
      <xdr:col>19</xdr:col>
      <xdr:colOff>38100</xdr:colOff>
      <xdr:row>17</xdr:row>
      <xdr:rowOff>108763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69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118940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38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67372</xdr:rowOff>
    </xdr:from>
    <xdr:to>
      <xdr:col>15</xdr:col>
      <xdr:colOff>101600</xdr:colOff>
      <xdr:row>17</xdr:row>
      <xdr:rowOff>168972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29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7699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98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132121</xdr:rowOff>
    </xdr:from>
    <xdr:to>
      <xdr:col>29</xdr:col>
      <xdr:colOff>127000</xdr:colOff>
      <xdr:row>35</xdr:row>
      <xdr:rowOff>220314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056671"/>
          <a:ext cx="647700" cy="773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60530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185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220314</xdr:rowOff>
    </xdr:from>
    <xdr:to>
      <xdr:col>26</xdr:col>
      <xdr:colOff>50800</xdr:colOff>
      <xdr:row>37</xdr:row>
      <xdr:rowOff>84206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30664"/>
          <a:ext cx="698500" cy="378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260738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385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48864</xdr:rowOff>
    </xdr:from>
    <xdr:to>
      <xdr:col>22</xdr:col>
      <xdr:colOff>114300</xdr:colOff>
      <xdr:row>37</xdr:row>
      <xdr:rowOff>84206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173564"/>
          <a:ext cx="698500" cy="35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275779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400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48864</xdr:rowOff>
    </xdr:from>
    <xdr:to>
      <xdr:col>18</xdr:col>
      <xdr:colOff>177800</xdr:colOff>
      <xdr:row>37</xdr:row>
      <xdr:rowOff>93533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73564"/>
          <a:ext cx="698500" cy="44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283735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40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311945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43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81321</xdr:rowOff>
    </xdr:from>
    <xdr:to>
      <xdr:col>29</xdr:col>
      <xdr:colOff>177800</xdr:colOff>
      <xdr:row>33</xdr:row>
      <xdr:rowOff>182921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005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27998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5952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169514</xdr:rowOff>
    </xdr:from>
    <xdr:to>
      <xdr:col>26</xdr:col>
      <xdr:colOff>101600</xdr:colOff>
      <xdr:row>35</xdr:row>
      <xdr:rowOff>271114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79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281291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48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33406</xdr:rowOff>
    </xdr:from>
    <xdr:to>
      <xdr:col>22</xdr:col>
      <xdr:colOff>165100</xdr:colOff>
      <xdr:row>37</xdr:row>
      <xdr:rowOff>135006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58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316633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2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169514</xdr:rowOff>
    </xdr:from>
    <xdr:to>
      <xdr:col>19</xdr:col>
      <xdr:colOff>38100</xdr:colOff>
      <xdr:row>37</xdr:row>
      <xdr:rowOff>99664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22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281291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89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42733</xdr:rowOff>
    </xdr:from>
    <xdr:to>
      <xdr:col>15</xdr:col>
      <xdr:colOff>101600</xdr:colOff>
      <xdr:row>37</xdr:row>
      <xdr:rowOff>144333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67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325960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36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219,268
198,017
10.16
121,634,099
117,399,254
3,955,299
70,157,883
15,580,883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22831</xdr:rowOff>
    </xdr:from>
    <xdr:to>
      <xdr:col>24</xdr:col>
      <xdr:colOff>63500</xdr:colOff>
      <xdr:row>36</xdr:row>
      <xdr:rowOff>37505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195031"/>
          <a:ext cx="838200" cy="1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12931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56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22831</xdr:rowOff>
    </xdr:from>
    <xdr:to>
      <xdr:col>19</xdr:col>
      <xdr:colOff>177800</xdr:colOff>
      <xdr:row>36</xdr:row>
      <xdr:rowOff>36743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95031"/>
          <a:ext cx="889000" cy="1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102161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36743</xdr:rowOff>
    </xdr:from>
    <xdr:to>
      <xdr:col>15</xdr:col>
      <xdr:colOff>50800</xdr:colOff>
      <xdr:row>36</xdr:row>
      <xdr:rowOff>36830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08943"/>
          <a:ext cx="889000" cy="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106189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36830</xdr:rowOff>
    </xdr:from>
    <xdr:to>
      <xdr:col>10</xdr:col>
      <xdr:colOff>114300</xdr:colOff>
      <xdr:row>36</xdr:row>
      <xdr:rowOff>117667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09030"/>
          <a:ext cx="889000" cy="8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103337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128516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158155</xdr:rowOff>
    </xdr:from>
    <xdr:to>
      <xdr:col>24</xdr:col>
      <xdr:colOff>114300</xdr:colOff>
      <xdr:row>36</xdr:row>
      <xdr:rowOff>88305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5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9582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1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143481</xdr:rowOff>
    </xdr:from>
    <xdr:to>
      <xdr:col>20</xdr:col>
      <xdr:colOff>38100</xdr:colOff>
      <xdr:row>36</xdr:row>
      <xdr:rowOff>73631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4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90158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1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157393</xdr:rowOff>
    </xdr:from>
    <xdr:to>
      <xdr:col>15</xdr:col>
      <xdr:colOff>101600</xdr:colOff>
      <xdr:row>36</xdr:row>
      <xdr:rowOff>87543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5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104070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3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157480</xdr:rowOff>
    </xdr:from>
    <xdr:to>
      <xdr:col>10</xdr:col>
      <xdr:colOff>165100</xdr:colOff>
      <xdr:row>36</xdr:row>
      <xdr:rowOff>87630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5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104157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3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66867</xdr:rowOff>
    </xdr:from>
    <xdr:to>
      <xdr:col>6</xdr:col>
      <xdr:colOff>38100</xdr:colOff>
      <xdr:row>36</xdr:row>
      <xdr:rowOff>168467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3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13544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1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25816</xdr:rowOff>
    </xdr:from>
    <xdr:to>
      <xdr:col>24</xdr:col>
      <xdr:colOff>63500</xdr:colOff>
      <xdr:row>56</xdr:row>
      <xdr:rowOff>63050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627016"/>
          <a:ext cx="838200" cy="3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2080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03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24001</xdr:rowOff>
    </xdr:from>
    <xdr:to>
      <xdr:col>19</xdr:col>
      <xdr:colOff>177800</xdr:colOff>
      <xdr:row>56</xdr:row>
      <xdr:rowOff>25816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625201"/>
          <a:ext cx="889000" cy="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89995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24001</xdr:rowOff>
    </xdr:from>
    <xdr:to>
      <xdr:col>15</xdr:col>
      <xdr:colOff>50800</xdr:colOff>
      <xdr:row>56</xdr:row>
      <xdr:rowOff>113630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25201"/>
          <a:ext cx="889000" cy="8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115557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113630</xdr:rowOff>
    </xdr:from>
    <xdr:to>
      <xdr:col>10</xdr:col>
      <xdr:colOff>114300</xdr:colOff>
      <xdr:row>56</xdr:row>
      <xdr:rowOff>123758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14830"/>
          <a:ext cx="889000" cy="10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14374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29992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0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12250</xdr:rowOff>
    </xdr:from>
    <xdr:to>
      <xdr:col>24</xdr:col>
      <xdr:colOff>114300</xdr:colOff>
      <xdr:row>56</xdr:row>
      <xdr:rowOff>113850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1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143077</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40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146466</xdr:rowOff>
    </xdr:from>
    <xdr:to>
      <xdr:col>20</xdr:col>
      <xdr:colOff>38100</xdr:colOff>
      <xdr:row>56</xdr:row>
      <xdr:rowOff>76616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57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93143</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35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144651</xdr:rowOff>
    </xdr:from>
    <xdr:to>
      <xdr:col>15</xdr:col>
      <xdr:colOff>101600</xdr:colOff>
      <xdr:row>56</xdr:row>
      <xdr:rowOff>74801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57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91328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349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62830</xdr:rowOff>
    </xdr:from>
    <xdr:to>
      <xdr:col>10</xdr:col>
      <xdr:colOff>165100</xdr:colOff>
      <xdr:row>56</xdr:row>
      <xdr:rowOff>164430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6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9507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43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72958</xdr:rowOff>
    </xdr:from>
    <xdr:to>
      <xdr:col>6</xdr:col>
      <xdr:colOff>38100</xdr:colOff>
      <xdr:row>57</xdr:row>
      <xdr:rowOff>3108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7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19635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44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8637</xdr:rowOff>
    </xdr:from>
    <xdr:to>
      <xdr:col>24</xdr:col>
      <xdr:colOff>63500</xdr:colOff>
      <xdr:row>78</xdr:row>
      <xdr:rowOff>9246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381737"/>
          <a:ext cx="8382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50588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80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165303</xdr:rowOff>
    </xdr:from>
    <xdr:to>
      <xdr:col>19</xdr:col>
      <xdr:colOff>177800</xdr:colOff>
      <xdr:row>78</xdr:row>
      <xdr:rowOff>8637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366953"/>
          <a:ext cx="889000" cy="1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165727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165303</xdr:rowOff>
    </xdr:from>
    <xdr:to>
      <xdr:col>15</xdr:col>
      <xdr:colOff>50800</xdr:colOff>
      <xdr:row>78</xdr:row>
      <xdr:rowOff>60528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366953"/>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6926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39573</xdr:rowOff>
    </xdr:from>
    <xdr:to>
      <xdr:col>10</xdr:col>
      <xdr:colOff>114300</xdr:colOff>
      <xdr:row>78</xdr:row>
      <xdr:rowOff>60528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12673"/>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156660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137837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129896</xdr:rowOff>
    </xdr:from>
    <xdr:to>
      <xdr:col>24</xdr:col>
      <xdr:colOff>114300</xdr:colOff>
      <xdr:row>78</xdr:row>
      <xdr:rowOff>60046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3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108323</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0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129287</xdr:rowOff>
    </xdr:from>
    <xdr:to>
      <xdr:col>20</xdr:col>
      <xdr:colOff>38100</xdr:colOff>
      <xdr:row>78</xdr:row>
      <xdr:rowOff>59437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3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50564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2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114503</xdr:rowOff>
    </xdr:from>
    <xdr:to>
      <xdr:col>15</xdr:col>
      <xdr:colOff>101600</xdr:colOff>
      <xdr:row>78</xdr:row>
      <xdr:rowOff>44653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1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35780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0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9728</xdr:rowOff>
    </xdr:from>
    <xdr:to>
      <xdr:col>10</xdr:col>
      <xdr:colOff>165100</xdr:colOff>
      <xdr:row>78</xdr:row>
      <xdr:rowOff>111328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8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102455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7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160223</xdr:rowOff>
    </xdr:from>
    <xdr:to>
      <xdr:col>6</xdr:col>
      <xdr:colOff>38100</xdr:colOff>
      <xdr:row>78</xdr:row>
      <xdr:rowOff>90373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6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81500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5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42134</xdr:rowOff>
    </xdr:from>
    <xdr:to>
      <xdr:col>24</xdr:col>
      <xdr:colOff>62865</xdr:colOff>
      <xdr:row>99</xdr:row>
      <xdr:rowOff>26566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2634"/>
          <a:ext cx="1270" cy="1527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30393</xdr:rowOff>
    </xdr:from>
    <xdr:ext cx="599010"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0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26566</xdr:rowOff>
    </xdr:from>
    <xdr:to>
      <xdr:col>24</xdr:col>
      <xdr:colOff>152400</xdr:colOff>
      <xdr:row>99</xdr:row>
      <xdr:rowOff>26566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160261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42134</xdr:rowOff>
    </xdr:from>
    <xdr:to>
      <xdr:col>24</xdr:col>
      <xdr:colOff>152400</xdr:colOff>
      <xdr:row>90</xdr:row>
      <xdr:rowOff>42134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20507</xdr:rowOff>
    </xdr:from>
    <xdr:to>
      <xdr:col>24</xdr:col>
      <xdr:colOff>63500</xdr:colOff>
      <xdr:row>93</xdr:row>
      <xdr:rowOff>43208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793907"/>
          <a:ext cx="838200" cy="19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145897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090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167470</xdr:rowOff>
    </xdr:from>
    <xdr:to>
      <xdr:col>24</xdr:col>
      <xdr:colOff>114300</xdr:colOff>
      <xdr:row>94</xdr:row>
      <xdr:rowOff>97620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11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111833</xdr:rowOff>
    </xdr:from>
    <xdr:to>
      <xdr:col>19</xdr:col>
      <xdr:colOff>177800</xdr:colOff>
      <xdr:row>93</xdr:row>
      <xdr:rowOff>43208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5713783"/>
          <a:ext cx="889000" cy="27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119715</xdr:rowOff>
    </xdr:from>
    <xdr:to>
      <xdr:col>20</xdr:col>
      <xdr:colOff>38100</xdr:colOff>
      <xdr:row>95</xdr:row>
      <xdr:rowOff>49865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40992</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497795" y="1632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111833</xdr:rowOff>
    </xdr:from>
    <xdr:to>
      <xdr:col>15</xdr:col>
      <xdr:colOff>50800</xdr:colOff>
      <xdr:row>94</xdr:row>
      <xdr:rowOff>70824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5713783"/>
          <a:ext cx="889000" cy="47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103232</xdr:rowOff>
    </xdr:from>
    <xdr:to>
      <xdr:col>15</xdr:col>
      <xdr:colOff>101600</xdr:colOff>
      <xdr:row>94</xdr:row>
      <xdr:rowOff>33382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0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24509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14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70824</xdr:rowOff>
    </xdr:from>
    <xdr:to>
      <xdr:col>10</xdr:col>
      <xdr:colOff>114300</xdr:colOff>
      <xdr:row>94</xdr:row>
      <xdr:rowOff>125276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187124"/>
          <a:ext cx="889000" cy="5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82659</xdr:rowOff>
    </xdr:from>
    <xdr:to>
      <xdr:col>10</xdr:col>
      <xdr:colOff>165100</xdr:colOff>
      <xdr:row>97</xdr:row>
      <xdr:rowOff>12809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4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3936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19795" y="1663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75961</xdr:rowOff>
    </xdr:from>
    <xdr:to>
      <xdr:col>6</xdr:col>
      <xdr:colOff>38100</xdr:colOff>
      <xdr:row>98</xdr:row>
      <xdr:rowOff>6111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0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168688</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30795" y="1679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141157</xdr:rowOff>
    </xdr:from>
    <xdr:to>
      <xdr:col>24</xdr:col>
      <xdr:colOff>114300</xdr:colOff>
      <xdr:row>92</xdr:row>
      <xdr:rowOff>71307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74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164034</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59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163858</xdr:rowOff>
    </xdr:from>
    <xdr:to>
      <xdr:col>20</xdr:col>
      <xdr:colOff>38100</xdr:colOff>
      <xdr:row>93</xdr:row>
      <xdr:rowOff>94008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93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110535</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712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61033</xdr:rowOff>
    </xdr:from>
    <xdr:to>
      <xdr:col>15</xdr:col>
      <xdr:colOff>101600</xdr:colOff>
      <xdr:row>91</xdr:row>
      <xdr:rowOff>162633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66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7710</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43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20024</xdr:rowOff>
    </xdr:from>
    <xdr:to>
      <xdr:col>10</xdr:col>
      <xdr:colOff>165100</xdr:colOff>
      <xdr:row>94</xdr:row>
      <xdr:rowOff>121624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13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138151</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911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74476</xdr:rowOff>
    </xdr:from>
    <xdr:to>
      <xdr:col>6</xdr:col>
      <xdr:colOff>38100</xdr:colOff>
      <xdr:row>95</xdr:row>
      <xdr:rowOff>4626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19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21153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596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120967</xdr:rowOff>
    </xdr:from>
    <xdr:to>
      <xdr:col>54</xdr:col>
      <xdr:colOff>189865</xdr:colOff>
      <xdr:row>39</xdr:row>
      <xdr:rowOff>89002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950267"/>
          <a:ext cx="1270" cy="82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92829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7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89002</xdr:rowOff>
    </xdr:from>
    <xdr:to>
      <xdr:col>55</xdr:col>
      <xdr:colOff>88900</xdr:colOff>
      <xdr:row>39</xdr:row>
      <xdr:rowOff>89002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775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67644</xdr:rowOff>
    </xdr:from>
    <xdr:ext cx="534377"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72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120967</xdr:rowOff>
    </xdr:from>
    <xdr:to>
      <xdr:col>55</xdr:col>
      <xdr:colOff>88900</xdr:colOff>
      <xdr:row>34</xdr:row>
      <xdr:rowOff>120967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95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8293</xdr:rowOff>
    </xdr:from>
    <xdr:to>
      <xdr:col>55</xdr:col>
      <xdr:colOff>0</xdr:colOff>
      <xdr:row>38</xdr:row>
      <xdr:rowOff>141084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523393"/>
          <a:ext cx="838200" cy="13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70172</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585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91745</xdr:rowOff>
    </xdr:from>
    <xdr:to>
      <xdr:col>55</xdr:col>
      <xdr:colOff>50800</xdr:colOff>
      <xdr:row>39</xdr:row>
      <xdr:rowOff>21895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6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8293</xdr:rowOff>
    </xdr:from>
    <xdr:to>
      <xdr:col>50</xdr:col>
      <xdr:colOff>114300</xdr:colOff>
      <xdr:row>38</xdr:row>
      <xdr:rowOff>164897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523393"/>
          <a:ext cx="889000" cy="15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99111</xdr:rowOff>
    </xdr:from>
    <xdr:to>
      <xdr:col>50</xdr:col>
      <xdr:colOff>165100</xdr:colOff>
      <xdr:row>39</xdr:row>
      <xdr:rowOff>29261</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61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20388</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70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111455</xdr:rowOff>
    </xdr:from>
    <xdr:to>
      <xdr:col>45</xdr:col>
      <xdr:colOff>177800</xdr:colOff>
      <xdr:row>38</xdr:row>
      <xdr:rowOff>164897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426405"/>
          <a:ext cx="889000" cy="125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11379</xdr:rowOff>
    </xdr:from>
    <xdr:to>
      <xdr:col>46</xdr:col>
      <xdr:colOff>38100</xdr:colOff>
      <xdr:row>39</xdr:row>
      <xdr:rowOff>112979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697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104106</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79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111455</xdr:rowOff>
    </xdr:from>
    <xdr:to>
      <xdr:col>41</xdr:col>
      <xdr:colOff>50800</xdr:colOff>
      <xdr:row>39</xdr:row>
      <xdr:rowOff>114236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426405"/>
          <a:ext cx="889000" cy="137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138836</xdr:rowOff>
    </xdr:from>
    <xdr:to>
      <xdr:col>41</xdr:col>
      <xdr:colOff>101600</xdr:colOff>
      <xdr:row>32</xdr:row>
      <xdr:rowOff>68986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45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60113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54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85496</xdr:rowOff>
    </xdr:from>
    <xdr:to>
      <xdr:col>36</xdr:col>
      <xdr:colOff>165100</xdr:colOff>
      <xdr:row>40</xdr:row>
      <xdr:rowOff>15646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7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6773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86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90284</xdr:rowOff>
    </xdr:from>
    <xdr:to>
      <xdr:col>55</xdr:col>
      <xdr:colOff>50800</xdr:colOff>
      <xdr:row>39</xdr:row>
      <xdr:rowOff>20434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60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49661</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93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128943</xdr:rowOff>
    </xdr:from>
    <xdr:to>
      <xdr:col>50</xdr:col>
      <xdr:colOff>165100</xdr:colOff>
      <xdr:row>38</xdr:row>
      <xdr:rowOff>59093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7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75620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24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114097</xdr:rowOff>
    </xdr:from>
    <xdr:to>
      <xdr:col>46</xdr:col>
      <xdr:colOff>38100</xdr:colOff>
      <xdr:row>39</xdr:row>
      <xdr:rowOff>44247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62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60774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0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60655</xdr:rowOff>
    </xdr:from>
    <xdr:to>
      <xdr:col>41</xdr:col>
      <xdr:colOff>101600</xdr:colOff>
      <xdr:row>31</xdr:row>
      <xdr:rowOff>162255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37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7332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150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63436</xdr:rowOff>
    </xdr:from>
    <xdr:to>
      <xdr:col>36</xdr:col>
      <xdr:colOff>165100</xdr:colOff>
      <xdr:row>39</xdr:row>
      <xdr:rowOff>165036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74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10113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52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48127</xdr:rowOff>
    </xdr:from>
    <xdr:to>
      <xdr:col>55</xdr:col>
      <xdr:colOff>0</xdr:colOff>
      <xdr:row>57</xdr:row>
      <xdr:rowOff>116163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820777"/>
          <a:ext cx="838200" cy="6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164634</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94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77759</xdr:rowOff>
    </xdr:from>
    <xdr:to>
      <xdr:col>50</xdr:col>
      <xdr:colOff>114300</xdr:colOff>
      <xdr:row>57</xdr:row>
      <xdr:rowOff>116163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850409"/>
          <a:ext cx="889000" cy="3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151409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58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77759</xdr:rowOff>
    </xdr:from>
    <xdr:to>
      <xdr:col>45</xdr:col>
      <xdr:colOff>177800</xdr:colOff>
      <xdr:row>57</xdr:row>
      <xdr:rowOff>82335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850409"/>
          <a:ext cx="889000" cy="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142201</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64719</xdr:rowOff>
    </xdr:from>
    <xdr:to>
      <xdr:col>41</xdr:col>
      <xdr:colOff>50800</xdr:colOff>
      <xdr:row>57</xdr:row>
      <xdr:rowOff>82335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837369"/>
          <a:ext cx="889000" cy="1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147751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116791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8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168777</xdr:rowOff>
    </xdr:from>
    <xdr:to>
      <xdr:col>55</xdr:col>
      <xdr:colOff>50800</xdr:colOff>
      <xdr:row>57</xdr:row>
      <xdr:rowOff>98927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6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147204</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4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65363</xdr:rowOff>
    </xdr:from>
    <xdr:to>
      <xdr:col>50</xdr:col>
      <xdr:colOff>165100</xdr:colOff>
      <xdr:row>57</xdr:row>
      <xdr:rowOff>166963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83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158090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93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26959</xdr:rowOff>
    </xdr:from>
    <xdr:to>
      <xdr:col>46</xdr:col>
      <xdr:colOff>38100</xdr:colOff>
      <xdr:row>57</xdr:row>
      <xdr:rowOff>128559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79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119686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89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31535</xdr:rowOff>
    </xdr:from>
    <xdr:to>
      <xdr:col>41</xdr:col>
      <xdr:colOff>101600</xdr:colOff>
      <xdr:row>57</xdr:row>
      <xdr:rowOff>133135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80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124262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89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13919</xdr:rowOff>
    </xdr:from>
    <xdr:to>
      <xdr:col>36</xdr:col>
      <xdr:colOff>165100</xdr:colOff>
      <xdr:row>57</xdr:row>
      <xdr:rowOff>115519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78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132046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5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155829</xdr:rowOff>
    </xdr:from>
    <xdr:to>
      <xdr:col>55</xdr:col>
      <xdr:colOff>0</xdr:colOff>
      <xdr:row>78</xdr:row>
      <xdr:rowOff>166269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528929"/>
          <a:ext cx="838200" cy="1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54297</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25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39218</xdr:rowOff>
    </xdr:from>
    <xdr:to>
      <xdr:col>50</xdr:col>
      <xdr:colOff>114300</xdr:colOff>
      <xdr:row>78</xdr:row>
      <xdr:rowOff>166269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412318"/>
          <a:ext cx="889000" cy="1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17784</xdr:rowOff>
    </xdr:from>
    <xdr:ext cx="469744"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404428" y="1321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142405</xdr:rowOff>
    </xdr:from>
    <xdr:to>
      <xdr:col>45</xdr:col>
      <xdr:colOff>177800</xdr:colOff>
      <xdr:row>78</xdr:row>
      <xdr:rowOff>39218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344055"/>
          <a:ext cx="889000" cy="6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131881</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515428" y="13504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142405</xdr:rowOff>
    </xdr:from>
    <xdr:to>
      <xdr:col>41</xdr:col>
      <xdr:colOff>50800</xdr:colOff>
      <xdr:row>78</xdr:row>
      <xdr:rowOff>80747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344055"/>
          <a:ext cx="889000" cy="10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159910</xdr:rowOff>
    </xdr:from>
    <xdr:ext cx="469744"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626428" y="1353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165116</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37428" y="1353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105029</xdr:rowOff>
    </xdr:from>
    <xdr:to>
      <xdr:col>55</xdr:col>
      <xdr:colOff>50800</xdr:colOff>
      <xdr:row>79</xdr:row>
      <xdr:rowOff>35179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7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19956</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9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115469</xdr:rowOff>
    </xdr:from>
    <xdr:to>
      <xdr:col>50</xdr:col>
      <xdr:colOff>165100</xdr:colOff>
      <xdr:row>79</xdr:row>
      <xdr:rowOff>45619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8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36746</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58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159868</xdr:rowOff>
    </xdr:from>
    <xdr:to>
      <xdr:col>46</xdr:col>
      <xdr:colOff>38100</xdr:colOff>
      <xdr:row>78</xdr:row>
      <xdr:rowOff>90018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6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106545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13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91605</xdr:rowOff>
    </xdr:from>
    <xdr:to>
      <xdr:col>41</xdr:col>
      <xdr:colOff>101600</xdr:colOff>
      <xdr:row>78</xdr:row>
      <xdr:rowOff>21755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29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38282</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06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29947</xdr:rowOff>
    </xdr:from>
    <xdr:to>
      <xdr:col>36</xdr:col>
      <xdr:colOff>165100</xdr:colOff>
      <xdr:row>78</xdr:row>
      <xdr:rowOff>131547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0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148074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17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101791</xdr:rowOff>
    </xdr:from>
    <xdr:to>
      <xdr:col>55</xdr:col>
      <xdr:colOff>0</xdr:colOff>
      <xdr:row>98</xdr:row>
      <xdr:rowOff>134465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903891"/>
          <a:ext cx="838200" cy="3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111343</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570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58403</xdr:rowOff>
    </xdr:from>
    <xdr:to>
      <xdr:col>50</xdr:col>
      <xdr:colOff>114300</xdr:colOff>
      <xdr:row>98</xdr:row>
      <xdr:rowOff>134465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860503"/>
          <a:ext cx="889000" cy="7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75559</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53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58403</xdr:rowOff>
    </xdr:from>
    <xdr:to>
      <xdr:col>45</xdr:col>
      <xdr:colOff>177800</xdr:colOff>
      <xdr:row>98</xdr:row>
      <xdr:rowOff>108969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860503"/>
          <a:ext cx="889000" cy="5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93725</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55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42537</xdr:rowOff>
    </xdr:from>
    <xdr:to>
      <xdr:col>41</xdr:col>
      <xdr:colOff>50800</xdr:colOff>
      <xdr:row>98</xdr:row>
      <xdr:rowOff>108969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844637"/>
          <a:ext cx="889000" cy="6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88620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54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69806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52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50991</xdr:rowOff>
    </xdr:from>
    <xdr:to>
      <xdr:col>55</xdr:col>
      <xdr:colOff>50800</xdr:colOff>
      <xdr:row>98</xdr:row>
      <xdr:rowOff>152591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85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137368</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76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83665</xdr:rowOff>
    </xdr:from>
    <xdr:to>
      <xdr:col>50</xdr:col>
      <xdr:colOff>165100</xdr:colOff>
      <xdr:row>99</xdr:row>
      <xdr:rowOff>13815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88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4942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97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7603</xdr:rowOff>
    </xdr:from>
    <xdr:to>
      <xdr:col>46</xdr:col>
      <xdr:colOff>38100</xdr:colOff>
      <xdr:row>98</xdr:row>
      <xdr:rowOff>109203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80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100330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90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58169</xdr:rowOff>
    </xdr:from>
    <xdr:to>
      <xdr:col>41</xdr:col>
      <xdr:colOff>101600</xdr:colOff>
      <xdr:row>98</xdr:row>
      <xdr:rowOff>159769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86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150896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95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163187</xdr:rowOff>
    </xdr:from>
    <xdr:to>
      <xdr:col>36</xdr:col>
      <xdr:colOff>165100</xdr:colOff>
      <xdr:row>98</xdr:row>
      <xdr:rowOff>93337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79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84464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88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35</xdr:row>
      <xdr:rowOff>54627</xdr:rowOff>
    </xdr:from>
    <xdr:ext cx="37702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068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32</xdr:row>
      <xdr:rowOff>111777</xdr:rowOff>
    </xdr:from>
    <xdr:ext cx="37702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068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168927</xdr:rowOff>
    </xdr:from>
    <xdr:ext cx="37702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068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109982</xdr:rowOff>
    </xdr:from>
    <xdr:to>
      <xdr:col>76</xdr:col>
      <xdr:colOff>114300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5424932"/>
          <a:ext cx="889000" cy="122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54610</xdr:rowOff>
    </xdr:from>
    <xdr:to>
      <xdr:col>76</xdr:col>
      <xdr:colOff>165100</xdr:colOff>
      <xdr:row>38</xdr:row>
      <xdr:rowOff>156210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37</xdr:row>
      <xdr:rowOff>1287</xdr:rowOff>
    </xdr:from>
    <xdr:ext cx="313932"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35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109982</xdr:rowOff>
    </xdr:from>
    <xdr:to>
      <xdr:col>71</xdr:col>
      <xdr:colOff>177800</xdr:colOff>
      <xdr:row>34</xdr:row>
      <xdr:rowOff>43688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814300" y="5424932"/>
          <a:ext cx="889000" cy="4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111760</xdr:rowOff>
    </xdr:from>
    <xdr:to>
      <xdr:col>72</xdr:col>
      <xdr:colOff>38100</xdr:colOff>
      <xdr:row>38</xdr:row>
      <xdr:rowOff>41910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38</xdr:row>
      <xdr:rowOff>33037</xdr:rowOff>
    </xdr:from>
    <xdr:ext cx="313932"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46333" y="65481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130048</xdr:rowOff>
    </xdr:from>
    <xdr:to>
      <xdr:col>67</xdr:col>
      <xdr:colOff>101600</xdr:colOff>
      <xdr:row>38</xdr:row>
      <xdr:rowOff>60198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47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51325</xdr:rowOff>
    </xdr:from>
    <xdr:ext cx="313932"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657333" y="65664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59182</xdr:rowOff>
    </xdr:from>
    <xdr:to>
      <xdr:col>72</xdr:col>
      <xdr:colOff>38100</xdr:colOff>
      <xdr:row>31</xdr:row>
      <xdr:rowOff>160782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537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30</xdr:row>
      <xdr:rowOff>5859</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4017" y="5149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164338</xdr:rowOff>
    </xdr:from>
    <xdr:to>
      <xdr:col>67</xdr:col>
      <xdr:colOff>101600</xdr:colOff>
      <xdr:row>34</xdr:row>
      <xdr:rowOff>94488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582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32</xdr:row>
      <xdr:rowOff>111015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5597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67599</xdr:rowOff>
    </xdr:from>
    <xdr:to>
      <xdr:col>85</xdr:col>
      <xdr:colOff>127000</xdr:colOff>
      <xdr:row>76</xdr:row>
      <xdr:rowOff>103170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481300" y="13097799"/>
          <a:ext cx="838200" cy="3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128729</xdr:rowOff>
    </xdr:from>
    <xdr:ext cx="469744"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3158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103170</xdr:rowOff>
    </xdr:from>
    <xdr:to>
      <xdr:col>81</xdr:col>
      <xdr:colOff>50800</xdr:colOff>
      <xdr:row>76</xdr:row>
      <xdr:rowOff>113046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3133370"/>
          <a:ext cx="889000" cy="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99972</xdr:rowOff>
    </xdr:from>
    <xdr:ext cx="469744"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46428" y="1330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113046</xdr:rowOff>
    </xdr:from>
    <xdr:to>
      <xdr:col>76</xdr:col>
      <xdr:colOff>114300</xdr:colOff>
      <xdr:row>76</xdr:row>
      <xdr:rowOff>118760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314324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56035</xdr:rowOff>
    </xdr:from>
    <xdr:ext cx="469744"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57428" y="1325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15753</xdr:rowOff>
    </xdr:from>
    <xdr:to>
      <xdr:col>71</xdr:col>
      <xdr:colOff>177800</xdr:colOff>
      <xdr:row>76</xdr:row>
      <xdr:rowOff>118760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814300" y="13045953"/>
          <a:ext cx="889000" cy="10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74505</xdr:rowOff>
    </xdr:from>
    <xdr:ext cx="469744"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68428" y="1327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23482</xdr:rowOff>
    </xdr:from>
    <xdr:ext cx="469744"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79428" y="1322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16799</xdr:rowOff>
    </xdr:from>
    <xdr:to>
      <xdr:col>85</xdr:col>
      <xdr:colOff>177800</xdr:colOff>
      <xdr:row>76</xdr:row>
      <xdr:rowOff>118399</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04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39677</xdr:rowOff>
    </xdr:from>
    <xdr:ext cx="469744"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89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52370</xdr:rowOff>
    </xdr:from>
    <xdr:to>
      <xdr:col>81</xdr:col>
      <xdr:colOff>101600</xdr:colOff>
      <xdr:row>76</xdr:row>
      <xdr:rowOff>153970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08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170497</xdr:rowOff>
    </xdr:from>
    <xdr:ext cx="469744"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46428" y="1285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62246</xdr:rowOff>
    </xdr:from>
    <xdr:to>
      <xdr:col>76</xdr:col>
      <xdr:colOff>165100</xdr:colOff>
      <xdr:row>76</xdr:row>
      <xdr:rowOff>163846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09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8922</xdr:rowOff>
    </xdr:from>
    <xdr:ext cx="469744"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57428" y="1286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67960</xdr:rowOff>
    </xdr:from>
    <xdr:to>
      <xdr:col>72</xdr:col>
      <xdr:colOff>38100</xdr:colOff>
      <xdr:row>76</xdr:row>
      <xdr:rowOff>169560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09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14637</xdr:rowOff>
    </xdr:from>
    <xdr:ext cx="469744"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68428" y="1287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136403</xdr:rowOff>
    </xdr:from>
    <xdr:to>
      <xdr:col>67</xdr:col>
      <xdr:colOff>101600</xdr:colOff>
      <xdr:row>76</xdr:row>
      <xdr:rowOff>66554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299515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83080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7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81700</xdr:rowOff>
    </xdr:from>
    <xdr:to>
      <xdr:col>85</xdr:col>
      <xdr:colOff>127000</xdr:colOff>
      <xdr:row>98</xdr:row>
      <xdr:rowOff>141497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5481300" y="16712350"/>
          <a:ext cx="838200" cy="23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48505</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67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141497</xdr:rowOff>
    </xdr:from>
    <xdr:to>
      <xdr:col>81</xdr:col>
      <xdr:colOff>50800</xdr:colOff>
      <xdr:row>99</xdr:row>
      <xdr:rowOff>30516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4592300" y="16943597"/>
          <a:ext cx="889000" cy="6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144870</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43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136489</xdr:rowOff>
    </xdr:from>
    <xdr:to>
      <xdr:col>76</xdr:col>
      <xdr:colOff>114300</xdr:colOff>
      <xdr:row>99</xdr:row>
      <xdr:rowOff>30516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3703300" y="16938589"/>
          <a:ext cx="889000" cy="6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10648</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46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118244</xdr:rowOff>
    </xdr:from>
    <xdr:to>
      <xdr:col>71</xdr:col>
      <xdr:colOff>177800</xdr:colOff>
      <xdr:row>98</xdr:row>
      <xdr:rowOff>136489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814300" y="16920344"/>
          <a:ext cx="889000" cy="1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145511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60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79326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53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30900</xdr:rowOff>
    </xdr:from>
    <xdr:to>
      <xdr:col>85</xdr:col>
      <xdr:colOff>177800</xdr:colOff>
      <xdr:row>97</xdr:row>
      <xdr:rowOff>132500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66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53777</xdr:rowOff>
    </xdr:from>
    <xdr:ext cx="534377"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51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90697</xdr:rowOff>
    </xdr:from>
    <xdr:to>
      <xdr:col>81</xdr:col>
      <xdr:colOff>101600</xdr:colOff>
      <xdr:row>99</xdr:row>
      <xdr:rowOff>20847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89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11974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985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151166</xdr:rowOff>
    </xdr:from>
    <xdr:to>
      <xdr:col>76</xdr:col>
      <xdr:colOff>165100</xdr:colOff>
      <xdr:row>99</xdr:row>
      <xdr:rowOff>81316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95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72443</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57428" y="17045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85689</xdr:rowOff>
    </xdr:from>
    <xdr:to>
      <xdr:col>72</xdr:col>
      <xdr:colOff>38100</xdr:colOff>
      <xdr:row>99</xdr:row>
      <xdr:rowOff>15839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88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6966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98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67444</xdr:rowOff>
    </xdr:from>
    <xdr:to>
      <xdr:col>67</xdr:col>
      <xdr:colOff>101600</xdr:colOff>
      <xdr:row>98</xdr:row>
      <xdr:rowOff>169044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86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160171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96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91660</xdr:rowOff>
    </xdr:from>
    <xdr:ext cx="313932"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435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1744</xdr:rowOff>
    </xdr:from>
    <xdr:ext cx="313932"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166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47210</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562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67419</xdr:rowOff>
    </xdr:from>
    <xdr:to>
      <xdr:col>116</xdr:col>
      <xdr:colOff>63500</xdr:colOff>
      <xdr:row>56</xdr:row>
      <xdr:rowOff>11793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1323300" y="8982819"/>
          <a:ext cx="838200" cy="63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133730</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906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11793</xdr:rowOff>
    </xdr:from>
    <xdr:to>
      <xdr:col>111</xdr:col>
      <xdr:colOff>177800</xdr:colOff>
      <xdr:row>56</xdr:row>
      <xdr:rowOff>48913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0434300" y="9612993"/>
          <a:ext cx="889000" cy="3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35758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97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48913</xdr:rowOff>
    </xdr:from>
    <xdr:to>
      <xdr:col>107</xdr:col>
      <xdr:colOff>50800</xdr:colOff>
      <xdr:row>56</xdr:row>
      <xdr:rowOff>94307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9545300" y="9650113"/>
          <a:ext cx="889000" cy="4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76906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1002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29101</xdr:rowOff>
    </xdr:from>
    <xdr:to>
      <xdr:col>102</xdr:col>
      <xdr:colOff>114300</xdr:colOff>
      <xdr:row>56</xdr:row>
      <xdr:rowOff>94307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9630301"/>
          <a:ext cx="889000" cy="6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59598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100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21062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96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16619</xdr:rowOff>
    </xdr:from>
    <xdr:to>
      <xdr:col>116</xdr:col>
      <xdr:colOff>114300</xdr:colOff>
      <xdr:row>52</xdr:row>
      <xdr:rowOff>118219</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893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39496</xdr:rowOff>
    </xdr:from>
    <xdr:ext cx="534377"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878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132443</xdr:rowOff>
    </xdr:from>
    <xdr:to>
      <xdr:col>112</xdr:col>
      <xdr:colOff>38100</xdr:colOff>
      <xdr:row>56</xdr:row>
      <xdr:rowOff>62593</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956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79120</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33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169563</xdr:rowOff>
    </xdr:from>
    <xdr:to>
      <xdr:col>107</xdr:col>
      <xdr:colOff>101600</xdr:colOff>
      <xdr:row>56</xdr:row>
      <xdr:rowOff>99713</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959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116240</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37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43507</xdr:rowOff>
    </xdr:from>
    <xdr:to>
      <xdr:col>102</xdr:col>
      <xdr:colOff>165100</xdr:colOff>
      <xdr:row>56</xdr:row>
      <xdr:rowOff>145107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964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161634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41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149751</xdr:rowOff>
    </xdr:from>
    <xdr:to>
      <xdr:col>98</xdr:col>
      <xdr:colOff>38100</xdr:colOff>
      <xdr:row>56</xdr:row>
      <xdr:rowOff>79901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957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96428</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354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23023</xdr:rowOff>
    </xdr:from>
    <xdr:to>
      <xdr:col>116</xdr:col>
      <xdr:colOff>62864</xdr:colOff>
      <xdr:row>78</xdr:row>
      <xdr:rowOff>150490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024523"/>
          <a:ext cx="1269" cy="149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154317</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5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150490</xdr:rowOff>
    </xdr:from>
    <xdr:to>
      <xdr:col>116</xdr:col>
      <xdr:colOff>152400</xdr:colOff>
      <xdr:row>78</xdr:row>
      <xdr:rowOff>150490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52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141150</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7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23023</xdr:rowOff>
    </xdr:from>
    <xdr:to>
      <xdr:col>116</xdr:col>
      <xdr:colOff>152400</xdr:colOff>
      <xdr:row>70</xdr:row>
      <xdr:rowOff>23023</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0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167498</xdr:rowOff>
    </xdr:from>
    <xdr:to>
      <xdr:col>116</xdr:col>
      <xdr:colOff>63500</xdr:colOff>
      <xdr:row>74</xdr:row>
      <xdr:rowOff>13970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511898"/>
          <a:ext cx="838200" cy="18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1673</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68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23246</xdr:rowOff>
    </xdr:from>
    <xdr:to>
      <xdr:col>116</xdr:col>
      <xdr:colOff>114300</xdr:colOff>
      <xdr:row>74</xdr:row>
      <xdr:rowOff>124846</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71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13970</xdr:rowOff>
    </xdr:from>
    <xdr:to>
      <xdr:col>111</xdr:col>
      <xdr:colOff>177800</xdr:colOff>
      <xdr:row>75</xdr:row>
      <xdr:rowOff>43048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701270"/>
          <a:ext cx="889000" cy="20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32299</xdr:rowOff>
    </xdr:from>
    <xdr:to>
      <xdr:col>112</xdr:col>
      <xdr:colOff>38100</xdr:colOff>
      <xdr:row>76</xdr:row>
      <xdr:rowOff>133899</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06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125026</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315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43048</xdr:rowOff>
    </xdr:from>
    <xdr:to>
      <xdr:col>107</xdr:col>
      <xdr:colOff>50800</xdr:colOff>
      <xdr:row>75</xdr:row>
      <xdr:rowOff>82824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901798"/>
          <a:ext cx="889000" cy="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50586</xdr:rowOff>
    </xdr:from>
    <xdr:to>
      <xdr:col>107</xdr:col>
      <xdr:colOff>101600</xdr:colOff>
      <xdr:row>77</xdr:row>
      <xdr:rowOff>152186</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25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143313</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334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82824</xdr:rowOff>
    </xdr:from>
    <xdr:to>
      <xdr:col>102</xdr:col>
      <xdr:colOff>114300</xdr:colOff>
      <xdr:row>75</xdr:row>
      <xdr:rowOff>108245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2941574"/>
          <a:ext cx="889000" cy="2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170647</xdr:rowOff>
    </xdr:from>
    <xdr:to>
      <xdr:col>102</xdr:col>
      <xdr:colOff>165100</xdr:colOff>
      <xdr:row>77</xdr:row>
      <xdr:rowOff>100797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2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91924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32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157663</xdr:rowOff>
    </xdr:from>
    <xdr:to>
      <xdr:col>98</xdr:col>
      <xdr:colOff>38100</xdr:colOff>
      <xdr:row>77</xdr:row>
      <xdr:rowOff>87813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1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78940</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328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116698</xdr:rowOff>
    </xdr:from>
    <xdr:to>
      <xdr:col>116</xdr:col>
      <xdr:colOff>114300</xdr:colOff>
      <xdr:row>73</xdr:row>
      <xdr:rowOff>46848</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46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139575</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31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134620</xdr:rowOff>
    </xdr:from>
    <xdr:to>
      <xdr:col>112</xdr:col>
      <xdr:colOff>38100</xdr:colOff>
      <xdr:row>74</xdr:row>
      <xdr:rowOff>64770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65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81297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42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163698</xdr:rowOff>
    </xdr:from>
    <xdr:to>
      <xdr:col>107</xdr:col>
      <xdr:colOff>101600</xdr:colOff>
      <xdr:row>75</xdr:row>
      <xdr:rowOff>93848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85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110375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62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32024</xdr:rowOff>
    </xdr:from>
    <xdr:to>
      <xdr:col>102</xdr:col>
      <xdr:colOff>165100</xdr:colOff>
      <xdr:row>75</xdr:row>
      <xdr:rowOff>133624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89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150151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66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57445</xdr:rowOff>
    </xdr:from>
    <xdr:to>
      <xdr:col>98</xdr:col>
      <xdr:colOff>38100</xdr:colOff>
      <xdr:row>75</xdr:row>
      <xdr:rowOff>159045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9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4122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69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住民一人当たりの歳出決算総額は、</a:t>
          </a:r>
          <a:r>
            <a:rPr kumimoji="1" lang="en-US" altLang="ja-JP" sz="1300">
              <a:latin typeface="ＭＳ Ｐゴシック" panose="020B0600070205080204" pitchFamily="50" charset="-128"/>
              <a:ea typeface="ＭＳ Ｐゴシック" panose="020B0600070205080204" pitchFamily="50" charset="-128"/>
            </a:rPr>
            <a:t>535,414</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このうち、扶助費は住民税非課税世帯に対する価格高騰重点支援給付金支給事業費や保育園委託実施費の増などにより、昨年度と比べて増加し、住民一人あたり</a:t>
          </a:r>
          <a:r>
            <a:rPr kumimoji="1" lang="en-US" altLang="ja-JP" sz="1300">
              <a:latin typeface="ＭＳ Ｐゴシック" panose="020B0600070205080204" pitchFamily="50" charset="-128"/>
              <a:ea typeface="ＭＳ Ｐゴシック" panose="020B0600070205080204" pitchFamily="50" charset="-128"/>
            </a:rPr>
            <a:t>170,214</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補助費等は、新型コロナワクチン接種事業費や子育て世帯給付金支給事業の減などにより、昨年度と比べて減少し、住民一人あたり</a:t>
          </a:r>
          <a:r>
            <a:rPr kumimoji="1" lang="en-US" altLang="ja-JP" sz="1300">
              <a:latin typeface="ＭＳ Ｐゴシック" panose="020B0600070205080204" pitchFamily="50" charset="-128"/>
              <a:ea typeface="ＭＳ Ｐゴシック" panose="020B0600070205080204" pitchFamily="50" charset="-128"/>
            </a:rPr>
            <a:t>35,891</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普通建設事業費は、都市計画公園用地取得費や不燃化特区整備促進事業費の増などにより、新規整備・更新整備ともに昨年度と比べて増加している。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219,268
198,017
10.16
121,634,099
117,399,254
3,955,299
70,157,883
15,580,883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16828</xdr:rowOff>
    </xdr:from>
    <xdr:to>
      <xdr:col>24</xdr:col>
      <xdr:colOff>63500</xdr:colOff>
      <xdr:row>36</xdr:row>
      <xdr:rowOff>31115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189028"/>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133811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6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16828</xdr:rowOff>
    </xdr:from>
    <xdr:to>
      <xdr:col>19</xdr:col>
      <xdr:colOff>177800</xdr:colOff>
      <xdr:row>36</xdr:row>
      <xdr:rowOff>30353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189028"/>
          <a:ext cx="889000" cy="1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82567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30353</xdr:rowOff>
    </xdr:from>
    <xdr:to>
      <xdr:col>15</xdr:col>
      <xdr:colOff>50800</xdr:colOff>
      <xdr:row>36</xdr:row>
      <xdr:rowOff>39307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202553"/>
          <a:ext cx="8890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89806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30924</xdr:rowOff>
    </xdr:from>
    <xdr:to>
      <xdr:col>10</xdr:col>
      <xdr:colOff>114300</xdr:colOff>
      <xdr:row>36</xdr:row>
      <xdr:rowOff>39307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203124"/>
          <a:ext cx="8890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83138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72280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151765</xdr:rowOff>
    </xdr:from>
    <xdr:to>
      <xdr:col>24</xdr:col>
      <xdr:colOff>114300</xdr:colOff>
      <xdr:row>36</xdr:row>
      <xdr:rowOff>81915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5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3192</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0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137478</xdr:rowOff>
    </xdr:from>
    <xdr:to>
      <xdr:col>20</xdr:col>
      <xdr:colOff>38100</xdr:colOff>
      <xdr:row>36</xdr:row>
      <xdr:rowOff>67628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84155</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591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151003</xdr:rowOff>
    </xdr:from>
    <xdr:to>
      <xdr:col>15</xdr:col>
      <xdr:colOff>101600</xdr:colOff>
      <xdr:row>36</xdr:row>
      <xdr:rowOff>81153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15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97680</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5926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159957</xdr:rowOff>
    </xdr:from>
    <xdr:to>
      <xdr:col>10</xdr:col>
      <xdr:colOff>165100</xdr:colOff>
      <xdr:row>36</xdr:row>
      <xdr:rowOff>90107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16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106634</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593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151574</xdr:rowOff>
    </xdr:from>
    <xdr:to>
      <xdr:col>6</xdr:col>
      <xdr:colOff>38100</xdr:colOff>
      <xdr:row>36</xdr:row>
      <xdr:rowOff>81724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15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98251</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592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4336</xdr:rowOff>
    </xdr:from>
    <xdr:to>
      <xdr:col>24</xdr:col>
      <xdr:colOff>62865</xdr:colOff>
      <xdr:row>59</xdr:row>
      <xdr:rowOff>134693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48286"/>
          <a:ext cx="1270" cy="1501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138520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2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134693</xdr:rowOff>
    </xdr:from>
    <xdr:to>
      <xdr:col>24</xdr:col>
      <xdr:colOff>152400</xdr:colOff>
      <xdr:row>59</xdr:row>
      <xdr:rowOff>134693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25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122463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4336</xdr:rowOff>
    </xdr:from>
    <xdr:to>
      <xdr:col>24</xdr:col>
      <xdr:colOff>152400</xdr:colOff>
      <xdr:row>51</xdr:row>
      <xdr:rowOff>4336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4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135172</xdr:rowOff>
    </xdr:from>
    <xdr:to>
      <xdr:col>24</xdr:col>
      <xdr:colOff>63500</xdr:colOff>
      <xdr:row>58</xdr:row>
      <xdr:rowOff>164998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07822"/>
          <a:ext cx="838200" cy="20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44504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45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21627</xdr:rowOff>
    </xdr:from>
    <xdr:to>
      <xdr:col>24</xdr:col>
      <xdr:colOff>114300</xdr:colOff>
      <xdr:row>57</xdr:row>
      <xdr:rowOff>123227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149344</xdr:rowOff>
    </xdr:from>
    <xdr:to>
      <xdr:col>19</xdr:col>
      <xdr:colOff>177800</xdr:colOff>
      <xdr:row>58</xdr:row>
      <xdr:rowOff>164998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93444"/>
          <a:ext cx="889000" cy="1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69360</xdr:rowOff>
    </xdr:from>
    <xdr:to>
      <xdr:col>20</xdr:col>
      <xdr:colOff>38100</xdr:colOff>
      <xdr:row>57</xdr:row>
      <xdr:rowOff>170960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16037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61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102395</xdr:rowOff>
    </xdr:from>
    <xdr:to>
      <xdr:col>15</xdr:col>
      <xdr:colOff>50800</xdr:colOff>
      <xdr:row>58</xdr:row>
      <xdr:rowOff>149344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8846345"/>
          <a:ext cx="889000" cy="124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80474</xdr:rowOff>
    </xdr:from>
    <xdr:to>
      <xdr:col>15</xdr:col>
      <xdr:colOff>101600</xdr:colOff>
      <xdr:row>58</xdr:row>
      <xdr:rowOff>10624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27151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102395</xdr:rowOff>
    </xdr:from>
    <xdr:to>
      <xdr:col>10</xdr:col>
      <xdr:colOff>114300</xdr:colOff>
      <xdr:row>58</xdr:row>
      <xdr:rowOff>84814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8846345"/>
          <a:ext cx="889000" cy="118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115254</xdr:rowOff>
    </xdr:from>
    <xdr:to>
      <xdr:col>10</xdr:col>
      <xdr:colOff>165100</xdr:colOff>
      <xdr:row>52</xdr:row>
      <xdr:rowOff>45404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36531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89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10544</xdr:rowOff>
    </xdr:from>
    <xdr:to>
      <xdr:col>6</xdr:col>
      <xdr:colOff>38100</xdr:colOff>
      <xdr:row>58</xdr:row>
      <xdr:rowOff>112144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128671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2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84372</xdr:rowOff>
    </xdr:from>
    <xdr:to>
      <xdr:col>24</xdr:col>
      <xdr:colOff>114300</xdr:colOff>
      <xdr:row>58</xdr:row>
      <xdr:rowOff>14522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5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62799</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3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114198</xdr:rowOff>
    </xdr:from>
    <xdr:to>
      <xdr:col>20</xdr:col>
      <xdr:colOff>38100</xdr:colOff>
      <xdr:row>59</xdr:row>
      <xdr:rowOff>44348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5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35475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5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98544</xdr:rowOff>
    </xdr:from>
    <xdr:to>
      <xdr:col>15</xdr:col>
      <xdr:colOff>101600</xdr:colOff>
      <xdr:row>59</xdr:row>
      <xdr:rowOff>28694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4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19821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3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51595</xdr:rowOff>
    </xdr:from>
    <xdr:to>
      <xdr:col>10</xdr:col>
      <xdr:colOff>165100</xdr:colOff>
      <xdr:row>51</xdr:row>
      <xdr:rowOff>153195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79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169722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8570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34014</xdr:rowOff>
    </xdr:from>
    <xdr:to>
      <xdr:col>6</xdr:col>
      <xdr:colOff>38100</xdr:colOff>
      <xdr:row>58</xdr:row>
      <xdr:rowOff>135614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7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126741</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7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3051</xdr:rowOff>
    </xdr:from>
    <xdr:to>
      <xdr:col>24</xdr:col>
      <xdr:colOff>63500</xdr:colOff>
      <xdr:row>76</xdr:row>
      <xdr:rowOff>45067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33251"/>
          <a:ext cx="838200" cy="4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131968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62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138824</xdr:rowOff>
    </xdr:from>
    <xdr:to>
      <xdr:col>19</xdr:col>
      <xdr:colOff>177800</xdr:colOff>
      <xdr:row>76</xdr:row>
      <xdr:rowOff>45067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997574"/>
          <a:ext cx="889000" cy="7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136631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3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138824</xdr:rowOff>
    </xdr:from>
    <xdr:to>
      <xdr:col>15</xdr:col>
      <xdr:colOff>50800</xdr:colOff>
      <xdr:row>76</xdr:row>
      <xdr:rowOff>158964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97574"/>
          <a:ext cx="889000" cy="19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135290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158964</xdr:rowOff>
    </xdr:from>
    <xdr:to>
      <xdr:col>10</xdr:col>
      <xdr:colOff>114300</xdr:colOff>
      <xdr:row>77</xdr:row>
      <xdr:rowOff>29294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89164"/>
          <a:ext cx="889000" cy="4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130771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503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166090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3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123700</xdr:rowOff>
    </xdr:from>
    <xdr:to>
      <xdr:col>24</xdr:col>
      <xdr:colOff>114300</xdr:colOff>
      <xdr:row>76</xdr:row>
      <xdr:rowOff>53851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824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146577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33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165717</xdr:rowOff>
    </xdr:from>
    <xdr:to>
      <xdr:col>20</xdr:col>
      <xdr:colOff>38100</xdr:colOff>
      <xdr:row>76</xdr:row>
      <xdr:rowOff>95867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2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112394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9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88024</xdr:rowOff>
    </xdr:from>
    <xdr:to>
      <xdr:col>15</xdr:col>
      <xdr:colOff>101600</xdr:colOff>
      <xdr:row>76</xdr:row>
      <xdr:rowOff>18174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4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34701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22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108164</xdr:rowOff>
    </xdr:from>
    <xdr:to>
      <xdr:col>10</xdr:col>
      <xdr:colOff>165100</xdr:colOff>
      <xdr:row>77</xdr:row>
      <xdr:rowOff>38314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3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54840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1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149944</xdr:rowOff>
    </xdr:from>
    <xdr:to>
      <xdr:col>6</xdr:col>
      <xdr:colOff>38100</xdr:colOff>
      <xdr:row>77</xdr:row>
      <xdr:rowOff>80094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8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96621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55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19707</xdr:rowOff>
    </xdr:from>
    <xdr:to>
      <xdr:col>24</xdr:col>
      <xdr:colOff>63500</xdr:colOff>
      <xdr:row>96</xdr:row>
      <xdr:rowOff>28555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5964557"/>
          <a:ext cx="838200" cy="52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140158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2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19707</xdr:rowOff>
    </xdr:from>
    <xdr:to>
      <xdr:col>19</xdr:col>
      <xdr:colOff>177800</xdr:colOff>
      <xdr:row>93</xdr:row>
      <xdr:rowOff>40853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5964557"/>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52491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4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40853</xdr:rowOff>
    </xdr:from>
    <xdr:to>
      <xdr:col>15</xdr:col>
      <xdr:colOff>50800</xdr:colOff>
      <xdr:row>96</xdr:row>
      <xdr:rowOff>69292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5985703"/>
          <a:ext cx="889000" cy="54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73111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36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69292</xdr:rowOff>
    </xdr:from>
    <xdr:to>
      <xdr:col>10</xdr:col>
      <xdr:colOff>114300</xdr:colOff>
      <xdr:row>97</xdr:row>
      <xdr:rowOff>63553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528492"/>
          <a:ext cx="889000" cy="16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85980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1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160528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9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149205</xdr:rowOff>
    </xdr:from>
    <xdr:to>
      <xdr:col>24</xdr:col>
      <xdr:colOff>114300</xdr:colOff>
      <xdr:row>96</xdr:row>
      <xdr:rowOff>79355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3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632</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28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140357</xdr:rowOff>
    </xdr:from>
    <xdr:to>
      <xdr:col>20</xdr:col>
      <xdr:colOff>38100</xdr:colOff>
      <xdr:row>93</xdr:row>
      <xdr:rowOff>70507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591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87034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68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161503</xdr:rowOff>
    </xdr:from>
    <xdr:to>
      <xdr:col>15</xdr:col>
      <xdr:colOff>101600</xdr:colOff>
      <xdr:row>93</xdr:row>
      <xdr:rowOff>91653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93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108180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71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18492</xdr:rowOff>
    </xdr:from>
    <xdr:to>
      <xdr:col>10</xdr:col>
      <xdr:colOff>165100</xdr:colOff>
      <xdr:row>96</xdr:row>
      <xdr:rowOff>120092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47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136619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25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12753</xdr:rowOff>
    </xdr:from>
    <xdr:to>
      <xdr:col>6</xdr:col>
      <xdr:colOff>38100</xdr:colOff>
      <xdr:row>97</xdr:row>
      <xdr:rowOff>114353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4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130880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41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36830</xdr:rowOff>
    </xdr:from>
    <xdr:to>
      <xdr:col>55</xdr:col>
      <xdr:colOff>0</xdr:colOff>
      <xdr:row>37</xdr:row>
      <xdr:rowOff>45974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3804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145152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145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29515</xdr:rowOff>
    </xdr:from>
    <xdr:to>
      <xdr:col>50</xdr:col>
      <xdr:colOff>114300</xdr:colOff>
      <xdr:row>37</xdr:row>
      <xdr:rowOff>45974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373165"/>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62095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062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15342</xdr:rowOff>
    </xdr:from>
    <xdr:to>
      <xdr:col>45</xdr:col>
      <xdr:colOff>177800</xdr:colOff>
      <xdr:row>37</xdr:row>
      <xdr:rowOff>29515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358992"/>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91355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092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15342</xdr:rowOff>
    </xdr:from>
    <xdr:to>
      <xdr:col>41</xdr:col>
      <xdr:colOff>50800</xdr:colOff>
      <xdr:row>37</xdr:row>
      <xdr:rowOff>37287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358992"/>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68952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55237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157480</xdr:rowOff>
    </xdr:from>
    <xdr:to>
      <xdr:col>55</xdr:col>
      <xdr:colOff>50800</xdr:colOff>
      <xdr:row>37</xdr:row>
      <xdr:rowOff>87630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32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135907</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08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166624</xdr:rowOff>
    </xdr:from>
    <xdr:to>
      <xdr:col>50</xdr:col>
      <xdr:colOff>165100</xdr:colOff>
      <xdr:row>37</xdr:row>
      <xdr:rowOff>96774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33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87901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431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150165</xdr:rowOff>
    </xdr:from>
    <xdr:to>
      <xdr:col>46</xdr:col>
      <xdr:colOff>38100</xdr:colOff>
      <xdr:row>37</xdr:row>
      <xdr:rowOff>80315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3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71442</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415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135992</xdr:rowOff>
    </xdr:from>
    <xdr:to>
      <xdr:col>41</xdr:col>
      <xdr:colOff>101600</xdr:colOff>
      <xdr:row>37</xdr:row>
      <xdr:rowOff>66142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30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57269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400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157937</xdr:rowOff>
    </xdr:from>
    <xdr:to>
      <xdr:col>36</xdr:col>
      <xdr:colOff>165100</xdr:colOff>
      <xdr:row>37</xdr:row>
      <xdr:rowOff>88087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33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79214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422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150639</xdr:rowOff>
    </xdr:from>
    <xdr:ext cx="378565"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51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29176</xdr:rowOff>
    </xdr:from>
    <xdr:ext cx="378565"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50017" y="96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98213</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61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95470</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72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109643</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3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103490</xdr:rowOff>
    </xdr:from>
    <xdr:to>
      <xdr:col>55</xdr:col>
      <xdr:colOff>0</xdr:colOff>
      <xdr:row>75</xdr:row>
      <xdr:rowOff>129550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2962240"/>
          <a:ext cx="8382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29928</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060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103490</xdr:rowOff>
    </xdr:from>
    <xdr:to>
      <xdr:col>50</xdr:col>
      <xdr:colOff>114300</xdr:colOff>
      <xdr:row>75</xdr:row>
      <xdr:rowOff>127630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2962240"/>
          <a:ext cx="889000" cy="2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147429</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77887</xdr:rowOff>
    </xdr:from>
    <xdr:to>
      <xdr:col>45</xdr:col>
      <xdr:colOff>177800</xdr:colOff>
      <xdr:row>75</xdr:row>
      <xdr:rowOff>127630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61300" y="12936637"/>
          <a:ext cx="889000" cy="4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23801</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515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77887</xdr:rowOff>
    </xdr:from>
    <xdr:to>
      <xdr:col>41</xdr:col>
      <xdr:colOff>50800</xdr:colOff>
      <xdr:row>75</xdr:row>
      <xdr:rowOff>153736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2936637"/>
          <a:ext cx="889000" cy="7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39895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26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91101</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37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78750</xdr:rowOff>
    </xdr:from>
    <xdr:to>
      <xdr:col>55</xdr:col>
      <xdr:colOff>50800</xdr:colOff>
      <xdr:row>76</xdr:row>
      <xdr:rowOff>8900</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293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101627</xdr:rowOff>
    </xdr:from>
    <xdr:ext cx="534377"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278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52690</xdr:rowOff>
    </xdr:from>
    <xdr:to>
      <xdr:col>50</xdr:col>
      <xdr:colOff>165100</xdr:colOff>
      <xdr:row>75</xdr:row>
      <xdr:rowOff>154290</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291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170817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268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76830</xdr:rowOff>
    </xdr:from>
    <xdr:to>
      <xdr:col>46</xdr:col>
      <xdr:colOff>38100</xdr:colOff>
      <xdr:row>76</xdr:row>
      <xdr:rowOff>6979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29355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23507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83111" y="1271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27087</xdr:rowOff>
    </xdr:from>
    <xdr:to>
      <xdr:col>41</xdr:col>
      <xdr:colOff>101600</xdr:colOff>
      <xdr:row>75</xdr:row>
      <xdr:rowOff>128687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288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145214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266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102936</xdr:rowOff>
    </xdr:from>
    <xdr:to>
      <xdr:col>36</xdr:col>
      <xdr:colOff>165100</xdr:colOff>
      <xdr:row>76</xdr:row>
      <xdr:rowOff>33086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296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49613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273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145295</xdr:rowOff>
    </xdr:from>
    <xdr:to>
      <xdr:col>55</xdr:col>
      <xdr:colOff>0</xdr:colOff>
      <xdr:row>96</xdr:row>
      <xdr:rowOff>115069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639300" y="16433045"/>
          <a:ext cx="838200" cy="14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38250</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497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115069</xdr:rowOff>
    </xdr:from>
    <xdr:to>
      <xdr:col>50</xdr:col>
      <xdr:colOff>114300</xdr:colOff>
      <xdr:row>96</xdr:row>
      <xdr:rowOff>137740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8750300" y="16574269"/>
          <a:ext cx="889000" cy="2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16144</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72111" y="1664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137740</xdr:rowOff>
    </xdr:from>
    <xdr:to>
      <xdr:col>45</xdr:col>
      <xdr:colOff>177800</xdr:colOff>
      <xdr:row>96</xdr:row>
      <xdr:rowOff>141625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7861300" y="16596940"/>
          <a:ext cx="889000" cy="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29613</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66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141625</xdr:rowOff>
    </xdr:from>
    <xdr:to>
      <xdr:col>41</xdr:col>
      <xdr:colOff>50800</xdr:colOff>
      <xdr:row>96</xdr:row>
      <xdr:rowOff>148358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6972300" y="16600825"/>
          <a:ext cx="889000" cy="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18623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64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23092</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65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94495</xdr:rowOff>
    </xdr:from>
    <xdr:to>
      <xdr:col>55</xdr:col>
      <xdr:colOff>50800</xdr:colOff>
      <xdr:row>96</xdr:row>
      <xdr:rowOff>24645</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38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117372</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23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64269</xdr:rowOff>
    </xdr:from>
    <xdr:to>
      <xdr:col>50</xdr:col>
      <xdr:colOff>165100</xdr:colOff>
      <xdr:row>96</xdr:row>
      <xdr:rowOff>165869</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52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10946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9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86940</xdr:rowOff>
    </xdr:from>
    <xdr:to>
      <xdr:col>46</xdr:col>
      <xdr:colOff>38100</xdr:colOff>
      <xdr:row>97</xdr:row>
      <xdr:rowOff>17090</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5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33617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32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90825</xdr:rowOff>
    </xdr:from>
    <xdr:to>
      <xdr:col>41</xdr:col>
      <xdr:colOff>101600</xdr:colOff>
      <xdr:row>97</xdr:row>
      <xdr:rowOff>20975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37502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2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97558</xdr:rowOff>
    </xdr:from>
    <xdr:to>
      <xdr:col>36</xdr:col>
      <xdr:colOff>165100</xdr:colOff>
      <xdr:row>97</xdr:row>
      <xdr:rowOff>27708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55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44235</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3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3" name="消防費最小値テキスト">
          <a:extLst>
            <a:ext uri="{FF2B5EF4-FFF2-40B4-BE49-F238E27FC236}">
              <a16:creationId xmlns:a16="http://schemas.microsoft.com/office/drawing/2014/main" id="{00000000-0008-0000-0700-0000F7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5" name="消防費最大値テキスト">
          <a:extLst>
            <a:ext uri="{FF2B5EF4-FFF2-40B4-BE49-F238E27FC236}">
              <a16:creationId xmlns:a16="http://schemas.microsoft.com/office/drawing/2014/main" id="{00000000-0008-0000-0700-0000F9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26177</xdr:rowOff>
    </xdr:from>
    <xdr:to>
      <xdr:col>85</xdr:col>
      <xdr:colOff>127000</xdr:colOff>
      <xdr:row>38</xdr:row>
      <xdr:rowOff>33218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5481300" y="6541277"/>
          <a:ext cx="8382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106656</xdr:rowOff>
    </xdr:from>
    <xdr:ext cx="469744" cy="259045"/>
    <xdr:sp macro="" textlink="">
      <xdr:nvSpPr>
        <xdr:cNvPr id="508" name="消防費平均値テキスト">
          <a:extLst>
            <a:ext uri="{FF2B5EF4-FFF2-40B4-BE49-F238E27FC236}">
              <a16:creationId xmlns:a16="http://schemas.microsoft.com/office/drawing/2014/main" id="{00000000-0008-0000-0700-0000FC010000}"/>
            </a:ext>
          </a:extLst>
        </xdr:cNvPr>
        <xdr:cNvSpPr txBox="1"/>
      </xdr:nvSpPr>
      <xdr:spPr>
        <a:xfrm>
          <a:off x="16370300" y="627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124475</xdr:rowOff>
    </xdr:from>
    <xdr:to>
      <xdr:col>81</xdr:col>
      <xdr:colOff>50800</xdr:colOff>
      <xdr:row>38</xdr:row>
      <xdr:rowOff>33218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4592300" y="6468125"/>
          <a:ext cx="889000" cy="8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33840</xdr:rowOff>
    </xdr:from>
    <xdr:ext cx="469744"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46428" y="620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115925</xdr:rowOff>
    </xdr:from>
    <xdr:to>
      <xdr:col>76</xdr:col>
      <xdr:colOff>114300</xdr:colOff>
      <xdr:row>37</xdr:row>
      <xdr:rowOff>124475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3703300" y="6459575"/>
          <a:ext cx="889000" cy="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40718</xdr:rowOff>
    </xdr:from>
    <xdr:ext cx="469744"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57428" y="655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115925</xdr:rowOff>
    </xdr:from>
    <xdr:to>
      <xdr:col>71</xdr:col>
      <xdr:colOff>177800</xdr:colOff>
      <xdr:row>37</xdr:row>
      <xdr:rowOff>161417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2814300" y="6459575"/>
          <a:ext cx="889000" cy="4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22384</xdr:rowOff>
    </xdr:from>
    <xdr:ext cx="469744"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68428" y="653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142836</xdr:rowOff>
    </xdr:from>
    <xdr:ext cx="469744"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79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146827</xdr:rowOff>
    </xdr:from>
    <xdr:to>
      <xdr:col>85</xdr:col>
      <xdr:colOff>177800</xdr:colOff>
      <xdr:row>38</xdr:row>
      <xdr:rowOff>76977</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649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62206</xdr:rowOff>
    </xdr:from>
    <xdr:ext cx="469744" cy="259045"/>
    <xdr:sp macro="" textlink="">
      <xdr:nvSpPr>
        <xdr:cNvPr id="527" name="消防費該当値テキスト">
          <a:extLst>
            <a:ext uri="{FF2B5EF4-FFF2-40B4-BE49-F238E27FC236}">
              <a16:creationId xmlns:a16="http://schemas.microsoft.com/office/drawing/2014/main" id="{00000000-0008-0000-0700-00000F020000}"/>
            </a:ext>
          </a:extLst>
        </xdr:cNvPr>
        <xdr:cNvSpPr txBox="1"/>
      </xdr:nvSpPr>
      <xdr:spPr>
        <a:xfrm>
          <a:off x="16370300" y="640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153868</xdr:rowOff>
    </xdr:from>
    <xdr:to>
      <xdr:col>81</xdr:col>
      <xdr:colOff>101600</xdr:colOff>
      <xdr:row>38</xdr:row>
      <xdr:rowOff>84018</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649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75145</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46428" y="659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73675</xdr:rowOff>
    </xdr:from>
    <xdr:to>
      <xdr:col>76</xdr:col>
      <xdr:colOff>165100</xdr:colOff>
      <xdr:row>38</xdr:row>
      <xdr:rowOff>3825</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641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20352</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57428" y="619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65125</xdr:rowOff>
    </xdr:from>
    <xdr:to>
      <xdr:col>72</xdr:col>
      <xdr:colOff>38100</xdr:colOff>
      <xdr:row>37</xdr:row>
      <xdr:rowOff>166725</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640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11802</xdr:rowOff>
    </xdr:from>
    <xdr:ext cx="469744"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68428" y="6184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110617</xdr:rowOff>
    </xdr:from>
    <xdr:to>
      <xdr:col>67</xdr:col>
      <xdr:colOff>101600</xdr:colOff>
      <xdr:row>38</xdr:row>
      <xdr:rowOff>40767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645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31894</xdr:rowOff>
    </xdr:from>
    <xdr:ext cx="469744"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79428" y="654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教育費グラフ枠">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58" name="教育費最小値テキスト">
          <a:extLst>
            <a:ext uri="{FF2B5EF4-FFF2-40B4-BE49-F238E27FC236}">
              <a16:creationId xmlns:a16="http://schemas.microsoft.com/office/drawing/2014/main" id="{00000000-0008-0000-0700-00002E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0" name="教育費最大値テキスト">
          <a:extLst>
            <a:ext uri="{FF2B5EF4-FFF2-40B4-BE49-F238E27FC236}">
              <a16:creationId xmlns:a16="http://schemas.microsoft.com/office/drawing/2014/main" id="{00000000-0008-0000-0700-000030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166994</xdr:rowOff>
    </xdr:from>
    <xdr:to>
      <xdr:col>85</xdr:col>
      <xdr:colOff>127000</xdr:colOff>
      <xdr:row>57</xdr:row>
      <xdr:rowOff>28294</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5481300" y="9768194"/>
          <a:ext cx="838200" cy="3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137678</xdr:rowOff>
    </xdr:from>
    <xdr:ext cx="534377" cy="259045"/>
    <xdr:sp macro="" textlink="">
      <xdr:nvSpPr>
        <xdr:cNvPr id="563" name="教育費平均値テキスト">
          <a:extLst>
            <a:ext uri="{FF2B5EF4-FFF2-40B4-BE49-F238E27FC236}">
              <a16:creationId xmlns:a16="http://schemas.microsoft.com/office/drawing/2014/main" id="{00000000-0008-0000-0700-000033020000}"/>
            </a:ext>
          </a:extLst>
        </xdr:cNvPr>
        <xdr:cNvSpPr txBox="1"/>
      </xdr:nvSpPr>
      <xdr:spPr>
        <a:xfrm>
          <a:off x="16370300" y="9567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4" name="フローチャート: 判断 563">
          <a:extLst>
            <a:ext uri="{FF2B5EF4-FFF2-40B4-BE49-F238E27FC236}">
              <a16:creationId xmlns:a16="http://schemas.microsoft.com/office/drawing/2014/main" id="{00000000-0008-0000-0700-000034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28294</xdr:rowOff>
    </xdr:from>
    <xdr:to>
      <xdr:col>81</xdr:col>
      <xdr:colOff>50800</xdr:colOff>
      <xdr:row>57</xdr:row>
      <xdr:rowOff>67810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4592300" y="9800944"/>
          <a:ext cx="889000" cy="3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68656</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5214111" y="949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67810</xdr:rowOff>
    </xdr:from>
    <xdr:to>
      <xdr:col>76</xdr:col>
      <xdr:colOff>114300</xdr:colOff>
      <xdr:row>57</xdr:row>
      <xdr:rowOff>88731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3703300" y="9840460"/>
          <a:ext cx="889000" cy="2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79171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4325111" y="950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38101</xdr:rowOff>
    </xdr:from>
    <xdr:to>
      <xdr:col>71</xdr:col>
      <xdr:colOff>177800</xdr:colOff>
      <xdr:row>57</xdr:row>
      <xdr:rowOff>88731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814300" y="9810751"/>
          <a:ext cx="889000" cy="5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112012</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3436111" y="954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86882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2547111" y="985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116194</xdr:rowOff>
    </xdr:from>
    <xdr:to>
      <xdr:col>85</xdr:col>
      <xdr:colOff>177800</xdr:colOff>
      <xdr:row>57</xdr:row>
      <xdr:rowOff>46344</xdr:rowOff>
    </xdr:to>
    <xdr:sp macro="" textlink="">
      <xdr:nvSpPr>
        <xdr:cNvPr id="581" name="楕円 580">
          <a:extLst>
            <a:ext uri="{FF2B5EF4-FFF2-40B4-BE49-F238E27FC236}">
              <a16:creationId xmlns:a16="http://schemas.microsoft.com/office/drawing/2014/main" id="{00000000-0008-0000-0700-000045020000}"/>
            </a:ext>
          </a:extLst>
        </xdr:cNvPr>
        <xdr:cNvSpPr/>
      </xdr:nvSpPr>
      <xdr:spPr>
        <a:xfrm>
          <a:off x="16268700" y="971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93227</xdr:rowOff>
    </xdr:from>
    <xdr:ext cx="534377" cy="259045"/>
    <xdr:sp macro="" textlink="">
      <xdr:nvSpPr>
        <xdr:cNvPr id="582" name="教育費該当値テキスト">
          <a:extLst>
            <a:ext uri="{FF2B5EF4-FFF2-40B4-BE49-F238E27FC236}">
              <a16:creationId xmlns:a16="http://schemas.microsoft.com/office/drawing/2014/main" id="{00000000-0008-0000-0700-000046020000}"/>
            </a:ext>
          </a:extLst>
        </xdr:cNvPr>
        <xdr:cNvSpPr txBox="1"/>
      </xdr:nvSpPr>
      <xdr:spPr>
        <a:xfrm>
          <a:off x="16370300" y="969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148944</xdr:rowOff>
    </xdr:from>
    <xdr:to>
      <xdr:col>81</xdr:col>
      <xdr:colOff>101600</xdr:colOff>
      <xdr:row>57</xdr:row>
      <xdr:rowOff>79094</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5430500" y="975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70221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84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17010</xdr:rowOff>
    </xdr:from>
    <xdr:to>
      <xdr:col>76</xdr:col>
      <xdr:colOff>165100</xdr:colOff>
      <xdr:row>57</xdr:row>
      <xdr:rowOff>118610</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4541500" y="978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109737</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88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37931</xdr:rowOff>
    </xdr:from>
    <xdr:to>
      <xdr:col>72</xdr:col>
      <xdr:colOff>38100</xdr:colOff>
      <xdr:row>57</xdr:row>
      <xdr:rowOff>139531</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3652500" y="981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130658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90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158751</xdr:rowOff>
    </xdr:from>
    <xdr:to>
      <xdr:col>67</xdr:col>
      <xdr:colOff>101600</xdr:colOff>
      <xdr:row>57</xdr:row>
      <xdr:rowOff>88901</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2763500" y="975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105428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3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75</xdr:row>
      <xdr:rowOff>54627</xdr:rowOff>
    </xdr:from>
    <xdr:ext cx="37702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068974" y="12913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72</xdr:row>
      <xdr:rowOff>111777</xdr:rowOff>
    </xdr:from>
    <xdr:ext cx="37702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068974" y="12456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168927</xdr:rowOff>
    </xdr:from>
    <xdr:ext cx="37702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068974" y="11998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災害復旧費グラフ枠">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13" name="災害復旧費最小値テキスト">
          <a:extLst>
            <a:ext uri="{FF2B5EF4-FFF2-40B4-BE49-F238E27FC236}">
              <a16:creationId xmlns:a16="http://schemas.microsoft.com/office/drawing/2014/main" id="{00000000-0008-0000-0700-000065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15" name="災害復旧費最大値テキスト">
          <a:extLst>
            <a:ext uri="{FF2B5EF4-FFF2-40B4-BE49-F238E27FC236}">
              <a16:creationId xmlns:a16="http://schemas.microsoft.com/office/drawing/2014/main" id="{00000000-0008-0000-0700-000067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18" name="災害復旧費平均値テキスト">
          <a:extLst>
            <a:ext uri="{FF2B5EF4-FFF2-40B4-BE49-F238E27FC236}">
              <a16:creationId xmlns:a16="http://schemas.microsoft.com/office/drawing/2014/main" id="{00000000-0008-0000-0700-00006A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19" name="フローチャート: 判断 618">
          <a:extLst>
            <a:ext uri="{FF2B5EF4-FFF2-40B4-BE49-F238E27FC236}">
              <a16:creationId xmlns:a16="http://schemas.microsoft.com/office/drawing/2014/main" id="{00000000-0008-0000-0700-00006B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109982</xdr:rowOff>
    </xdr:from>
    <xdr:to>
      <xdr:col>76</xdr:col>
      <xdr:colOff>114300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3703300" y="12282932"/>
          <a:ext cx="889000" cy="122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54611</xdr:rowOff>
    </xdr:from>
    <xdr:to>
      <xdr:col>76</xdr:col>
      <xdr:colOff>165100</xdr:colOff>
      <xdr:row>78</xdr:row>
      <xdr:rowOff>156211</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4541500" y="1342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77</xdr:row>
      <xdr:rowOff>1288</xdr:rowOff>
    </xdr:from>
    <xdr:ext cx="313932"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4435333" y="132029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109982</xdr:rowOff>
    </xdr:from>
    <xdr:to>
      <xdr:col>71</xdr:col>
      <xdr:colOff>177800</xdr:colOff>
      <xdr:row>74</xdr:row>
      <xdr:rowOff>43688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2814300" y="12282932"/>
          <a:ext cx="889000" cy="4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111761</xdr:rowOff>
    </xdr:from>
    <xdr:to>
      <xdr:col>72</xdr:col>
      <xdr:colOff>38100</xdr:colOff>
      <xdr:row>78</xdr:row>
      <xdr:rowOff>41911</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3652500" y="1331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78</xdr:row>
      <xdr:rowOff>33038</xdr:rowOff>
    </xdr:from>
    <xdr:ext cx="31393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3546333" y="134061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130048</xdr:rowOff>
    </xdr:from>
    <xdr:to>
      <xdr:col>67</xdr:col>
      <xdr:colOff>101600</xdr:colOff>
      <xdr:row>78</xdr:row>
      <xdr:rowOff>60198</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2763500" y="1333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51325</xdr:rowOff>
    </xdr:from>
    <xdr:ext cx="313932"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657333" y="134244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6" name="楕円 635">
          <a:extLst>
            <a:ext uri="{FF2B5EF4-FFF2-40B4-BE49-F238E27FC236}">
              <a16:creationId xmlns:a16="http://schemas.microsoft.com/office/drawing/2014/main" id="{00000000-0008-0000-0700-00007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37" name="災害復旧費該当値テキスト">
          <a:extLst>
            <a:ext uri="{FF2B5EF4-FFF2-40B4-BE49-F238E27FC236}">
              <a16:creationId xmlns:a16="http://schemas.microsoft.com/office/drawing/2014/main" id="{00000000-0008-0000-0700-00007D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59182</xdr:rowOff>
    </xdr:from>
    <xdr:to>
      <xdr:col>72</xdr:col>
      <xdr:colOff>38100</xdr:colOff>
      <xdr:row>71</xdr:row>
      <xdr:rowOff>160782</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3652500" y="1223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70</xdr:row>
      <xdr:rowOff>5859</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4017" y="12007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164338</xdr:rowOff>
    </xdr:from>
    <xdr:to>
      <xdr:col>67</xdr:col>
      <xdr:colOff>101600</xdr:colOff>
      <xdr:row>74</xdr:row>
      <xdr:rowOff>94488</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2763500" y="1268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72</xdr:row>
      <xdr:rowOff>111015</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5017" y="12455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公債費グラフ枠">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68" name="公債費最小値テキスト">
          <a:extLst>
            <a:ext uri="{FF2B5EF4-FFF2-40B4-BE49-F238E27FC236}">
              <a16:creationId xmlns:a16="http://schemas.microsoft.com/office/drawing/2014/main" id="{00000000-0008-0000-0700-00009C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0" name="公債費最大値テキスト">
          <a:extLst>
            <a:ext uri="{FF2B5EF4-FFF2-40B4-BE49-F238E27FC236}">
              <a16:creationId xmlns:a16="http://schemas.microsoft.com/office/drawing/2014/main" id="{00000000-0008-0000-0700-00009E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67554</xdr:rowOff>
    </xdr:from>
    <xdr:to>
      <xdr:col>85</xdr:col>
      <xdr:colOff>127000</xdr:colOff>
      <xdr:row>96</xdr:row>
      <xdr:rowOff>103124</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5481300" y="16526754"/>
          <a:ext cx="838200" cy="3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126900</xdr:rowOff>
    </xdr:from>
    <xdr:ext cx="469744" cy="259045"/>
    <xdr:sp macro="" textlink="">
      <xdr:nvSpPr>
        <xdr:cNvPr id="673" name="公債費平均値テキスト">
          <a:extLst>
            <a:ext uri="{FF2B5EF4-FFF2-40B4-BE49-F238E27FC236}">
              <a16:creationId xmlns:a16="http://schemas.microsoft.com/office/drawing/2014/main" id="{00000000-0008-0000-0700-0000A1020000}"/>
            </a:ext>
          </a:extLst>
        </xdr:cNvPr>
        <xdr:cNvSpPr txBox="1"/>
      </xdr:nvSpPr>
      <xdr:spPr>
        <a:xfrm>
          <a:off x="16370300" y="16586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4" name="フローチャート: 判断 673">
          <a:extLst>
            <a:ext uri="{FF2B5EF4-FFF2-40B4-BE49-F238E27FC236}">
              <a16:creationId xmlns:a16="http://schemas.microsoft.com/office/drawing/2014/main" id="{00000000-0008-0000-0700-0000A2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103124</xdr:rowOff>
    </xdr:from>
    <xdr:to>
      <xdr:col>81</xdr:col>
      <xdr:colOff>50800</xdr:colOff>
      <xdr:row>96</xdr:row>
      <xdr:rowOff>113046</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4592300" y="16562324"/>
          <a:ext cx="889000" cy="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99834</xdr:rowOff>
    </xdr:from>
    <xdr:ext cx="469744"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5246428" y="1673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113046</xdr:rowOff>
    </xdr:from>
    <xdr:to>
      <xdr:col>76</xdr:col>
      <xdr:colOff>114300</xdr:colOff>
      <xdr:row>96</xdr:row>
      <xdr:rowOff>118760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3703300" y="1657224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55897</xdr:rowOff>
    </xdr:from>
    <xdr:ext cx="469744"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4357428" y="1668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15387</xdr:rowOff>
    </xdr:from>
    <xdr:to>
      <xdr:col>71</xdr:col>
      <xdr:colOff>177800</xdr:colOff>
      <xdr:row>96</xdr:row>
      <xdr:rowOff>118760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814300" y="16474587"/>
          <a:ext cx="889000" cy="10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74230</xdr:rowOff>
    </xdr:from>
    <xdr:ext cx="469744"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3468428" y="1670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20646</xdr:rowOff>
    </xdr:from>
    <xdr:ext cx="469744"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579428" y="1665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16754</xdr:rowOff>
    </xdr:from>
    <xdr:to>
      <xdr:col>85</xdr:col>
      <xdr:colOff>177800</xdr:colOff>
      <xdr:row>96</xdr:row>
      <xdr:rowOff>118354</xdr:rowOff>
    </xdr:to>
    <xdr:sp macro="" textlink="">
      <xdr:nvSpPr>
        <xdr:cNvPr id="691" name="楕円 690">
          <a:extLst>
            <a:ext uri="{FF2B5EF4-FFF2-40B4-BE49-F238E27FC236}">
              <a16:creationId xmlns:a16="http://schemas.microsoft.com/office/drawing/2014/main" id="{00000000-0008-0000-0700-0000B3020000}"/>
            </a:ext>
          </a:extLst>
        </xdr:cNvPr>
        <xdr:cNvSpPr/>
      </xdr:nvSpPr>
      <xdr:spPr>
        <a:xfrm>
          <a:off x="16268700" y="1647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39631</xdr:rowOff>
    </xdr:from>
    <xdr:ext cx="469744" cy="259045"/>
    <xdr:sp macro="" textlink="">
      <xdr:nvSpPr>
        <xdr:cNvPr id="692" name="公債費該当値テキスト">
          <a:extLst>
            <a:ext uri="{FF2B5EF4-FFF2-40B4-BE49-F238E27FC236}">
              <a16:creationId xmlns:a16="http://schemas.microsoft.com/office/drawing/2014/main" id="{00000000-0008-0000-0700-0000B4020000}"/>
            </a:ext>
          </a:extLst>
        </xdr:cNvPr>
        <xdr:cNvSpPr txBox="1"/>
      </xdr:nvSpPr>
      <xdr:spPr>
        <a:xfrm>
          <a:off x="16370300" y="1632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52324</xdr:rowOff>
    </xdr:from>
    <xdr:to>
      <xdr:col>81</xdr:col>
      <xdr:colOff>101600</xdr:colOff>
      <xdr:row>96</xdr:row>
      <xdr:rowOff>153924</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5430500" y="1651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170451</xdr:rowOff>
    </xdr:from>
    <xdr:ext cx="469744"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46428" y="1628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62246</xdr:rowOff>
    </xdr:from>
    <xdr:to>
      <xdr:col>76</xdr:col>
      <xdr:colOff>165100</xdr:colOff>
      <xdr:row>96</xdr:row>
      <xdr:rowOff>163846</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4541500" y="1652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8923</xdr:rowOff>
    </xdr:from>
    <xdr:ext cx="469744"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57428" y="16296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67960</xdr:rowOff>
    </xdr:from>
    <xdr:to>
      <xdr:col>72</xdr:col>
      <xdr:colOff>38100</xdr:colOff>
      <xdr:row>96</xdr:row>
      <xdr:rowOff>169560</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3652500" y="1652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14637</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68428" y="1630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136037</xdr:rowOff>
    </xdr:from>
    <xdr:to>
      <xdr:col>67</xdr:col>
      <xdr:colOff>101600</xdr:colOff>
      <xdr:row>96</xdr:row>
      <xdr:rowOff>66187</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2763500" y="1642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82714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19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諸支出金グラフ枠">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1" name="諸支出金最小値テキスト">
          <a:extLst>
            <a:ext uri="{FF2B5EF4-FFF2-40B4-BE49-F238E27FC236}">
              <a16:creationId xmlns:a16="http://schemas.microsoft.com/office/drawing/2014/main" id="{00000000-0008-0000-0700-0000D1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3" name="諸支出金最大値テキスト">
          <a:extLst>
            <a:ext uri="{FF2B5EF4-FFF2-40B4-BE49-F238E27FC236}">
              <a16:creationId xmlns:a16="http://schemas.microsoft.com/office/drawing/2014/main" id="{00000000-0008-0000-0700-0000D3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26" name="諸支出金平均値テキスト">
          <a:extLst>
            <a:ext uri="{FF2B5EF4-FFF2-40B4-BE49-F238E27FC236}">
              <a16:creationId xmlns:a16="http://schemas.microsoft.com/office/drawing/2014/main" id="{00000000-0008-0000-0700-0000D6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27" name="フローチャート: 判断 726">
          <a:extLst>
            <a:ext uri="{FF2B5EF4-FFF2-40B4-BE49-F238E27FC236}">
              <a16:creationId xmlns:a16="http://schemas.microsoft.com/office/drawing/2014/main" id="{00000000-0008-0000-0700-0000D7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4" name="楕円 743">
          <a:extLst>
            <a:ext uri="{FF2B5EF4-FFF2-40B4-BE49-F238E27FC236}">
              <a16:creationId xmlns:a16="http://schemas.microsoft.com/office/drawing/2014/main" id="{00000000-0008-0000-0700-0000E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5" name="諸支出金該当値テキスト">
          <a:extLst>
            <a:ext uri="{FF2B5EF4-FFF2-40B4-BE49-F238E27FC236}">
              <a16:creationId xmlns:a16="http://schemas.microsoft.com/office/drawing/2014/main" id="{00000000-0008-0000-0700-0000E9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6" name="楕円 745">
          <a:extLst>
            <a:ext uri="{FF2B5EF4-FFF2-40B4-BE49-F238E27FC236}">
              <a16:creationId xmlns:a16="http://schemas.microsoft.com/office/drawing/2014/main" id="{00000000-0008-0000-0700-0000E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8" name="前年度繰上充用金グラフ枠">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0" name="前年度繰上充用金最小値テキスト">
          <a:extLst>
            <a:ext uri="{FF2B5EF4-FFF2-40B4-BE49-F238E27FC236}">
              <a16:creationId xmlns:a16="http://schemas.microsoft.com/office/drawing/2014/main" id="{00000000-0008-0000-0700-00000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2" name="前年度繰上充用金最大値テキスト">
          <a:extLst>
            <a:ext uri="{FF2B5EF4-FFF2-40B4-BE49-F238E27FC236}">
              <a16:creationId xmlns:a16="http://schemas.microsoft.com/office/drawing/2014/main" id="{00000000-0008-0000-0700-00000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5" name="前年度繰上充用金平均値テキスト">
          <a:extLst>
            <a:ext uri="{FF2B5EF4-FFF2-40B4-BE49-F238E27FC236}">
              <a16:creationId xmlns:a16="http://schemas.microsoft.com/office/drawing/2014/main" id="{00000000-0008-0000-0700-00000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楕円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4" name="前年度繰上充用金該当値テキスト">
          <a:extLst>
            <a:ext uri="{FF2B5EF4-FFF2-40B4-BE49-F238E27FC236}">
              <a16:creationId xmlns:a16="http://schemas.microsoft.com/office/drawing/2014/main" id="{00000000-0008-0000-0700-00001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3" name="正方形/長方形 802">
          <a:extLst>
            <a:ext uri="{FF2B5EF4-FFF2-40B4-BE49-F238E27FC236}">
              <a16:creationId xmlns:a16="http://schemas.microsoft.com/office/drawing/2014/main" id="{00000000-0008-0000-0700-00002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4" name="正方形/長方形 803">
          <a:extLst>
            <a:ext uri="{FF2B5EF4-FFF2-40B4-BE49-F238E27FC236}">
              <a16:creationId xmlns:a16="http://schemas.microsoft.com/office/drawing/2014/main" id="{00000000-0008-0000-0700-00002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住民一人当たりの歳出決算総額は、</a:t>
          </a:r>
          <a:r>
            <a:rPr kumimoji="1" lang="en-US" altLang="ja-JP" sz="1300">
              <a:latin typeface="ＭＳ Ｐゴシック" panose="020B0600070205080204" pitchFamily="50" charset="-128"/>
              <a:ea typeface="ＭＳ Ｐゴシック" panose="020B0600070205080204" pitchFamily="50" charset="-128"/>
            </a:rPr>
            <a:t>535,414</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このうち、総務費は庁舎整備基金積立金や文化施設改修費の増などにより、昨年度と比べて増加し、住民一人あたり</a:t>
          </a:r>
          <a:r>
            <a:rPr kumimoji="1" lang="en-US" altLang="ja-JP" sz="1300">
              <a:latin typeface="ＭＳ Ｐゴシック" panose="020B0600070205080204" pitchFamily="50" charset="-128"/>
              <a:ea typeface="ＭＳ Ｐゴシック" panose="020B0600070205080204" pitchFamily="50" charset="-128"/>
            </a:rPr>
            <a:t>58,166</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衛生費は、新型コロワクチン接種事業費や病院運営支援費の減などにより、昨年度と比べて大幅に減少し、住民一人あたり</a:t>
          </a:r>
          <a:r>
            <a:rPr kumimoji="1" lang="en-US" altLang="ja-JP" sz="1300">
              <a:latin typeface="ＭＳ Ｐゴシック" panose="020B0600070205080204" pitchFamily="50" charset="-128"/>
              <a:ea typeface="ＭＳ Ｐゴシック" panose="020B0600070205080204" pitchFamily="50" charset="-128"/>
            </a:rPr>
            <a:t>39,862</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土木費は、３３１号線道路整備費の減などがあったものの、公園新設・拡充費や荒川区土地開発公社貸付金の増などにより、昨年度と比べて増加している。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東京都荒川区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財政調整基金残高は、財源不足の対応として約</a:t>
          </a:r>
          <a:r>
            <a:rPr kumimoji="1" lang="en-US" altLang="ja-JP" sz="1400">
              <a:latin typeface="ＭＳ ゴシック" pitchFamily="49" charset="-128"/>
              <a:ea typeface="ＭＳ ゴシック" pitchFamily="49" charset="-128"/>
            </a:rPr>
            <a:t>45</a:t>
          </a:r>
          <a:r>
            <a:rPr kumimoji="1" lang="ja-JP" altLang="en-US" sz="1400">
              <a:latin typeface="ＭＳ ゴシック" pitchFamily="49" charset="-128"/>
              <a:ea typeface="ＭＳ ゴシック" pitchFamily="49" charset="-128"/>
            </a:rPr>
            <a:t>億円の取崩しを行ったため、標準財政規模比は約</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に減少した。今後も景気変動に対応するため、</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程度を目途に維持しつつ、近い将来想定されている公共施設等の建替え需要に備え、特定目的基金への積立てを重点化していく。</a:t>
          </a:r>
        </a:p>
        <a:p>
          <a:r>
            <a:rPr kumimoji="1" lang="ja-JP" altLang="en-US" sz="1400">
              <a:latin typeface="ＭＳ ゴシック" pitchFamily="49" charset="-128"/>
              <a:ea typeface="ＭＳ ゴシック" pitchFamily="49" charset="-128"/>
            </a:rPr>
            <a:t>　実質収支は、都市計画公園等用地取得費の大幅な増などの影響により、昨年度と比較して約</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ポイント減少した。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東京都荒川区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年度決算から算定を開始して以来、連結実質赤字は生じていない。なお、黒字額の構成比については、一般会計の黒字額がその大宗を占めている。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1796875" style="174" customWidth="1"/>
    <col min="13" max="17" width="2.36328125" style="174" customWidth="1"/>
    <col min="18" max="119" width="2.08984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121634099</v>
      </c>
      <c r="BO4" s="358"/>
      <c r="BP4" s="358"/>
      <c r="BQ4" s="358"/>
      <c r="BR4" s="358"/>
      <c r="BS4" s="358"/>
      <c r="BT4" s="358"/>
      <c r="BU4" s="359"/>
      <c r="BV4" s="357">
        <v>114036881</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5.6</v>
      </c>
      <c r="CU4" s="364"/>
      <c r="CV4" s="364"/>
      <c r="CW4" s="364"/>
      <c r="CX4" s="364"/>
      <c r="CY4" s="364"/>
      <c r="CZ4" s="364"/>
      <c r="DA4" s="365"/>
      <c r="DB4" s="363">
        <v>7.8</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117399254</v>
      </c>
      <c r="BO5" s="395"/>
      <c r="BP5" s="395"/>
      <c r="BQ5" s="395"/>
      <c r="BR5" s="395"/>
      <c r="BS5" s="395"/>
      <c r="BT5" s="395"/>
      <c r="BU5" s="396"/>
      <c r="BV5" s="394">
        <v>108865699</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79.099999999999994</v>
      </c>
      <c r="CU5" s="392"/>
      <c r="CV5" s="392"/>
      <c r="CW5" s="392"/>
      <c r="CX5" s="392"/>
      <c r="CY5" s="392"/>
      <c r="CZ5" s="392"/>
      <c r="DA5" s="393"/>
      <c r="DB5" s="391">
        <v>81.3</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101</v>
      </c>
      <c r="AV6" s="427"/>
      <c r="AW6" s="427"/>
      <c r="AX6" s="427"/>
      <c r="AY6" s="428" t="s">
        <v>98</v>
      </c>
      <c r="AZ6" s="429"/>
      <c r="BA6" s="429"/>
      <c r="BB6" s="429"/>
      <c r="BC6" s="429"/>
      <c r="BD6" s="429"/>
      <c r="BE6" s="429"/>
      <c r="BF6" s="429"/>
      <c r="BG6" s="429"/>
      <c r="BH6" s="429"/>
      <c r="BI6" s="429"/>
      <c r="BJ6" s="429"/>
      <c r="BK6" s="429"/>
      <c r="BL6" s="429"/>
      <c r="BM6" s="430"/>
      <c r="BN6" s="394">
        <v>4234845</v>
      </c>
      <c r="BO6" s="395"/>
      <c r="BP6" s="395"/>
      <c r="BQ6" s="395"/>
      <c r="BR6" s="395"/>
      <c r="BS6" s="395"/>
      <c r="BT6" s="395"/>
      <c r="BU6" s="396"/>
      <c r="BV6" s="394">
        <v>5171182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79.099999999999994</v>
      </c>
      <c r="CU6" s="432"/>
      <c r="CV6" s="432"/>
      <c r="CW6" s="432"/>
      <c r="CX6" s="432"/>
      <c r="CY6" s="432"/>
      <c r="CZ6" s="432"/>
      <c r="DA6" s="433"/>
      <c r="DB6" s="431">
        <v>81.3</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279546</v>
      </c>
      <c r="BO7" s="395"/>
      <c r="BP7" s="395"/>
      <c r="BQ7" s="395"/>
      <c r="BR7" s="395"/>
      <c r="BS7" s="395"/>
      <c r="BT7" s="395"/>
      <c r="BU7" s="396"/>
      <c r="BV7" s="394">
        <v>52413</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70157883</v>
      </c>
      <c r="CU7" s="395"/>
      <c r="CV7" s="395"/>
      <c r="CW7" s="395"/>
      <c r="CX7" s="395"/>
      <c r="CY7" s="395"/>
      <c r="CZ7" s="395"/>
      <c r="DA7" s="396"/>
      <c r="DB7" s="394">
        <v>65556701</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3955299</v>
      </c>
      <c r="BO8" s="395"/>
      <c r="BP8" s="395"/>
      <c r="BQ8" s="395"/>
      <c r="BR8" s="395"/>
      <c r="BS8" s="395"/>
      <c r="BT8" s="395"/>
      <c r="BU8" s="396"/>
      <c r="BV8" s="394">
        <v>5118769</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0.34</v>
      </c>
      <c r="CU8" s="435"/>
      <c r="CV8" s="435"/>
      <c r="CW8" s="435"/>
      <c r="CX8" s="435"/>
      <c r="CY8" s="435"/>
      <c r="CZ8" s="435"/>
      <c r="DA8" s="436"/>
      <c r="DB8" s="434">
        <v>0.35</v>
      </c>
      <c r="DC8" s="435"/>
      <c r="DD8" s="435"/>
      <c r="DE8" s="435"/>
      <c r="DF8" s="435"/>
      <c r="DG8" s="435"/>
      <c r="DH8" s="435"/>
      <c r="DI8" s="436"/>
    </row>
    <row r="9" spans="1:119" ht="18.75" customHeight="1" thickBot="1" x14ac:dyDescent="0.25">
      <c r="A9" s="175"/>
      <c r="B9" s="388" t="s">
        <v>107</v>
      </c>
      <c r="C9" s="389"/>
      <c r="D9" s="389"/>
      <c r="E9" s="389"/>
      <c r="F9" s="389"/>
      <c r="G9" s="389"/>
      <c r="H9" s="389"/>
      <c r="I9" s="389"/>
      <c r="J9" s="389"/>
      <c r="K9" s="437"/>
      <c r="L9" s="438" t="s">
        <v>108</v>
      </c>
      <c r="M9" s="439"/>
      <c r="N9" s="439"/>
      <c r="O9" s="439"/>
      <c r="P9" s="439"/>
      <c r="Q9" s="440"/>
      <c r="R9" s="441">
        <v>217475</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-1163470</v>
      </c>
      <c r="BO9" s="395"/>
      <c r="BP9" s="395"/>
      <c r="BQ9" s="395"/>
      <c r="BR9" s="395"/>
      <c r="BS9" s="395"/>
      <c r="BT9" s="395"/>
      <c r="BU9" s="396"/>
      <c r="BV9" s="394">
        <v>214497</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2.2999999999999998</v>
      </c>
      <c r="CU9" s="392"/>
      <c r="CV9" s="392"/>
      <c r="CW9" s="392"/>
      <c r="CX9" s="392"/>
      <c r="CY9" s="392"/>
      <c r="CZ9" s="392"/>
      <c r="DA9" s="393"/>
      <c r="DB9" s="391">
        <v>2.2999999999999998</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113</v>
      </c>
      <c r="M10" s="424"/>
      <c r="N10" s="424"/>
      <c r="O10" s="424"/>
      <c r="P10" s="424"/>
      <c r="Q10" s="425"/>
      <c r="R10" s="445">
        <v>212264</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15993</v>
      </c>
      <c r="BO10" s="395"/>
      <c r="BP10" s="395"/>
      <c r="BQ10" s="395"/>
      <c r="BR10" s="395"/>
      <c r="BS10" s="395"/>
      <c r="BT10" s="395"/>
      <c r="BU10" s="396"/>
      <c r="BV10" s="394">
        <v>17924</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5"/>
      <c r="B12" s="454" t="s">
        <v>123</v>
      </c>
      <c r="C12" s="455"/>
      <c r="D12" s="455"/>
      <c r="E12" s="455"/>
      <c r="F12" s="455"/>
      <c r="G12" s="455"/>
      <c r="H12" s="455"/>
      <c r="I12" s="455"/>
      <c r="J12" s="455"/>
      <c r="K12" s="456"/>
      <c r="L12" s="463" t="s">
        <v>124</v>
      </c>
      <c r="M12" s="464"/>
      <c r="N12" s="464"/>
      <c r="O12" s="464"/>
      <c r="P12" s="464"/>
      <c r="Q12" s="465"/>
      <c r="R12" s="466">
        <v>219268</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4511525</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84"/>
      <c r="M13" s="485" t="s">
        <v>130</v>
      </c>
      <c r="N13" s="486"/>
      <c r="O13" s="486"/>
      <c r="P13" s="486"/>
      <c r="Q13" s="487"/>
      <c r="R13" s="478">
        <v>198017</v>
      </c>
      <c r="S13" s="479"/>
      <c r="T13" s="479"/>
      <c r="U13" s="479"/>
      <c r="V13" s="480"/>
      <c r="W13" s="410" t="s">
        <v>131</v>
      </c>
      <c r="X13" s="411"/>
      <c r="Y13" s="411"/>
      <c r="Z13" s="411"/>
      <c r="AA13" s="411"/>
      <c r="AB13" s="401"/>
      <c r="AC13" s="445">
        <v>108</v>
      </c>
      <c r="AD13" s="446"/>
      <c r="AE13" s="446"/>
      <c r="AF13" s="446"/>
      <c r="AG13" s="488"/>
      <c r="AH13" s="445">
        <v>74</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-5659002</v>
      </c>
      <c r="BO13" s="395"/>
      <c r="BP13" s="395"/>
      <c r="BQ13" s="395"/>
      <c r="BR13" s="395"/>
      <c r="BS13" s="395"/>
      <c r="BT13" s="395"/>
      <c r="BU13" s="396"/>
      <c r="BV13" s="394">
        <v>232421</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2.2000000000000002</v>
      </c>
      <c r="CU13" s="392"/>
      <c r="CV13" s="392"/>
      <c r="CW13" s="392"/>
      <c r="CX13" s="392"/>
      <c r="CY13" s="392"/>
      <c r="CZ13" s="392"/>
      <c r="DA13" s="393"/>
      <c r="DB13" s="391">
        <v>-0.4</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216814</v>
      </c>
      <c r="S14" s="479"/>
      <c r="T14" s="479"/>
      <c r="U14" s="479"/>
      <c r="V14" s="480"/>
      <c r="W14" s="384"/>
      <c r="X14" s="385"/>
      <c r="Y14" s="385"/>
      <c r="Z14" s="385"/>
      <c r="AA14" s="385"/>
      <c r="AB14" s="374"/>
      <c r="AC14" s="481">
        <v>0.1</v>
      </c>
      <c r="AD14" s="482"/>
      <c r="AE14" s="482"/>
      <c r="AF14" s="482"/>
      <c r="AG14" s="483"/>
      <c r="AH14" s="481">
        <v>0.1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84"/>
      <c r="M15" s="485" t="s">
        <v>130</v>
      </c>
      <c r="N15" s="486"/>
      <c r="O15" s="486"/>
      <c r="P15" s="486"/>
      <c r="Q15" s="487"/>
      <c r="R15" s="478">
        <v>197680</v>
      </c>
      <c r="S15" s="479"/>
      <c r="T15" s="479"/>
      <c r="U15" s="479"/>
      <c r="V15" s="480"/>
      <c r="W15" s="410" t="s">
        <v>137</v>
      </c>
      <c r="X15" s="411"/>
      <c r="Y15" s="411"/>
      <c r="Z15" s="411"/>
      <c r="AA15" s="411"/>
      <c r="AB15" s="401"/>
      <c r="AC15" s="445">
        <v>15470</v>
      </c>
      <c r="AD15" s="446"/>
      <c r="AE15" s="446"/>
      <c r="AF15" s="446"/>
      <c r="AG15" s="488"/>
      <c r="AH15" s="445">
        <v>16170</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22849544</v>
      </c>
      <c r="BO15" s="358"/>
      <c r="BP15" s="358"/>
      <c r="BQ15" s="358"/>
      <c r="BR15" s="358"/>
      <c r="BS15" s="358"/>
      <c r="BT15" s="358"/>
      <c r="BU15" s="359"/>
      <c r="BV15" s="357">
        <v>21154245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16.899999999999999</v>
      </c>
      <c r="AD16" s="482"/>
      <c r="AE16" s="482"/>
      <c r="AF16" s="482"/>
      <c r="AG16" s="483"/>
      <c r="AH16" s="481">
        <v>19.7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67085233</v>
      </c>
      <c r="BO16" s="395"/>
      <c r="BP16" s="395"/>
      <c r="BQ16" s="395"/>
      <c r="BR16" s="395"/>
      <c r="BS16" s="395"/>
      <c r="BT16" s="395"/>
      <c r="BU16" s="396"/>
      <c r="BV16" s="394">
        <v>62653628</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75978</v>
      </c>
      <c r="AD17" s="446"/>
      <c r="AE17" s="446"/>
      <c r="AF17" s="446"/>
      <c r="AG17" s="488"/>
      <c r="AH17" s="445">
        <v>65777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70157883</v>
      </c>
      <c r="BO17" s="395"/>
      <c r="BP17" s="395"/>
      <c r="BQ17" s="395"/>
      <c r="BR17" s="395"/>
      <c r="BS17" s="395"/>
      <c r="BT17" s="395"/>
      <c r="BU17" s="396"/>
      <c r="BV17" s="394">
        <v>65556701</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10.16</v>
      </c>
      <c r="M18" s="518"/>
      <c r="N18" s="518"/>
      <c r="O18" s="518"/>
      <c r="P18" s="518"/>
      <c r="Q18" s="518"/>
      <c r="R18" s="519"/>
      <c r="S18" s="519"/>
      <c r="T18" s="519"/>
      <c r="U18" s="519"/>
      <c r="V18" s="520"/>
      <c r="W18" s="412"/>
      <c r="X18" s="413"/>
      <c r="Y18" s="413"/>
      <c r="Z18" s="413"/>
      <c r="AA18" s="413"/>
      <c r="AB18" s="404"/>
      <c r="AC18" s="521">
        <v>83</v>
      </c>
      <c r="AD18" s="522"/>
      <c r="AE18" s="522"/>
      <c r="AF18" s="522"/>
      <c r="AG18" s="523"/>
      <c r="AH18" s="521">
        <v>80.2</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56697070</v>
      </c>
      <c r="BO18" s="395"/>
      <c r="BP18" s="395"/>
      <c r="BQ18" s="395"/>
      <c r="BR18" s="395"/>
      <c r="BS18" s="395"/>
      <c r="BT18" s="395"/>
      <c r="BU18" s="396"/>
      <c r="BV18" s="394">
        <v>55656511</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21405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87353339</v>
      </c>
      <c r="BO19" s="395"/>
      <c r="BP19" s="395"/>
      <c r="BQ19" s="395"/>
      <c r="BR19" s="395"/>
      <c r="BS19" s="395"/>
      <c r="BT19" s="395"/>
      <c r="BU19" s="396"/>
      <c r="BV19" s="394">
        <v>76952582</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112009</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15580883</v>
      </c>
      <c r="BO22" s="358"/>
      <c r="BP22" s="358"/>
      <c r="BQ22" s="358"/>
      <c r="BR22" s="358"/>
      <c r="BS22" s="358"/>
      <c r="BT22" s="358"/>
      <c r="BU22" s="359"/>
      <c r="BV22" s="357">
        <v>17123515</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7553369</v>
      </c>
      <c r="BO23" s="395"/>
      <c r="BP23" s="395"/>
      <c r="BQ23" s="395"/>
      <c r="BR23" s="395"/>
      <c r="BS23" s="395"/>
      <c r="BT23" s="395"/>
      <c r="BU23" s="396"/>
      <c r="BV23" s="394">
        <v>8284711</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11430</v>
      </c>
      <c r="R24" s="446"/>
      <c r="S24" s="446"/>
      <c r="T24" s="446"/>
      <c r="U24" s="446"/>
      <c r="V24" s="488"/>
      <c r="W24" s="540"/>
      <c r="X24" s="541"/>
      <c r="Y24" s="542"/>
      <c r="Z24" s="444" t="s">
        <v>162</v>
      </c>
      <c r="AA24" s="424"/>
      <c r="AB24" s="424"/>
      <c r="AC24" s="424"/>
      <c r="AD24" s="424"/>
      <c r="AE24" s="424"/>
      <c r="AF24" s="424"/>
      <c r="AG24" s="425"/>
      <c r="AH24" s="445">
        <v>1667</v>
      </c>
      <c r="AI24" s="446"/>
      <c r="AJ24" s="446"/>
      <c r="AK24" s="446"/>
      <c r="AL24" s="488"/>
      <c r="AM24" s="445">
        <v>4907648</v>
      </c>
      <c r="AN24" s="446"/>
      <c r="AO24" s="446"/>
      <c r="AP24" s="446"/>
      <c r="AQ24" s="446"/>
      <c r="AR24" s="488"/>
      <c r="AS24" s="445">
        <v>2944</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15580883</v>
      </c>
      <c r="BO24" s="395"/>
      <c r="BP24" s="395"/>
      <c r="BQ24" s="395"/>
      <c r="BR24" s="395"/>
      <c r="BS24" s="395"/>
      <c r="BT24" s="395"/>
      <c r="BU24" s="396"/>
      <c r="BV24" s="394">
        <v>17123515</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2</v>
      </c>
      <c r="M25" s="446"/>
      <c r="N25" s="446"/>
      <c r="O25" s="446"/>
      <c r="P25" s="488"/>
      <c r="Q25" s="445">
        <v>9170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24454301</v>
      </c>
      <c r="BO25" s="358"/>
      <c r="BP25" s="358"/>
      <c r="BQ25" s="358"/>
      <c r="BR25" s="358"/>
      <c r="BS25" s="358"/>
      <c r="BT25" s="358"/>
      <c r="BU25" s="359"/>
      <c r="BV25" s="357">
        <v>26560017</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8300</v>
      </c>
      <c r="R26" s="446"/>
      <c r="S26" s="446"/>
      <c r="T26" s="446"/>
      <c r="U26" s="446"/>
      <c r="V26" s="488"/>
      <c r="W26" s="540"/>
      <c r="X26" s="541"/>
      <c r="Y26" s="542"/>
      <c r="Z26" s="444" t="s">
        <v>168</v>
      </c>
      <c r="AA26" s="546"/>
      <c r="AB26" s="546"/>
      <c r="AC26" s="546"/>
      <c r="AD26" s="546"/>
      <c r="AE26" s="546"/>
      <c r="AF26" s="546"/>
      <c r="AG26" s="547"/>
      <c r="AH26" s="445">
        <v>97</v>
      </c>
      <c r="AI26" s="446"/>
      <c r="AJ26" s="446"/>
      <c r="AK26" s="446"/>
      <c r="AL26" s="488"/>
      <c r="AM26" s="445">
        <v>282464</v>
      </c>
      <c r="AN26" s="446"/>
      <c r="AO26" s="446"/>
      <c r="AP26" s="446"/>
      <c r="AQ26" s="446"/>
      <c r="AR26" s="488"/>
      <c r="AS26" s="445">
        <v>2912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600000</v>
      </c>
      <c r="BO26" s="395"/>
      <c r="BP26" s="395"/>
      <c r="BQ26" s="395"/>
      <c r="BR26" s="395"/>
      <c r="BS26" s="395"/>
      <c r="BT26" s="395"/>
      <c r="BU26" s="396"/>
      <c r="BV26" s="394">
        <v>500000</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170</v>
      </c>
      <c r="F27" s="424"/>
      <c r="G27" s="424"/>
      <c r="H27" s="424"/>
      <c r="I27" s="424"/>
      <c r="J27" s="424"/>
      <c r="K27" s="425"/>
      <c r="L27" s="445">
        <v>1</v>
      </c>
      <c r="M27" s="446"/>
      <c r="N27" s="446"/>
      <c r="O27" s="446"/>
      <c r="P27" s="488"/>
      <c r="Q27" s="445">
        <v>9170</v>
      </c>
      <c r="R27" s="446"/>
      <c r="S27" s="446"/>
      <c r="T27" s="446"/>
      <c r="U27" s="446"/>
      <c r="V27" s="488"/>
      <c r="W27" s="540"/>
      <c r="X27" s="541"/>
      <c r="Y27" s="542"/>
      <c r="Z27" s="444" t="s">
        <v>171</v>
      </c>
      <c r="AA27" s="424"/>
      <c r="AB27" s="424"/>
      <c r="AC27" s="424"/>
      <c r="AD27" s="424"/>
      <c r="AE27" s="424"/>
      <c r="AF27" s="424"/>
      <c r="AG27" s="425"/>
      <c r="AH27" s="445">
        <v>36</v>
      </c>
      <c r="AI27" s="446"/>
      <c r="AJ27" s="446"/>
      <c r="AK27" s="446"/>
      <c r="AL27" s="488"/>
      <c r="AM27" s="445">
        <v>116075</v>
      </c>
      <c r="AN27" s="446"/>
      <c r="AO27" s="446"/>
      <c r="AP27" s="446"/>
      <c r="AQ27" s="446"/>
      <c r="AR27" s="488"/>
      <c r="AS27" s="445">
        <v>3224</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173</v>
      </c>
      <c r="F28" s="424"/>
      <c r="G28" s="424"/>
      <c r="H28" s="424"/>
      <c r="I28" s="424"/>
      <c r="J28" s="424"/>
      <c r="K28" s="425"/>
      <c r="L28" s="445">
        <v>1</v>
      </c>
      <c r="M28" s="446"/>
      <c r="N28" s="446"/>
      <c r="O28" s="446"/>
      <c r="P28" s="488"/>
      <c r="Q28" s="445">
        <v>7840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16809687</v>
      </c>
      <c r="BO28" s="358"/>
      <c r="BP28" s="358"/>
      <c r="BQ28" s="358"/>
      <c r="BR28" s="358"/>
      <c r="BS28" s="358"/>
      <c r="BT28" s="358"/>
      <c r="BU28" s="359"/>
      <c r="BV28" s="357">
        <v>21305219</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176</v>
      </c>
      <c r="F29" s="424"/>
      <c r="G29" s="424"/>
      <c r="H29" s="424"/>
      <c r="I29" s="424"/>
      <c r="J29" s="424"/>
      <c r="K29" s="425"/>
      <c r="L29" s="445">
        <v>30</v>
      </c>
      <c r="M29" s="446"/>
      <c r="N29" s="446"/>
      <c r="O29" s="446"/>
      <c r="P29" s="488"/>
      <c r="Q29" s="445">
        <v>6020</v>
      </c>
      <c r="R29" s="446"/>
      <c r="S29" s="446"/>
      <c r="T29" s="446"/>
      <c r="U29" s="446"/>
      <c r="V29" s="488"/>
      <c r="W29" s="543"/>
      <c r="X29" s="544"/>
      <c r="Y29" s="545"/>
      <c r="Z29" s="444" t="s">
        <v>177</v>
      </c>
      <c r="AA29" s="424"/>
      <c r="AB29" s="424"/>
      <c r="AC29" s="424"/>
      <c r="AD29" s="424"/>
      <c r="AE29" s="424"/>
      <c r="AF29" s="424"/>
      <c r="AG29" s="425"/>
      <c r="AH29" s="445">
        <v>1703</v>
      </c>
      <c r="AI29" s="446"/>
      <c r="AJ29" s="446"/>
      <c r="AK29" s="446"/>
      <c r="AL29" s="488"/>
      <c r="AM29" s="445">
        <v>5023723</v>
      </c>
      <c r="AN29" s="446"/>
      <c r="AO29" s="446"/>
      <c r="AP29" s="446"/>
      <c r="AQ29" s="446"/>
      <c r="AR29" s="488"/>
      <c r="AS29" s="445">
        <v>2950</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4131253</v>
      </c>
      <c r="BO29" s="395"/>
      <c r="BP29" s="395"/>
      <c r="BQ29" s="395"/>
      <c r="BR29" s="395"/>
      <c r="BS29" s="395"/>
      <c r="BT29" s="395"/>
      <c r="BU29" s="396"/>
      <c r="BV29" s="394">
        <v>4128154</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96.6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27716733</v>
      </c>
      <c r="BO30" s="514"/>
      <c r="BP30" s="514"/>
      <c r="BQ30" s="514"/>
      <c r="BR30" s="514"/>
      <c r="BS30" s="514"/>
      <c r="BT30" s="514"/>
      <c r="BU30" s="515"/>
      <c r="BV30" s="513">
        <v>20489619</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2">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x14ac:dyDescent="0.2">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75"/>
      <c r="AM34" s="584" t="str">
        <f>IF(AO34="","",MAX(C34:D43,U34:V43)+1)</f>
        <v/>
      </c>
      <c r="AN34" s="584"/>
      <c r="AO34" s="585"/>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5</v>
      </c>
      <c r="BX34" s="584"/>
      <c r="BY34" s="585" t="str">
        <f>IF('各会計、関係団体の財政状況及び健全化判断比率'!B68="","",'各会計、関係団体の財政状況及び健全化判断比率'!B68)</f>
        <v>特別区人事・厚生事務組合</v>
      </c>
      <c r="BZ34" s="585"/>
      <c r="CA34" s="585"/>
      <c r="CB34" s="585"/>
      <c r="CC34" s="585"/>
      <c r="CD34" s="585"/>
      <c r="CE34" s="585"/>
      <c r="CF34" s="585"/>
      <c r="CG34" s="585"/>
      <c r="CH34" s="585"/>
      <c r="CI34" s="585"/>
      <c r="CJ34" s="585"/>
      <c r="CK34" s="585"/>
      <c r="CL34" s="585"/>
      <c r="CM34" s="585"/>
      <c r="CN34" s="175"/>
      <c r="CO34" s="584">
        <f>IF(CQ34="","",MAX(C34:D43,U34:V43,AM34:AN43,BE34:BF43,BW34:BX43)+1)</f>
        <v>10</v>
      </c>
      <c r="CP34" s="584"/>
      <c r="CQ34" s="585" t="str">
        <f>IF('各会計、関係団体の財政状況及び健全化判断比率'!BS7="","",'各会計、関係団体の財政状況及び健全化判断比率'!BS7)</f>
        <v>荒川区芸術文化振興財団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2">
      <c r="A35" s="175"/>
      <c r="B35" s="199"/>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6</v>
      </c>
      <c r="BX35" s="584"/>
      <c r="BY35" s="585" t="str">
        <f>IF('各会計、関係団体の財政状況及び健全化判断比率'!B69="","",'各会計、関係団体の財政状況及び健全化判断比率'!B69)</f>
        <v>特別区競馬組合</v>
      </c>
      <c r="BZ35" s="585"/>
      <c r="CA35" s="585"/>
      <c r="CB35" s="585"/>
      <c r="CC35" s="585"/>
      <c r="CD35" s="585"/>
      <c r="CE35" s="585"/>
      <c r="CF35" s="585"/>
      <c r="CG35" s="585"/>
      <c r="CH35" s="585"/>
      <c r="CI35" s="585"/>
      <c r="CJ35" s="585"/>
      <c r="CK35" s="585"/>
      <c r="CL35" s="585"/>
      <c r="CM35" s="585"/>
      <c r="CN35" s="175"/>
      <c r="CO35" s="584">
        <f t="shared" ref="CO35:CO43" si="3">IF(CQ35="","",CO34+1)</f>
        <v>11</v>
      </c>
      <c r="CP35" s="584"/>
      <c r="CQ35" s="585" t="str">
        <f>IF('各会計、関係団体の財政状況及び健全化判断比率'!BS8="","",'各会計、関係団体の財政状況及び健全化判断比率'!BS8)</f>
        <v>荒川区土地開発公社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v>
      </c>
      <c r="DH35" s="586"/>
      <c r="DI35" s="202"/>
    </row>
    <row r="36" spans="1:113" ht="32.25" customHeight="1" x14ac:dyDescent="0.2">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7</v>
      </c>
      <c r="BX36" s="584"/>
      <c r="BY36" s="585" t="str">
        <f>IF('各会計、関係団体の財政状況及び健全化判断比率'!B70="","",'各会計、関係団体の財政状況及び健全化判断比率'!B70)</f>
        <v>東京二十三区清掃一部事務組合</v>
      </c>
      <c r="BZ36" s="585"/>
      <c r="CA36" s="585"/>
      <c r="CB36" s="585"/>
      <c r="CC36" s="585"/>
      <c r="CD36" s="585"/>
      <c r="CE36" s="585"/>
      <c r="CF36" s="585"/>
      <c r="CG36" s="585"/>
      <c r="CH36" s="585"/>
      <c r="CI36" s="585"/>
      <c r="CJ36" s="585"/>
      <c r="CK36" s="585"/>
      <c r="CL36" s="585"/>
      <c r="CM36" s="585"/>
      <c r="CN36" s="175"/>
      <c r="CO36" s="584">
        <f t="shared" si="3"/>
        <v>12</v>
      </c>
      <c r="CP36" s="584"/>
      <c r="CQ36" s="585" t="str">
        <f>IF('各会計、関係団体の財政状況及び健全化判断比率'!BS9="","",'各会計、関係団体の財政状況及び健全化判断比率'!BS9)</f>
        <v>日暮里駅整備</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2">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8</v>
      </c>
      <c r="BX37" s="584"/>
      <c r="BY37" s="585" t="str">
        <f>IF('各会計、関係団体の財政状況及び健全化判断比率'!B71="","",'各会計、関係団体の財政状況及び健全化判断比率'!B71)</f>
        <v>東京都後期高齢者医療広域連合（一般会計）</v>
      </c>
      <c r="BZ37" s="585"/>
      <c r="CA37" s="585"/>
      <c r="CB37" s="585"/>
      <c r="CC37" s="585"/>
      <c r="CD37" s="585"/>
      <c r="CE37" s="585"/>
      <c r="CF37" s="585"/>
      <c r="CG37" s="585"/>
      <c r="CH37" s="585"/>
      <c r="CI37" s="585"/>
      <c r="CJ37" s="585"/>
      <c r="CK37" s="585"/>
      <c r="CL37" s="585"/>
      <c r="CM37" s="585"/>
      <c r="CN37" s="175"/>
      <c r="CO37" s="584">
        <f t="shared" si="3"/>
        <v>13</v>
      </c>
      <c r="CP37" s="584"/>
      <c r="CQ37" s="585" t="str">
        <f>IF('各会計、関係団体の財政状況及び健全化判断比率'!BS10="","",'各会計、関係団体の財政状況及び健全化判断比率'!BS10)</f>
        <v>荒川区自治総合研究所</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2">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9</v>
      </c>
      <c r="BX38" s="584"/>
      <c r="BY38" s="585" t="str">
        <f>IF('各会計、関係団体の財政状況及び健全化判断比率'!B72="","",'各会計、関係団体の財政状況及び健全化判断比率'!B72)</f>
        <v>東京都後期高齢者医療広域連合
（後期高齢者医療特別会計）</v>
      </c>
      <c r="BZ38" s="585"/>
      <c r="CA38" s="585"/>
      <c r="CB38" s="585"/>
      <c r="CC38" s="585"/>
      <c r="CD38" s="585"/>
      <c r="CE38" s="585"/>
      <c r="CF38" s="585"/>
      <c r="CG38" s="585"/>
      <c r="CH38" s="585"/>
      <c r="CI38" s="585"/>
      <c r="CJ38" s="585"/>
      <c r="CK38" s="585"/>
      <c r="CL38" s="585"/>
      <c r="CM38" s="585"/>
      <c r="CN38" s="175"/>
      <c r="CO38" s="584">
        <f t="shared" si="3"/>
        <v>14</v>
      </c>
      <c r="CP38" s="584"/>
      <c r="CQ38" s="585" t="str">
        <f>IF('各会計、関係団体の財政状況及び健全化判断比率'!BS11="","",'各会計、関係団体の財政状況及び健全化判断比率'!BS11)</f>
        <v>東京広域勤労者サービスセンター</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2">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2">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2">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2">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2">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ohJJLECqiXmjPz+Zj/QR0MXiizJeo7PWLXxDSyLPxp0e1DWgAWnUorubg0e2sXpEjoHpB8khaTuQxXGnceCf4A==" saltValue="evQha3GmFlw4m+7rCHMgW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36" t="s">
        <v>527</v>
      </c>
      <c r="D34" s="1136"/>
      <c r="E34" s="1137"/>
      <c r="F34" s="32">
        <v>4.01</v>
      </c>
      <c r="G34" s="33">
        <v>3.67</v>
      </c>
      <c r="H34" s="33">
        <v>7.83</v>
      </c>
      <c r="I34" s="33">
        <v>7.8</v>
      </c>
      <c r="J34" s="34">
        <v>5.63</v>
      </c>
      <c r="K34" s="22"/>
      <c r="L34" s="22"/>
      <c r="M34" s="22"/>
      <c r="N34" s="22"/>
      <c r="O34" s="22"/>
      <c r="P34" s="22"/>
    </row>
    <row r="35" spans="1:16" ht="39" customHeight="1" x14ac:dyDescent="0.2">
      <c r="A35" s="22"/>
      <c r="B35" s="35"/>
      <c r="C35" s="1132" t="s">
        <v>528</v>
      </c>
      <c r="D35" s="1132"/>
      <c r="E35" s="1133"/>
      <c r="F35" s="36">
        <v>0.72</v>
      </c>
      <c r="G35" s="37">
        <v>1.53</v>
      </c>
      <c r="H35" s="37">
        <v>0.94</v>
      </c>
      <c r="I35" s="37">
        <v>1.1499999999999999</v>
      </c>
      <c r="J35" s="38">
        <v>0.76</v>
      </c>
      <c r="K35" s="22"/>
      <c r="L35" s="22"/>
      <c r="M35" s="22"/>
      <c r="N35" s="22"/>
      <c r="O35" s="22"/>
      <c r="P35" s="22"/>
    </row>
    <row r="36" spans="1:16" ht="39" customHeight="1" x14ac:dyDescent="0.2">
      <c r="A36" s="22"/>
      <c r="B36" s="35"/>
      <c r="C36" s="1132" t="s">
        <v>529</v>
      </c>
      <c r="D36" s="1132"/>
      <c r="E36" s="1133"/>
      <c r="F36" s="36">
        <v>0.34</v>
      </c>
      <c r="G36" s="37">
        <v>0.67</v>
      </c>
      <c r="H36" s="37">
        <v>0.6</v>
      </c>
      <c r="I36" s="37">
        <v>0.33</v>
      </c>
      <c r="J36" s="38">
        <v>0.52</v>
      </c>
      <c r="K36" s="22"/>
      <c r="L36" s="22"/>
      <c r="M36" s="22"/>
      <c r="N36" s="22"/>
      <c r="O36" s="22"/>
      <c r="P36" s="22"/>
    </row>
    <row r="37" spans="1:16" ht="39" customHeight="1" x14ac:dyDescent="0.2">
      <c r="A37" s="22"/>
      <c r="B37" s="35"/>
      <c r="C37" s="1132" t="s">
        <v>530</v>
      </c>
      <c r="D37" s="1132"/>
      <c r="E37" s="1133"/>
      <c r="F37" s="36">
        <v>0.08</v>
      </c>
      <c r="G37" s="37">
        <v>0.05</v>
      </c>
      <c r="H37" s="37">
        <v>0.09</v>
      </c>
      <c r="I37" s="37">
        <v>0.11</v>
      </c>
      <c r="J37" s="38">
        <v>0.09</v>
      </c>
      <c r="K37" s="22"/>
      <c r="L37" s="22"/>
      <c r="M37" s="22"/>
      <c r="N37" s="22"/>
      <c r="O37" s="22"/>
      <c r="P37" s="22"/>
    </row>
    <row r="38" spans="1:16" ht="39" customHeight="1" x14ac:dyDescent="0.2">
      <c r="A38" s="22"/>
      <c r="B38" s="35"/>
      <c r="C38" s="1132"/>
      <c r="D38" s="1132"/>
      <c r="E38" s="1133"/>
      <c r="F38" s="36"/>
      <c r="G38" s="37"/>
      <c r="H38" s="37"/>
      <c r="I38" s="37"/>
      <c r="J38" s="38"/>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531</v>
      </c>
      <c r="D42" s="1132"/>
      <c r="E42" s="1133"/>
      <c r="F42" s="36" t="s">
        <v>482</v>
      </c>
      <c r="G42" s="37" t="s">
        <v>482</v>
      </c>
      <c r="H42" s="37" t="s">
        <v>482</v>
      </c>
      <c r="I42" s="37" t="s">
        <v>482</v>
      </c>
      <c r="J42" s="38" t="s">
        <v>482</v>
      </c>
      <c r="K42" s="22"/>
      <c r="L42" s="22"/>
      <c r="M42" s="22"/>
      <c r="N42" s="22"/>
      <c r="O42" s="22"/>
      <c r="P42" s="22"/>
    </row>
    <row r="43" spans="1:16" ht="39" customHeight="1" thickBot="1" x14ac:dyDescent="0.25">
      <c r="A43" s="22"/>
      <c r="B43" s="40"/>
      <c r="C43" s="1134" t="s">
        <v>532</v>
      </c>
      <c r="D43" s="1134"/>
      <c r="E43" s="1135"/>
      <c r="F43" s="41" t="s">
        <v>482</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lTv7bJvxX2Y6ovYnP+ECyxkqzydQ+MshsF9/eWxmDLkotFl7LM0RYlyRrRpyxHflmO0hoToTcuc1Ot0FTd/fDA==" saltValue="7kSJxZiBxd2dDEr+UMAu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1739</v>
      </c>
      <c r="L45" s="58">
        <v>1734</v>
      </c>
      <c r="M45" s="58">
        <v>1753</v>
      </c>
      <c r="N45" s="58">
        <v>1810</v>
      </c>
      <c r="O45" s="59">
        <v>2018</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482</v>
      </c>
      <c r="L46" s="62" t="s">
        <v>482</v>
      </c>
      <c r="M46" s="62" t="s">
        <v>482</v>
      </c>
      <c r="N46" s="62" t="s">
        <v>482</v>
      </c>
      <c r="O46" s="63" t="s">
        <v>482</v>
      </c>
      <c r="P46" s="46"/>
      <c r="Q46" s="46"/>
      <c r="R46" s="46"/>
      <c r="S46" s="46"/>
      <c r="T46" s="46"/>
      <c r="U46" s="46"/>
    </row>
    <row r="47" spans="1:21" ht="30.75" customHeight="1" x14ac:dyDescent="0.2">
      <c r="A47" s="46"/>
      <c r="B47" s="1140"/>
      <c r="C47" s="1141"/>
      <c r="D47" s="60"/>
      <c r="E47" s="1146" t="s">
        <v>12</v>
      </c>
      <c r="F47" s="1146"/>
      <c r="G47" s="1146"/>
      <c r="H47" s="1146"/>
      <c r="I47" s="1146"/>
      <c r="J47" s="1147"/>
      <c r="K47" s="61">
        <v>78</v>
      </c>
      <c r="L47" s="62" t="s">
        <v>482</v>
      </c>
      <c r="M47" s="62">
        <v>78</v>
      </c>
      <c r="N47" s="62">
        <v>78</v>
      </c>
      <c r="O47" s="63">
        <v>78</v>
      </c>
      <c r="P47" s="46"/>
      <c r="Q47" s="46"/>
      <c r="R47" s="46"/>
      <c r="S47" s="46"/>
      <c r="T47" s="46"/>
      <c r="U47" s="46"/>
    </row>
    <row r="48" spans="1:21" ht="30.75" customHeight="1" x14ac:dyDescent="0.2">
      <c r="A48" s="46"/>
      <c r="B48" s="1140"/>
      <c r="C48" s="1141"/>
      <c r="D48" s="60"/>
      <c r="E48" s="1146" t="s">
        <v>13</v>
      </c>
      <c r="F48" s="1146"/>
      <c r="G48" s="1146"/>
      <c r="H48" s="1146"/>
      <c r="I48" s="1146"/>
      <c r="J48" s="1147"/>
      <c r="K48" s="61" t="s">
        <v>482</v>
      </c>
      <c r="L48" s="62" t="s">
        <v>482</v>
      </c>
      <c r="M48" s="62" t="s">
        <v>482</v>
      </c>
      <c r="N48" s="62" t="s">
        <v>482</v>
      </c>
      <c r="O48" s="63" t="s">
        <v>482</v>
      </c>
      <c r="P48" s="46"/>
      <c r="Q48" s="46"/>
      <c r="R48" s="46"/>
      <c r="S48" s="46"/>
      <c r="T48" s="46"/>
      <c r="U48" s="46"/>
    </row>
    <row r="49" spans="1:21" ht="30.75" customHeight="1" x14ac:dyDescent="0.2">
      <c r="A49" s="46"/>
      <c r="B49" s="1140"/>
      <c r="C49" s="1141"/>
      <c r="D49" s="60"/>
      <c r="E49" s="1146" t="s">
        <v>14</v>
      </c>
      <c r="F49" s="1146"/>
      <c r="G49" s="1146"/>
      <c r="H49" s="1146"/>
      <c r="I49" s="1146"/>
      <c r="J49" s="1147"/>
      <c r="K49" s="61">
        <v>72</v>
      </c>
      <c r="L49" s="62">
        <v>76</v>
      </c>
      <c r="M49" s="62">
        <v>72</v>
      </c>
      <c r="N49" s="62">
        <v>73</v>
      </c>
      <c r="O49" s="63">
        <v>89</v>
      </c>
      <c r="P49" s="46"/>
      <c r="Q49" s="46"/>
      <c r="R49" s="46"/>
      <c r="S49" s="46"/>
      <c r="T49" s="46"/>
      <c r="U49" s="46"/>
    </row>
    <row r="50" spans="1:21" ht="30.75" customHeight="1" x14ac:dyDescent="0.2">
      <c r="A50" s="46"/>
      <c r="B50" s="1140"/>
      <c r="C50" s="1141"/>
      <c r="D50" s="60"/>
      <c r="E50" s="1146" t="s">
        <v>15</v>
      </c>
      <c r="F50" s="1146"/>
      <c r="G50" s="1146"/>
      <c r="H50" s="1146"/>
      <c r="I50" s="1146"/>
      <c r="J50" s="1147"/>
      <c r="K50" s="61">
        <v>522</v>
      </c>
      <c r="L50" s="62">
        <v>790</v>
      </c>
      <c r="M50" s="62">
        <v>425</v>
      </c>
      <c r="N50" s="62">
        <v>1876</v>
      </c>
      <c r="O50" s="63">
        <v>5164</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482</v>
      </c>
      <c r="L51" s="62" t="s">
        <v>482</v>
      </c>
      <c r="M51" s="62" t="s">
        <v>482</v>
      </c>
      <c r="N51" s="62" t="s">
        <v>482</v>
      </c>
      <c r="O51" s="63" t="s">
        <v>482</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3337</v>
      </c>
      <c r="L52" s="62">
        <v>3312</v>
      </c>
      <c r="M52" s="62">
        <v>3203</v>
      </c>
      <c r="N52" s="62">
        <v>2924</v>
      </c>
      <c r="O52" s="63">
        <v>2714</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-926</v>
      </c>
      <c r="L53" s="67">
        <v>-712</v>
      </c>
      <c r="M53" s="67">
        <v>-875</v>
      </c>
      <c r="N53" s="67">
        <v>913</v>
      </c>
      <c r="O53" s="68">
        <v>4635</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533</v>
      </c>
      <c r="L57" s="79" t="s">
        <v>534</v>
      </c>
      <c r="M57" s="79" t="s">
        <v>535</v>
      </c>
      <c r="N57" s="79" t="s">
        <v>536</v>
      </c>
      <c r="O57" s="80" t="s">
        <v>537</v>
      </c>
      <c r="P57" s="46"/>
      <c r="Q57" s="46"/>
      <c r="R57" s="46"/>
      <c r="S57" s="46"/>
      <c r="T57" s="46"/>
      <c r="U57" s="46"/>
    </row>
    <row r="58" spans="1:21" ht="31.5" customHeight="1" x14ac:dyDescent="0.2">
      <c r="B58" s="1154" t="s">
        <v>24</v>
      </c>
      <c r="C58" s="1155"/>
      <c r="D58" s="1160" t="s">
        <v>25</v>
      </c>
      <c r="E58" s="1161"/>
      <c r="F58" s="1161"/>
      <c r="G58" s="1161"/>
      <c r="H58" s="1161"/>
      <c r="I58" s="1161"/>
      <c r="J58" s="1162"/>
      <c r="K58" s="81">
        <v>83</v>
      </c>
      <c r="L58" s="82" t="s">
        <v>482</v>
      </c>
      <c r="M58" s="82" t="s">
        <v>482</v>
      </c>
      <c r="N58" s="82" t="s">
        <v>482</v>
      </c>
      <c r="O58" s="83" t="s">
        <v>550</v>
      </c>
    </row>
    <row r="59" spans="1:21" ht="31.5" customHeight="1" x14ac:dyDescent="0.2">
      <c r="B59" s="1156"/>
      <c r="C59" s="1157"/>
      <c r="D59" s="1163" t="s">
        <v>26</v>
      </c>
      <c r="E59" s="1164"/>
      <c r="F59" s="1164"/>
      <c r="G59" s="1164"/>
      <c r="H59" s="1164"/>
      <c r="I59" s="1164"/>
      <c r="J59" s="1165"/>
      <c r="K59" s="84">
        <v>4263</v>
      </c>
      <c r="L59" s="85">
        <v>4121</v>
      </c>
      <c r="M59" s="85">
        <v>4121</v>
      </c>
      <c r="N59" s="85">
        <v>4125</v>
      </c>
      <c r="O59" s="86">
        <v>4128</v>
      </c>
    </row>
    <row r="60" spans="1:21" ht="31.5" customHeight="1" thickBot="1" x14ac:dyDescent="0.25">
      <c r="B60" s="1158"/>
      <c r="C60" s="1159"/>
      <c r="D60" s="1166" t="s">
        <v>27</v>
      </c>
      <c r="E60" s="1167"/>
      <c r="F60" s="1167"/>
      <c r="G60" s="1167"/>
      <c r="H60" s="1167"/>
      <c r="I60" s="1167"/>
      <c r="J60" s="1168"/>
      <c r="K60" s="87">
        <v>158</v>
      </c>
      <c r="L60" s="88" t="s">
        <v>482</v>
      </c>
      <c r="M60" s="88">
        <v>230</v>
      </c>
      <c r="N60" s="88">
        <v>308</v>
      </c>
      <c r="O60" s="89">
        <v>386</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NpCjYaus50RMPli8Ep54I3ieNFVO+OLoj+M99tla+6a/BP8ugkTmKdF++nCx9WWndXhjYnB8gOwLeaaTYjwZ5A==" saltValue="aXPc7VrMi5+jeJB6yoush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521</v>
      </c>
      <c r="J40" s="101" t="s">
        <v>522</v>
      </c>
      <c r="K40" s="101" t="s">
        <v>523</v>
      </c>
      <c r="L40" s="101" t="s">
        <v>524</v>
      </c>
      <c r="M40" s="102" t="s">
        <v>525</v>
      </c>
    </row>
    <row r="41" spans="2:13" ht="27.75" customHeight="1" x14ac:dyDescent="0.2">
      <c r="B41" s="1169" t="s">
        <v>30</v>
      </c>
      <c r="C41" s="1170"/>
      <c r="D41" s="103"/>
      <c r="E41" s="1175" t="s">
        <v>31</v>
      </c>
      <c r="F41" s="1175"/>
      <c r="G41" s="1175"/>
      <c r="H41" s="1176"/>
      <c r="I41" s="342">
        <v>18094</v>
      </c>
      <c r="J41" s="343">
        <v>19017</v>
      </c>
      <c r="K41" s="343">
        <v>18525</v>
      </c>
      <c r="L41" s="343">
        <v>17549</v>
      </c>
      <c r="M41" s="344">
        <v>15979</v>
      </c>
    </row>
    <row r="42" spans="2:13" ht="27.75" customHeight="1" x14ac:dyDescent="0.2">
      <c r="B42" s="1171"/>
      <c r="C42" s="1172"/>
      <c r="D42" s="104"/>
      <c r="E42" s="1177" t="s">
        <v>32</v>
      </c>
      <c r="F42" s="1177"/>
      <c r="G42" s="1177"/>
      <c r="H42" s="1178"/>
      <c r="I42" s="345">
        <v>2908</v>
      </c>
      <c r="J42" s="346">
        <v>8996</v>
      </c>
      <c r="K42" s="346">
        <v>9449</v>
      </c>
      <c r="L42" s="346">
        <v>13996</v>
      </c>
      <c r="M42" s="347">
        <v>11488</v>
      </c>
    </row>
    <row r="43" spans="2:13" ht="27.75" customHeight="1" x14ac:dyDescent="0.2">
      <c r="B43" s="1171"/>
      <c r="C43" s="1172"/>
      <c r="D43" s="104"/>
      <c r="E43" s="1177" t="s">
        <v>33</v>
      </c>
      <c r="F43" s="1177"/>
      <c r="G43" s="1177"/>
      <c r="H43" s="1178"/>
      <c r="I43" s="345" t="s">
        <v>482</v>
      </c>
      <c r="J43" s="346" t="s">
        <v>482</v>
      </c>
      <c r="K43" s="346" t="s">
        <v>482</v>
      </c>
      <c r="L43" s="346" t="s">
        <v>482</v>
      </c>
      <c r="M43" s="347" t="s">
        <v>482</v>
      </c>
    </row>
    <row r="44" spans="2:13" ht="27.75" customHeight="1" x14ac:dyDescent="0.2">
      <c r="B44" s="1171"/>
      <c r="C44" s="1172"/>
      <c r="D44" s="104"/>
      <c r="E44" s="1177" t="s">
        <v>34</v>
      </c>
      <c r="F44" s="1177"/>
      <c r="G44" s="1177"/>
      <c r="H44" s="1178"/>
      <c r="I44" s="345">
        <v>878</v>
      </c>
      <c r="J44" s="346">
        <v>1009</v>
      </c>
      <c r="K44" s="346">
        <v>1120</v>
      </c>
      <c r="L44" s="346">
        <v>1312</v>
      </c>
      <c r="M44" s="347">
        <v>1315</v>
      </c>
    </row>
    <row r="45" spans="2:13" ht="27.75" customHeight="1" x14ac:dyDescent="0.2">
      <c r="B45" s="1171"/>
      <c r="C45" s="1172"/>
      <c r="D45" s="104"/>
      <c r="E45" s="1177" t="s">
        <v>35</v>
      </c>
      <c r="F45" s="1177"/>
      <c r="G45" s="1177"/>
      <c r="H45" s="1178"/>
      <c r="I45" s="345">
        <v>8037</v>
      </c>
      <c r="J45" s="346">
        <v>8612</v>
      </c>
      <c r="K45" s="346">
        <v>9198</v>
      </c>
      <c r="L45" s="346">
        <v>8306</v>
      </c>
      <c r="M45" s="347">
        <v>8892</v>
      </c>
    </row>
    <row r="46" spans="2:13" ht="27.75" customHeight="1" x14ac:dyDescent="0.2">
      <c r="B46" s="1171"/>
      <c r="C46" s="1172"/>
      <c r="D46" s="105"/>
      <c r="E46" s="1177" t="s">
        <v>36</v>
      </c>
      <c r="F46" s="1177"/>
      <c r="G46" s="1177"/>
      <c r="H46" s="1178"/>
      <c r="I46" s="345" t="s">
        <v>482</v>
      </c>
      <c r="J46" s="346" t="s">
        <v>482</v>
      </c>
      <c r="K46" s="346" t="s">
        <v>482</v>
      </c>
      <c r="L46" s="346" t="s">
        <v>482</v>
      </c>
      <c r="M46" s="347" t="s">
        <v>482</v>
      </c>
    </row>
    <row r="47" spans="2:13" ht="27.75" customHeight="1" x14ac:dyDescent="0.2">
      <c r="B47" s="1171"/>
      <c r="C47" s="1172"/>
      <c r="D47" s="106"/>
      <c r="E47" s="1179" t="s">
        <v>37</v>
      </c>
      <c r="F47" s="1180"/>
      <c r="G47" s="1180"/>
      <c r="H47" s="1181"/>
      <c r="I47" s="345" t="s">
        <v>482</v>
      </c>
      <c r="J47" s="346" t="s">
        <v>482</v>
      </c>
      <c r="K47" s="346" t="s">
        <v>482</v>
      </c>
      <c r="L47" s="346" t="s">
        <v>482</v>
      </c>
      <c r="M47" s="347" t="s">
        <v>482</v>
      </c>
    </row>
    <row r="48" spans="2:13" ht="27.75" customHeight="1" x14ac:dyDescent="0.2">
      <c r="B48" s="1171"/>
      <c r="C48" s="1172"/>
      <c r="D48" s="104"/>
      <c r="E48" s="1177" t="s">
        <v>38</v>
      </c>
      <c r="F48" s="1177"/>
      <c r="G48" s="1177"/>
      <c r="H48" s="1178"/>
      <c r="I48" s="345" t="s">
        <v>482</v>
      </c>
      <c r="J48" s="346" t="s">
        <v>482</v>
      </c>
      <c r="K48" s="346" t="s">
        <v>482</v>
      </c>
      <c r="L48" s="346" t="s">
        <v>482</v>
      </c>
      <c r="M48" s="347" t="s">
        <v>482</v>
      </c>
    </row>
    <row r="49" spans="2:13" ht="27.75" customHeight="1" x14ac:dyDescent="0.2">
      <c r="B49" s="1173"/>
      <c r="C49" s="1174"/>
      <c r="D49" s="104"/>
      <c r="E49" s="1177" t="s">
        <v>39</v>
      </c>
      <c r="F49" s="1177"/>
      <c r="G49" s="1177"/>
      <c r="H49" s="1178"/>
      <c r="I49" s="345" t="s">
        <v>482</v>
      </c>
      <c r="J49" s="346" t="s">
        <v>482</v>
      </c>
      <c r="K49" s="346" t="s">
        <v>482</v>
      </c>
      <c r="L49" s="346" t="s">
        <v>482</v>
      </c>
      <c r="M49" s="347" t="s">
        <v>482</v>
      </c>
    </row>
    <row r="50" spans="2:13" ht="27.75" customHeight="1" x14ac:dyDescent="0.2">
      <c r="B50" s="1182" t="s">
        <v>40</v>
      </c>
      <c r="C50" s="1183"/>
      <c r="D50" s="107"/>
      <c r="E50" s="1177" t="s">
        <v>41</v>
      </c>
      <c r="F50" s="1177"/>
      <c r="G50" s="1177"/>
      <c r="H50" s="1178"/>
      <c r="I50" s="345">
        <v>40768</v>
      </c>
      <c r="J50" s="346">
        <v>43249</v>
      </c>
      <c r="K50" s="346">
        <v>45137</v>
      </c>
      <c r="L50" s="346">
        <v>47871</v>
      </c>
      <c r="M50" s="347">
        <v>50836</v>
      </c>
    </row>
    <row r="51" spans="2:13" ht="27.75" customHeight="1" x14ac:dyDescent="0.2">
      <c r="B51" s="1171"/>
      <c r="C51" s="1172"/>
      <c r="D51" s="104"/>
      <c r="E51" s="1177" t="s">
        <v>42</v>
      </c>
      <c r="F51" s="1177"/>
      <c r="G51" s="1177"/>
      <c r="H51" s="1178"/>
      <c r="I51" s="345">
        <v>1772</v>
      </c>
      <c r="J51" s="346">
        <v>1772</v>
      </c>
      <c r="K51" s="346">
        <v>1878</v>
      </c>
      <c r="L51" s="346">
        <v>2059</v>
      </c>
      <c r="M51" s="347">
        <v>3494</v>
      </c>
    </row>
    <row r="52" spans="2:13" ht="27.75" customHeight="1" x14ac:dyDescent="0.2">
      <c r="B52" s="1173"/>
      <c r="C52" s="1174"/>
      <c r="D52" s="104"/>
      <c r="E52" s="1177" t="s">
        <v>43</v>
      </c>
      <c r="F52" s="1177"/>
      <c r="G52" s="1177"/>
      <c r="H52" s="1178"/>
      <c r="I52" s="345">
        <v>28513</v>
      </c>
      <c r="J52" s="346">
        <v>27206</v>
      </c>
      <c r="K52" s="346">
        <v>29947</v>
      </c>
      <c r="L52" s="346">
        <v>28625</v>
      </c>
      <c r="M52" s="347">
        <v>25435</v>
      </c>
    </row>
    <row r="53" spans="2:13" ht="27.75" customHeight="1" thickBot="1" x14ac:dyDescent="0.25">
      <c r="B53" s="1184" t="s">
        <v>19</v>
      </c>
      <c r="C53" s="1185"/>
      <c r="D53" s="108"/>
      <c r="E53" s="1186" t="s">
        <v>44</v>
      </c>
      <c r="F53" s="1186"/>
      <c r="G53" s="1186"/>
      <c r="H53" s="1187"/>
      <c r="I53" s="348">
        <v>-41135</v>
      </c>
      <c r="J53" s="349">
        <v>-34593</v>
      </c>
      <c r="K53" s="349">
        <v>-38670</v>
      </c>
      <c r="L53" s="349">
        <v>-37391</v>
      </c>
      <c r="M53" s="350">
        <v>-42091</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NuU2pLbNh8UuwWZI6m/oLHewiHMxi0YblqvfccFELZOkC6sshYcQVStCQPESFUydtChD19RFTaOFugTanjiyyQ==" saltValue="uIJki7HbJ3UNXqANq/TGK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523</v>
      </c>
      <c r="G54" s="117" t="s">
        <v>524</v>
      </c>
      <c r="H54" s="118" t="s">
        <v>525</v>
      </c>
    </row>
    <row r="55" spans="2:8" ht="52.5" customHeight="1" x14ac:dyDescent="0.2">
      <c r="B55" s="119"/>
      <c r="C55" s="1196" t="s">
        <v>46</v>
      </c>
      <c r="D55" s="1196"/>
      <c r="E55" s="1197"/>
      <c r="F55" s="120">
        <v>21287</v>
      </c>
      <c r="G55" s="120">
        <v>21305</v>
      </c>
      <c r="H55" s="121">
        <v>16810</v>
      </c>
    </row>
    <row r="56" spans="2:8" ht="52.5" customHeight="1" x14ac:dyDescent="0.2">
      <c r="B56" s="122"/>
      <c r="C56" s="1198" t="s">
        <v>47</v>
      </c>
      <c r="D56" s="1198"/>
      <c r="E56" s="1199"/>
      <c r="F56" s="123">
        <v>4125</v>
      </c>
      <c r="G56" s="123">
        <v>4128</v>
      </c>
      <c r="H56" s="124">
        <v>4131</v>
      </c>
    </row>
    <row r="57" spans="2:8" ht="53.25" customHeight="1" x14ac:dyDescent="0.2">
      <c r="B57" s="122"/>
      <c r="C57" s="1200" t="s">
        <v>48</v>
      </c>
      <c r="D57" s="1200"/>
      <c r="E57" s="1201"/>
      <c r="F57" s="125">
        <v>17950</v>
      </c>
      <c r="G57" s="125">
        <v>20490</v>
      </c>
      <c r="H57" s="126">
        <v>27717</v>
      </c>
    </row>
    <row r="58" spans="2:8" ht="45.75" customHeight="1" x14ac:dyDescent="0.2">
      <c r="B58" s="127"/>
      <c r="C58" s="1188" t="s">
        <v>551</v>
      </c>
      <c r="D58" s="1189"/>
      <c r="E58" s="1190"/>
      <c r="F58" s="128">
        <v>9259</v>
      </c>
      <c r="G58" s="128">
        <v>11719</v>
      </c>
      <c r="H58" s="129">
        <v>15034</v>
      </c>
    </row>
    <row r="59" spans="2:8" ht="45.75" customHeight="1" x14ac:dyDescent="0.2">
      <c r="B59" s="127"/>
      <c r="C59" s="1188" t="s">
        <v>552</v>
      </c>
      <c r="D59" s="1189"/>
      <c r="E59" s="1190"/>
      <c r="F59" s="128">
        <v>6119</v>
      </c>
      <c r="G59" s="128">
        <v>6132</v>
      </c>
      <c r="H59" s="129">
        <v>8744</v>
      </c>
    </row>
    <row r="60" spans="2:8" ht="45.75" customHeight="1" x14ac:dyDescent="0.2">
      <c r="B60" s="127"/>
      <c r="C60" s="1188" t="s">
        <v>553</v>
      </c>
      <c r="D60" s="1189"/>
      <c r="E60" s="1190"/>
      <c r="F60" s="128">
        <v>1472</v>
      </c>
      <c r="G60" s="128">
        <v>1523</v>
      </c>
      <c r="H60" s="129">
        <v>1574</v>
      </c>
    </row>
    <row r="61" spans="2:8" ht="45.75" customHeight="1" x14ac:dyDescent="0.2">
      <c r="B61" s="127"/>
      <c r="C61" s="1188" t="s">
        <v>554</v>
      </c>
      <c r="D61" s="1189"/>
      <c r="E61" s="1190"/>
      <c r="F61" s="128" t="s">
        <v>556</v>
      </c>
      <c r="G61" s="128" t="s">
        <v>556</v>
      </c>
      <c r="H61" s="129">
        <v>1250</v>
      </c>
    </row>
    <row r="62" spans="2:8" ht="45.75" customHeight="1" thickBot="1" x14ac:dyDescent="0.25">
      <c r="B62" s="130"/>
      <c r="C62" s="1191" t="s">
        <v>555</v>
      </c>
      <c r="D62" s="1192"/>
      <c r="E62" s="1193"/>
      <c r="F62" s="131">
        <v>729</v>
      </c>
      <c r="G62" s="131">
        <v>729</v>
      </c>
      <c r="H62" s="132">
        <v>730</v>
      </c>
    </row>
    <row r="63" spans="2:8" ht="52.5" customHeight="1" thickBot="1" x14ac:dyDescent="0.25">
      <c r="B63" s="133"/>
      <c r="C63" s="1194" t="s">
        <v>49</v>
      </c>
      <c r="D63" s="1194"/>
      <c r="E63" s="1195"/>
      <c r="F63" s="134">
        <v>43362</v>
      </c>
      <c r="G63" s="134">
        <v>45923</v>
      </c>
      <c r="H63" s="135">
        <v>48658</v>
      </c>
    </row>
    <row r="64" spans="2:8" ht="13" x14ac:dyDescent="0.2"/>
  </sheetData>
  <sheetProtection algorithmName="SHA-512" hashValue="rOp8TYohPon1ioRVks3mrAKjjH9NGYAS8FZm/ZcmWiHhlxhr+JxkGPv16A/1MDLzqM8nzJBo/H4WASf3O0BHcQ==" saltValue="vbNHYBWpd2Z9wD51UhO23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520</v>
      </c>
      <c r="G2" s="149"/>
      <c r="H2" s="150"/>
    </row>
    <row r="3" spans="1:8" x14ac:dyDescent="0.2">
      <c r="A3" s="146" t="s">
        <v>513</v>
      </c>
      <c r="B3" s="151"/>
      <c r="C3" s="152"/>
      <c r="D3" s="153">
        <v>53900</v>
      </c>
      <c r="E3" s="154"/>
      <c r="F3" s="155">
        <v>51681</v>
      </c>
      <c r="G3" s="156"/>
      <c r="H3" s="157"/>
    </row>
    <row r="4" spans="1:8" x14ac:dyDescent="0.2">
      <c r="A4" s="158"/>
      <c r="B4" s="159"/>
      <c r="C4" s="160"/>
      <c r="D4" s="161">
        <v>38960</v>
      </c>
      <c r="E4" s="162"/>
      <c r="F4" s="163">
        <v>37226</v>
      </c>
      <c r="G4" s="164"/>
      <c r="H4" s="165"/>
    </row>
    <row r="5" spans="1:8" x14ac:dyDescent="0.2">
      <c r="A5" s="146" t="s">
        <v>515</v>
      </c>
      <c r="B5" s="151"/>
      <c r="C5" s="152"/>
      <c r="D5" s="153">
        <v>50047</v>
      </c>
      <c r="E5" s="154"/>
      <c r="F5" s="155">
        <v>50465</v>
      </c>
      <c r="G5" s="156"/>
      <c r="H5" s="157"/>
    </row>
    <row r="6" spans="1:8" x14ac:dyDescent="0.2">
      <c r="A6" s="158"/>
      <c r="B6" s="159"/>
      <c r="C6" s="160"/>
      <c r="D6" s="161">
        <v>38467</v>
      </c>
      <c r="E6" s="162"/>
      <c r="F6" s="163">
        <v>34193</v>
      </c>
      <c r="G6" s="164"/>
      <c r="H6" s="165"/>
    </row>
    <row r="7" spans="1:8" x14ac:dyDescent="0.2">
      <c r="A7" s="146" t="s">
        <v>516</v>
      </c>
      <c r="B7" s="151"/>
      <c r="C7" s="152"/>
      <c r="D7" s="153">
        <v>51048</v>
      </c>
      <c r="E7" s="154"/>
      <c r="F7" s="155">
        <v>51679</v>
      </c>
      <c r="G7" s="156"/>
      <c r="H7" s="157"/>
    </row>
    <row r="8" spans="1:8" x14ac:dyDescent="0.2">
      <c r="A8" s="158"/>
      <c r="B8" s="159"/>
      <c r="C8" s="160"/>
      <c r="D8" s="161">
        <v>39059</v>
      </c>
      <c r="E8" s="162"/>
      <c r="F8" s="163">
        <v>35132</v>
      </c>
      <c r="G8" s="164"/>
      <c r="H8" s="165"/>
    </row>
    <row r="9" spans="1:8" x14ac:dyDescent="0.2">
      <c r="A9" s="146" t="s">
        <v>517</v>
      </c>
      <c r="B9" s="151"/>
      <c r="C9" s="152"/>
      <c r="D9" s="153">
        <v>42648</v>
      </c>
      <c r="E9" s="154"/>
      <c r="F9" s="155">
        <v>49665</v>
      </c>
      <c r="G9" s="156"/>
      <c r="H9" s="157"/>
    </row>
    <row r="10" spans="1:8" x14ac:dyDescent="0.2">
      <c r="A10" s="158"/>
      <c r="B10" s="159"/>
      <c r="C10" s="160"/>
      <c r="D10" s="161">
        <v>32071</v>
      </c>
      <c r="E10" s="162"/>
      <c r="F10" s="163">
        <v>34678</v>
      </c>
      <c r="G10" s="164"/>
      <c r="H10" s="165"/>
    </row>
    <row r="11" spans="1:8" x14ac:dyDescent="0.2">
      <c r="A11" s="146" t="s">
        <v>518</v>
      </c>
      <c r="B11" s="151"/>
      <c r="C11" s="152"/>
      <c r="D11" s="153">
        <v>57529</v>
      </c>
      <c r="E11" s="154"/>
      <c r="F11" s="155">
        <v>63439</v>
      </c>
      <c r="G11" s="156"/>
      <c r="H11" s="157"/>
    </row>
    <row r="12" spans="1:8" x14ac:dyDescent="0.2">
      <c r="A12" s="158"/>
      <c r="B12" s="159"/>
      <c r="C12" s="166"/>
      <c r="D12" s="161">
        <v>45966</v>
      </c>
      <c r="E12" s="162"/>
      <c r="F12" s="163">
        <v>46463</v>
      </c>
      <c r="G12" s="164"/>
      <c r="H12" s="165"/>
    </row>
    <row r="13" spans="1:8" x14ac:dyDescent="0.2">
      <c r="A13" s="146"/>
      <c r="B13" s="151"/>
      <c r="C13" s="152"/>
      <c r="D13" s="153">
        <v>51034</v>
      </c>
      <c r="E13" s="154"/>
      <c r="F13" s="155">
        <v>53386</v>
      </c>
      <c r="G13" s="167"/>
      <c r="H13" s="157"/>
    </row>
    <row r="14" spans="1:8" x14ac:dyDescent="0.2">
      <c r="A14" s="158"/>
      <c r="B14" s="159"/>
      <c r="C14" s="160"/>
      <c r="D14" s="161">
        <v>38905</v>
      </c>
      <c r="E14" s="162"/>
      <c r="F14" s="163">
        <v>37538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4.0199999999999996</v>
      </c>
      <c r="C19" s="168">
        <f>ROUND(VALUE(SUBSTITUTE(実質収支比率等に係る経年分析!G$48,"▲","-")),2)</f>
        <v>3.68</v>
      </c>
      <c r="D19" s="168">
        <f>ROUND(VALUE(SUBSTITUTE(実質収支比率等に係る経年分析!H$48,"▲","-")),2)</f>
        <v>7.83</v>
      </c>
      <c r="E19" s="168">
        <f>ROUND(VALUE(SUBSTITUTE(実質収支比率等に係る経年分析!I$48,"▲","-")),2)</f>
        <v>7.81</v>
      </c>
      <c r="F19" s="168">
        <f>ROUND(VALUE(SUBSTITUTE(実質収支比率等に係る経年分析!J$48,"▲","-")),2)</f>
        <v>5.64</v>
      </c>
    </row>
    <row r="20" spans="1:11" x14ac:dyDescent="0.2">
      <c r="A20" s="168" t="s">
        <v>53</v>
      </c>
      <c r="B20" s="168">
        <f>ROUND(VALUE(SUBSTITUTE(実質収支比率等に係る経年分析!F$47,"▲","-")),2)</f>
        <v>29.26</v>
      </c>
      <c r="C20" s="168">
        <f>ROUND(VALUE(SUBSTITUTE(実質収支比率等に係る経年分析!G$47,"▲","-")),2)</f>
        <v>33.799999999999997</v>
      </c>
      <c r="D20" s="168">
        <f>ROUND(VALUE(SUBSTITUTE(実質収支比率等に係る経年分析!H$47,"▲","-")),2)</f>
        <v>34</v>
      </c>
      <c r="E20" s="168">
        <f>ROUND(VALUE(SUBSTITUTE(実質収支比率等に係る経年分析!I$47,"▲","-")),2)</f>
        <v>32.5</v>
      </c>
      <c r="F20" s="168">
        <f>ROUND(VALUE(SUBSTITUTE(実質収支比率等に係る経年分析!J$47,"▲","-")),2)</f>
        <v>23.96</v>
      </c>
    </row>
    <row r="21" spans="1:11" x14ac:dyDescent="0.2">
      <c r="A21" s="168" t="s">
        <v>54</v>
      </c>
      <c r="B21" s="168">
        <f>IF(ISNUMBER(VALUE(SUBSTITUTE(実質収支比率等に係る経年分析!F$49,"▲","-"))),ROUND(VALUE(SUBSTITUTE(実質収支比率等に係る経年分析!F$49,"▲","-")),2),NA())</f>
        <v>0.09</v>
      </c>
      <c r="C21" s="168">
        <f>IF(ISNUMBER(VALUE(SUBSTITUTE(実質収支比率等に係る経年分析!G$49,"▲","-"))),ROUND(VALUE(SUBSTITUTE(実質収支比率等に係る経年分析!G$49,"▲","-")),2),NA())</f>
        <v>3.83</v>
      </c>
      <c r="D21" s="168">
        <f>IF(ISNUMBER(VALUE(SUBSTITUTE(実質収支比率等に係る経年分析!H$49,"▲","-"))),ROUND(VALUE(SUBSTITUTE(実質収支比率等に係る経年分析!H$49,"▲","-")),2),NA())</f>
        <v>5.17</v>
      </c>
      <c r="E21" s="168">
        <f>IF(ISNUMBER(VALUE(SUBSTITUTE(実質収支比率等に係る経年分析!I$49,"▲","-"))),ROUND(VALUE(SUBSTITUTE(実質収支比率等に係る経年分析!I$49,"▲","-")),2),NA())</f>
        <v>0.35</v>
      </c>
      <c r="F21" s="168">
        <f>IF(ISNUMBER(VALUE(SUBSTITUTE(実質収支比率等に係る経年分析!J$49,"▲","-"))),ROUND(VALUE(SUBSTITUTE(実質収支比率等に係る経年分析!J$49,"▲","-")),2),NA())</f>
        <v>-8.07</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e">
        <f>IF(連結実質赤字比率に係る赤字・黒字の構成分析!C$38="",NA(),連結実質赤字比率に係る赤字・黒字の構成分析!C$38)</f>
        <v>#N/A</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#VALUE!</v>
      </c>
      <c r="K32" s="169" t="e">
        <f>IF(ROUND(VALUE(SUBSTITUTE(連結実質赤字比率に係る赤字・黒字の構成分析!J$38,"▲", "-")), 2) &gt;= 0, ABS(ROUND(VALUE(SUBSTITUTE(連結実質赤字比率に係る赤字・黒字の構成分析!J$38,"▲", "-")), 2)), NA())</f>
        <v>#VALUE!</v>
      </c>
    </row>
    <row r="33" spans="1:16" x14ac:dyDescent="0.2">
      <c r="A33" s="169" t="str">
        <f>IF(連結実質赤字比率に係る赤字・黒字の構成分析!C$37="",NA(),連結実質赤字比率に係る赤字・黒字の構成分析!C$37)</f>
        <v>後期高齢者医療特別会計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0.11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0.09</v>
      </c>
    </row>
    <row r="34" spans="1:16" x14ac:dyDescent="0.2">
      <c r="A34" s="169" t="str">
        <f>IF(連結実質赤字比率に係る赤字・黒字の構成分析!C$36="",NA(),連結実質赤字比率に係る赤字・黒字の構成分析!C$36)</f>
        <v>国民健康保険事業特別会計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0.34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0.67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0.33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0.52</v>
      </c>
    </row>
    <row r="35" spans="1:16" x14ac:dyDescent="0.2">
      <c r="A35" s="169" t="str">
        <f>IF(連結実質赤字比率に係る赤字・黒字の構成分析!C$35="",NA(),連結実質赤字比率に係る赤字・黒字の構成分析!C$35)</f>
        <v>介護保険事業特別会計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0.72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1.53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0.94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1.1499999999999999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0.76</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4.01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3.67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7.83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5.63</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3337</v>
      </c>
      <c r="E42" s="170"/>
      <c r="F42" s="170"/>
      <c r="G42" s="170">
        <f>'実質公債費比率（分子）の構造'!L$52</f>
        <v>3312</v>
      </c>
      <c r="H42" s="170"/>
      <c r="I42" s="170"/>
      <c r="J42" s="170">
        <f>'実質公債費比率（分子）の構造'!M$52</f>
        <v>3203</v>
      </c>
      <c r="K42" s="170"/>
      <c r="L42" s="170"/>
      <c r="M42" s="170">
        <f>'実質公債費比率（分子）の構造'!N$52</f>
        <v>2924</v>
      </c>
      <c r="N42" s="170"/>
      <c r="O42" s="170"/>
      <c r="P42" s="170">
        <f>'実質公債費比率（分子）の構造'!O$52</f>
        <v>2714</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522</v>
      </c>
      <c r="C44" s="170"/>
      <c r="D44" s="170"/>
      <c r="E44" s="170">
        <f>'実質公債費比率（分子）の構造'!L$50</f>
        <v>790</v>
      </c>
      <c r="F44" s="170"/>
      <c r="G44" s="170"/>
      <c r="H44" s="170">
        <f>'実質公債費比率（分子）の構造'!M$50</f>
        <v>425</v>
      </c>
      <c r="I44" s="170"/>
      <c r="J44" s="170"/>
      <c r="K44" s="170">
        <f>'実質公債費比率（分子）の構造'!N$50</f>
        <v>1876</v>
      </c>
      <c r="L44" s="170"/>
      <c r="M44" s="170"/>
      <c r="N44" s="170">
        <f>'実質公債費比率（分子）の構造'!O$50</f>
        <v>5164</v>
      </c>
      <c r="O44" s="170"/>
      <c r="P44" s="170"/>
    </row>
    <row r="45" spans="1:16" x14ac:dyDescent="0.2">
      <c r="A45" s="170" t="s">
        <v>63</v>
      </c>
      <c r="B45" s="170">
        <f>'実質公債費比率（分子）の構造'!K$49</f>
        <v>72</v>
      </c>
      <c r="C45" s="170"/>
      <c r="D45" s="170"/>
      <c r="E45" s="170">
        <f>'実質公債費比率（分子）の構造'!L$49</f>
        <v>76</v>
      </c>
      <c r="F45" s="170"/>
      <c r="G45" s="170"/>
      <c r="H45" s="170">
        <f>'実質公債費比率（分子）の構造'!M$49</f>
        <v>72</v>
      </c>
      <c r="I45" s="170"/>
      <c r="J45" s="170"/>
      <c r="K45" s="170">
        <f>'実質公債費比率（分子）の構造'!N$49</f>
        <v>73</v>
      </c>
      <c r="L45" s="170"/>
      <c r="M45" s="170"/>
      <c r="N45" s="170">
        <f>'実質公債費比率（分子）の構造'!O$49</f>
        <v>89</v>
      </c>
      <c r="O45" s="170"/>
      <c r="P45" s="170"/>
    </row>
    <row r="46" spans="1:16" x14ac:dyDescent="0.2">
      <c r="A46" s="170" t="s">
        <v>64</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x14ac:dyDescent="0.2">
      <c r="A47" s="170" t="s">
        <v>12</v>
      </c>
      <c r="B47" s="170">
        <f>'実質公債費比率（分子）の構造'!K$47</f>
        <v>78</v>
      </c>
      <c r="C47" s="170"/>
      <c r="D47" s="170"/>
      <c r="E47" s="170" t="str">
        <f>'実質公債費比率（分子）の構造'!L$47</f>
        <v>-</v>
      </c>
      <c r="F47" s="170"/>
      <c r="G47" s="170"/>
      <c r="H47" s="170">
        <f>'実質公債費比率（分子）の構造'!M$47</f>
        <v>78</v>
      </c>
      <c r="I47" s="170"/>
      <c r="J47" s="170"/>
      <c r="K47" s="170">
        <f>'実質公債費比率（分子）の構造'!N$47</f>
        <v>78</v>
      </c>
      <c r="L47" s="170"/>
      <c r="M47" s="170"/>
      <c r="N47" s="170">
        <f>'実質公債費比率（分子）の構造'!O$47</f>
        <v>78</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1739</v>
      </c>
      <c r="C49" s="170"/>
      <c r="D49" s="170"/>
      <c r="E49" s="170">
        <f>'実質公債費比率（分子）の構造'!L$45</f>
        <v>1734</v>
      </c>
      <c r="F49" s="170"/>
      <c r="G49" s="170"/>
      <c r="H49" s="170">
        <f>'実質公債費比率（分子）の構造'!M$45</f>
        <v>1753</v>
      </c>
      <c r="I49" s="170"/>
      <c r="J49" s="170"/>
      <c r="K49" s="170">
        <f>'実質公債費比率（分子）の構造'!N$45</f>
        <v>1810</v>
      </c>
      <c r="L49" s="170"/>
      <c r="M49" s="170"/>
      <c r="N49" s="170">
        <f>'実質公債費比率（分子）の構造'!O$45</f>
        <v>2018</v>
      </c>
      <c r="O49" s="170"/>
      <c r="P49" s="170"/>
    </row>
    <row r="50" spans="1:16" x14ac:dyDescent="0.2">
      <c r="A50" s="170" t="s">
        <v>67</v>
      </c>
      <c r="B50" s="170" t="e">
        <f>NA()</f>
        <v>#N/A</v>
      </c>
      <c r="C50" s="170">
        <f>IF(ISNUMBER('実質公債費比率（分子）の構造'!K$53),'実質公債費比率（分子）の構造'!K$53,NA())</f>
        <v>-926</v>
      </c>
      <c r="D50" s="170" t="e">
        <f>NA()</f>
        <v>#N/A</v>
      </c>
      <c r="E50" s="170" t="e">
        <f>NA()</f>
        <v>#N/A</v>
      </c>
      <c r="F50" s="170">
        <f>IF(ISNUMBER('実質公債費比率（分子）の構造'!L$53),'実質公債費比率（分子）の構造'!L$53,NA())</f>
        <v>-712</v>
      </c>
      <c r="G50" s="170" t="e">
        <f>NA()</f>
        <v>#N/A</v>
      </c>
      <c r="H50" s="170" t="e">
        <f>NA()</f>
        <v>#N/A</v>
      </c>
      <c r="I50" s="170">
        <f>IF(ISNUMBER('実質公債費比率（分子）の構造'!M$53),'実質公債費比率（分子）の構造'!M$53,NA())</f>
        <v>-875</v>
      </c>
      <c r="J50" s="170" t="e">
        <f>NA()</f>
        <v>#N/A</v>
      </c>
      <c r="K50" s="170" t="e">
        <f>NA()</f>
        <v>#N/A</v>
      </c>
      <c r="L50" s="170">
        <f>IF(ISNUMBER('実質公債費比率（分子）の構造'!N$53),'実質公債費比率（分子）の構造'!N$53,NA())</f>
        <v>913</v>
      </c>
      <c r="M50" s="170" t="e">
        <f>NA()</f>
        <v>#N/A</v>
      </c>
      <c r="N50" s="170" t="e">
        <f>NA()</f>
        <v>#N/A</v>
      </c>
      <c r="O50" s="170">
        <f>IF(ISNUMBER('実質公債費比率（分子）の構造'!O$53),'実質公債費比率（分子）の構造'!O$53,NA())</f>
        <v>4635</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28513</v>
      </c>
      <c r="E56" s="169"/>
      <c r="F56" s="169"/>
      <c r="G56" s="169">
        <f>'将来負担比率（分子）の構造'!J$52</f>
        <v>27206</v>
      </c>
      <c r="H56" s="169"/>
      <c r="I56" s="169"/>
      <c r="J56" s="169">
        <f>'将来負担比率（分子）の構造'!K$52</f>
        <v>29947</v>
      </c>
      <c r="K56" s="169"/>
      <c r="L56" s="169"/>
      <c r="M56" s="169">
        <f>'将来負担比率（分子）の構造'!L$52</f>
        <v>28625</v>
      </c>
      <c r="N56" s="169"/>
      <c r="O56" s="169"/>
      <c r="P56" s="169">
        <f>'将来負担比率（分子）の構造'!M$52</f>
        <v>25435</v>
      </c>
    </row>
    <row r="57" spans="1:16" x14ac:dyDescent="0.2">
      <c r="A57" s="169" t="s">
        <v>42</v>
      </c>
      <c r="B57" s="169"/>
      <c r="C57" s="169"/>
      <c r="D57" s="169">
        <f>'将来負担比率（分子）の構造'!I$51</f>
        <v>1772</v>
      </c>
      <c r="E57" s="169"/>
      <c r="F57" s="169"/>
      <c r="G57" s="169">
        <f>'将来負担比率（分子）の構造'!J$51</f>
        <v>1772</v>
      </c>
      <c r="H57" s="169"/>
      <c r="I57" s="169"/>
      <c r="J57" s="169">
        <f>'将来負担比率（分子）の構造'!K$51</f>
        <v>1878</v>
      </c>
      <c r="K57" s="169"/>
      <c r="L57" s="169"/>
      <c r="M57" s="169">
        <f>'将来負担比率（分子）の構造'!L$51</f>
        <v>2059</v>
      </c>
      <c r="N57" s="169"/>
      <c r="O57" s="169"/>
      <c r="P57" s="169">
        <f>'将来負担比率（分子）の構造'!M$51</f>
        <v>3494</v>
      </c>
    </row>
    <row r="58" spans="1:16" x14ac:dyDescent="0.2">
      <c r="A58" s="169" t="s">
        <v>41</v>
      </c>
      <c r="B58" s="169"/>
      <c r="C58" s="169"/>
      <c r="D58" s="169">
        <f>'将来負担比率（分子）の構造'!I$50</f>
        <v>40768</v>
      </c>
      <c r="E58" s="169"/>
      <c r="F58" s="169"/>
      <c r="G58" s="169">
        <f>'将来負担比率（分子）の構造'!J$50</f>
        <v>43249</v>
      </c>
      <c r="H58" s="169"/>
      <c r="I58" s="169"/>
      <c r="J58" s="169">
        <f>'将来負担比率（分子）の構造'!K$50</f>
        <v>45137</v>
      </c>
      <c r="K58" s="169"/>
      <c r="L58" s="169"/>
      <c r="M58" s="169">
        <f>'将来負担比率（分子）の構造'!L$50</f>
        <v>47871</v>
      </c>
      <c r="N58" s="169"/>
      <c r="O58" s="169"/>
      <c r="P58" s="169">
        <f>'将来負担比率（分子）の構造'!M$50</f>
        <v>50836</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8037</v>
      </c>
      <c r="C62" s="169"/>
      <c r="D62" s="169"/>
      <c r="E62" s="169">
        <f>'将来負担比率（分子）の構造'!J$45</f>
        <v>8612</v>
      </c>
      <c r="F62" s="169"/>
      <c r="G62" s="169"/>
      <c r="H62" s="169">
        <f>'将来負担比率（分子）の構造'!K$45</f>
        <v>9198</v>
      </c>
      <c r="I62" s="169"/>
      <c r="J62" s="169"/>
      <c r="K62" s="169">
        <f>'将来負担比率（分子）の構造'!L$45</f>
        <v>8306</v>
      </c>
      <c r="L62" s="169"/>
      <c r="M62" s="169"/>
      <c r="N62" s="169">
        <f>'将来負担比率（分子）の構造'!M$45</f>
        <v>8892</v>
      </c>
      <c r="O62" s="169"/>
      <c r="P62" s="169"/>
    </row>
    <row r="63" spans="1:16" x14ac:dyDescent="0.2">
      <c r="A63" s="169" t="s">
        <v>34</v>
      </c>
      <c r="B63" s="169">
        <f>'将来負担比率（分子）の構造'!I$44</f>
        <v>878</v>
      </c>
      <c r="C63" s="169"/>
      <c r="D63" s="169"/>
      <c r="E63" s="169">
        <f>'将来負担比率（分子）の構造'!J$44</f>
        <v>1009</v>
      </c>
      <c r="F63" s="169"/>
      <c r="G63" s="169"/>
      <c r="H63" s="169">
        <f>'将来負担比率（分子）の構造'!K$44</f>
        <v>1120</v>
      </c>
      <c r="I63" s="169"/>
      <c r="J63" s="169"/>
      <c r="K63" s="169">
        <f>'将来負担比率（分子）の構造'!L$44</f>
        <v>1312</v>
      </c>
      <c r="L63" s="169"/>
      <c r="M63" s="169"/>
      <c r="N63" s="169">
        <f>'将来負担比率（分子）の構造'!M$44</f>
        <v>1315</v>
      </c>
      <c r="O63" s="169"/>
      <c r="P63" s="169"/>
    </row>
    <row r="64" spans="1:16" x14ac:dyDescent="0.2">
      <c r="A64" s="169" t="s">
        <v>33</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2">
      <c r="A65" s="169" t="s">
        <v>32</v>
      </c>
      <c r="B65" s="169">
        <f>'将来負担比率（分子）の構造'!I$42</f>
        <v>2908</v>
      </c>
      <c r="C65" s="169"/>
      <c r="D65" s="169"/>
      <c r="E65" s="169">
        <f>'将来負担比率（分子）の構造'!J$42</f>
        <v>8996</v>
      </c>
      <c r="F65" s="169"/>
      <c r="G65" s="169"/>
      <c r="H65" s="169">
        <f>'将来負担比率（分子）の構造'!K$42</f>
        <v>9449</v>
      </c>
      <c r="I65" s="169"/>
      <c r="J65" s="169"/>
      <c r="K65" s="169">
        <f>'将来負担比率（分子）の構造'!L$42</f>
        <v>13996</v>
      </c>
      <c r="L65" s="169"/>
      <c r="M65" s="169"/>
      <c r="N65" s="169">
        <f>'将来負担比率（分子）の構造'!M$42</f>
        <v>11488</v>
      </c>
      <c r="O65" s="169"/>
      <c r="P65" s="169"/>
    </row>
    <row r="66" spans="1:16" x14ac:dyDescent="0.2">
      <c r="A66" s="169" t="s">
        <v>31</v>
      </c>
      <c r="B66" s="169">
        <f>'将来負担比率（分子）の構造'!I$41</f>
        <v>18094</v>
      </c>
      <c r="C66" s="169"/>
      <c r="D66" s="169"/>
      <c r="E66" s="169">
        <f>'将来負担比率（分子）の構造'!J$41</f>
        <v>19017</v>
      </c>
      <c r="F66" s="169"/>
      <c r="G66" s="169"/>
      <c r="H66" s="169">
        <f>'将来負担比率（分子）の構造'!K$41</f>
        <v>18525</v>
      </c>
      <c r="I66" s="169"/>
      <c r="J66" s="169"/>
      <c r="K66" s="169">
        <f>'将来負担比率（分子）の構造'!L$41</f>
        <v>17549</v>
      </c>
      <c r="L66" s="169"/>
      <c r="M66" s="169"/>
      <c r="N66" s="169">
        <f>'将来負担比率（分子）の構造'!M$41</f>
        <v>15979</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21287</v>
      </c>
      <c r="C72" s="173">
        <f>基金残高に係る経年分析!G55</f>
        <v>21305</v>
      </c>
      <c r="D72" s="173">
        <f>基金残高に係る経年分析!H55</f>
        <v>16810</v>
      </c>
    </row>
    <row r="73" spans="1:16" x14ac:dyDescent="0.2">
      <c r="A73" s="172" t="s">
        <v>74</v>
      </c>
      <c r="B73" s="173">
        <f>基金残高に係る経年分析!F56</f>
        <v>4125</v>
      </c>
      <c r="C73" s="173">
        <f>基金残高に係る経年分析!G56</f>
        <v>4128</v>
      </c>
      <c r="D73" s="173">
        <f>基金残高に係る経年分析!H56</f>
        <v>4131</v>
      </c>
    </row>
    <row r="74" spans="1:16" x14ac:dyDescent="0.2">
      <c r="A74" s="172" t="s">
        <v>75</v>
      </c>
      <c r="B74" s="173">
        <f>基金残高に係る経年分析!F57</f>
        <v>17950</v>
      </c>
      <c r="C74" s="173">
        <f>基金残高に係る経年分析!G57</f>
        <v>20490</v>
      </c>
      <c r="D74" s="173">
        <f>基金残高に係る経年分析!H57</f>
        <v>27717</v>
      </c>
    </row>
  </sheetData>
  <sheetProtection algorithmName="SHA-512" hashValue="49ktiijeRRUhGYWp65j5Pe/BuS/m7U/eEed0hEnpWQJmgU3lv+J5k8SyL1QmZ74JkFcp37cApgckrJsCqzt2xg==" saltValue="ShLih+1MRsJLjFPK+cLid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19768368</v>
      </c>
      <c r="S5" s="600"/>
      <c r="T5" s="600"/>
      <c r="U5" s="600"/>
      <c r="V5" s="600"/>
      <c r="W5" s="600"/>
      <c r="X5" s="600"/>
      <c r="Y5" s="601"/>
      <c r="Z5" s="602">
        <v>16.3</v>
      </c>
      <c r="AA5" s="602"/>
      <c r="AB5" s="602"/>
      <c r="AC5" s="602"/>
      <c r="AD5" s="603">
        <v>19768368</v>
      </c>
      <c r="AE5" s="603"/>
      <c r="AF5" s="603"/>
      <c r="AG5" s="603"/>
      <c r="AH5" s="603"/>
      <c r="AI5" s="603"/>
      <c r="AJ5" s="603"/>
      <c r="AK5" s="603"/>
      <c r="AL5" s="604">
        <v>27.6</v>
      </c>
      <c r="AM5" s="605"/>
      <c r="AN5" s="605"/>
      <c r="AO5" s="606"/>
      <c r="AP5" s="596" t="s">
        <v>216</v>
      </c>
      <c r="AQ5" s="597"/>
      <c r="AR5" s="597"/>
      <c r="AS5" s="597"/>
      <c r="AT5" s="597"/>
      <c r="AU5" s="597"/>
      <c r="AV5" s="597"/>
      <c r="AW5" s="597"/>
      <c r="AX5" s="597"/>
      <c r="AY5" s="597"/>
      <c r="AZ5" s="597"/>
      <c r="BA5" s="597"/>
      <c r="BB5" s="597"/>
      <c r="BC5" s="597"/>
      <c r="BD5" s="597"/>
      <c r="BE5" s="597"/>
      <c r="BF5" s="598"/>
      <c r="BG5" s="610">
        <v>19768368</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297875</v>
      </c>
      <c r="S6" s="611"/>
      <c r="T6" s="611"/>
      <c r="U6" s="611"/>
      <c r="V6" s="611"/>
      <c r="W6" s="611"/>
      <c r="X6" s="611"/>
      <c r="Y6" s="612"/>
      <c r="Z6" s="613">
        <v>0.2</v>
      </c>
      <c r="AA6" s="613"/>
      <c r="AB6" s="613"/>
      <c r="AC6" s="613"/>
      <c r="AD6" s="614">
        <v>297875</v>
      </c>
      <c r="AE6" s="614"/>
      <c r="AF6" s="614"/>
      <c r="AG6" s="614"/>
      <c r="AH6" s="614"/>
      <c r="AI6" s="614"/>
      <c r="AJ6" s="614"/>
      <c r="AK6" s="614"/>
      <c r="AL6" s="615">
        <v>0.4</v>
      </c>
      <c r="AM6" s="616"/>
      <c r="AN6" s="616"/>
      <c r="AO6" s="617"/>
      <c r="AP6" s="607" t="s">
        <v>221</v>
      </c>
      <c r="AQ6" s="608"/>
      <c r="AR6" s="608"/>
      <c r="AS6" s="608"/>
      <c r="AT6" s="608"/>
      <c r="AU6" s="608"/>
      <c r="AV6" s="608"/>
      <c r="AW6" s="608"/>
      <c r="AX6" s="608"/>
      <c r="AY6" s="608"/>
      <c r="AZ6" s="608"/>
      <c r="BA6" s="608"/>
      <c r="BB6" s="608"/>
      <c r="BC6" s="608"/>
      <c r="BD6" s="608"/>
      <c r="BE6" s="608"/>
      <c r="BF6" s="609"/>
      <c r="BG6" s="610">
        <v>19768368</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607439</v>
      </c>
      <c r="CS6" s="611"/>
      <c r="CT6" s="611"/>
      <c r="CU6" s="611"/>
      <c r="CV6" s="611"/>
      <c r="CW6" s="611"/>
      <c r="CX6" s="611"/>
      <c r="CY6" s="612"/>
      <c r="CZ6" s="604">
        <v>0.5</v>
      </c>
      <c r="DA6" s="605"/>
      <c r="DB6" s="605"/>
      <c r="DC6" s="621"/>
      <c r="DD6" s="619" t="s">
        <v>122</v>
      </c>
      <c r="DE6" s="611"/>
      <c r="DF6" s="611"/>
      <c r="DG6" s="611"/>
      <c r="DH6" s="611"/>
      <c r="DI6" s="611"/>
      <c r="DJ6" s="611"/>
      <c r="DK6" s="611"/>
      <c r="DL6" s="611"/>
      <c r="DM6" s="611"/>
      <c r="DN6" s="611"/>
      <c r="DO6" s="611"/>
      <c r="DP6" s="612"/>
      <c r="DQ6" s="619">
        <v>607439</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72817</v>
      </c>
      <c r="S7" s="611"/>
      <c r="T7" s="611"/>
      <c r="U7" s="611"/>
      <c r="V7" s="611"/>
      <c r="W7" s="611"/>
      <c r="X7" s="611"/>
      <c r="Y7" s="612"/>
      <c r="Z7" s="613">
        <v>0.1</v>
      </c>
      <c r="AA7" s="613"/>
      <c r="AB7" s="613"/>
      <c r="AC7" s="613"/>
      <c r="AD7" s="614">
        <v>72817</v>
      </c>
      <c r="AE7" s="614"/>
      <c r="AF7" s="614"/>
      <c r="AG7" s="614"/>
      <c r="AH7" s="614"/>
      <c r="AI7" s="614"/>
      <c r="AJ7" s="614"/>
      <c r="AK7" s="614"/>
      <c r="AL7" s="615">
        <v>0.1</v>
      </c>
      <c r="AM7" s="616"/>
      <c r="AN7" s="616"/>
      <c r="AO7" s="617"/>
      <c r="AP7" s="607" t="s">
        <v>224</v>
      </c>
      <c r="AQ7" s="608"/>
      <c r="AR7" s="608"/>
      <c r="AS7" s="608"/>
      <c r="AT7" s="608"/>
      <c r="AU7" s="608"/>
      <c r="AV7" s="608"/>
      <c r="AW7" s="608"/>
      <c r="AX7" s="608"/>
      <c r="AY7" s="608"/>
      <c r="AZ7" s="608"/>
      <c r="BA7" s="608"/>
      <c r="BB7" s="608"/>
      <c r="BC7" s="608"/>
      <c r="BD7" s="608"/>
      <c r="BE7" s="608"/>
      <c r="BF7" s="609"/>
      <c r="BG7" s="610">
        <v>18113771</v>
      </c>
      <c r="BH7" s="611"/>
      <c r="BI7" s="611"/>
      <c r="BJ7" s="611"/>
      <c r="BK7" s="611"/>
      <c r="BL7" s="611"/>
      <c r="BM7" s="611"/>
      <c r="BN7" s="612"/>
      <c r="BO7" s="613">
        <v>91.6</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12753863</v>
      </c>
      <c r="CS7" s="611"/>
      <c r="CT7" s="611"/>
      <c r="CU7" s="611"/>
      <c r="CV7" s="611"/>
      <c r="CW7" s="611"/>
      <c r="CX7" s="611"/>
      <c r="CY7" s="612"/>
      <c r="CZ7" s="613">
        <v>10.9</v>
      </c>
      <c r="DA7" s="613"/>
      <c r="DB7" s="613"/>
      <c r="DC7" s="613"/>
      <c r="DD7" s="619">
        <v>486536</v>
      </c>
      <c r="DE7" s="611"/>
      <c r="DF7" s="611"/>
      <c r="DG7" s="611"/>
      <c r="DH7" s="611"/>
      <c r="DI7" s="611"/>
      <c r="DJ7" s="611"/>
      <c r="DK7" s="611"/>
      <c r="DL7" s="611"/>
      <c r="DM7" s="611"/>
      <c r="DN7" s="611"/>
      <c r="DO7" s="611"/>
      <c r="DP7" s="612"/>
      <c r="DQ7" s="619">
        <v>11592735</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387701</v>
      </c>
      <c r="S8" s="611"/>
      <c r="T8" s="611"/>
      <c r="U8" s="611"/>
      <c r="V8" s="611"/>
      <c r="W8" s="611"/>
      <c r="X8" s="611"/>
      <c r="Y8" s="612"/>
      <c r="Z8" s="613">
        <v>0.3</v>
      </c>
      <c r="AA8" s="613"/>
      <c r="AB8" s="613"/>
      <c r="AC8" s="613"/>
      <c r="AD8" s="614">
        <v>387701</v>
      </c>
      <c r="AE8" s="614"/>
      <c r="AF8" s="614"/>
      <c r="AG8" s="614"/>
      <c r="AH8" s="614"/>
      <c r="AI8" s="614"/>
      <c r="AJ8" s="614"/>
      <c r="AK8" s="614"/>
      <c r="AL8" s="615">
        <v>0.5</v>
      </c>
      <c r="AM8" s="616"/>
      <c r="AN8" s="616"/>
      <c r="AO8" s="617"/>
      <c r="AP8" s="607" t="s">
        <v>227</v>
      </c>
      <c r="AQ8" s="608"/>
      <c r="AR8" s="608"/>
      <c r="AS8" s="608"/>
      <c r="AT8" s="608"/>
      <c r="AU8" s="608"/>
      <c r="AV8" s="608"/>
      <c r="AW8" s="608"/>
      <c r="AX8" s="608"/>
      <c r="AY8" s="608"/>
      <c r="AZ8" s="608"/>
      <c r="BA8" s="608"/>
      <c r="BB8" s="608"/>
      <c r="BC8" s="608"/>
      <c r="BD8" s="608"/>
      <c r="BE8" s="608"/>
      <c r="BF8" s="609"/>
      <c r="BG8" s="610">
        <v>424237</v>
      </c>
      <c r="BH8" s="611"/>
      <c r="BI8" s="611"/>
      <c r="BJ8" s="611"/>
      <c r="BK8" s="611"/>
      <c r="BL8" s="611"/>
      <c r="BM8" s="611"/>
      <c r="BN8" s="612"/>
      <c r="BO8" s="613">
        <v>2.1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59845408</v>
      </c>
      <c r="CS8" s="611"/>
      <c r="CT8" s="611"/>
      <c r="CU8" s="611"/>
      <c r="CV8" s="611"/>
      <c r="CW8" s="611"/>
      <c r="CX8" s="611"/>
      <c r="CY8" s="612"/>
      <c r="CZ8" s="613">
        <v>51</v>
      </c>
      <c r="DA8" s="613"/>
      <c r="DB8" s="613"/>
      <c r="DC8" s="613"/>
      <c r="DD8" s="619">
        <v>955302</v>
      </c>
      <c r="DE8" s="611"/>
      <c r="DF8" s="611"/>
      <c r="DG8" s="611"/>
      <c r="DH8" s="611"/>
      <c r="DI8" s="611"/>
      <c r="DJ8" s="611"/>
      <c r="DK8" s="611"/>
      <c r="DL8" s="611"/>
      <c r="DM8" s="611"/>
      <c r="DN8" s="611"/>
      <c r="DO8" s="611"/>
      <c r="DP8" s="612"/>
      <c r="DQ8" s="619">
        <v>34961426</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417161</v>
      </c>
      <c r="S9" s="611"/>
      <c r="T9" s="611"/>
      <c r="U9" s="611"/>
      <c r="V9" s="611"/>
      <c r="W9" s="611"/>
      <c r="X9" s="611"/>
      <c r="Y9" s="612"/>
      <c r="Z9" s="613">
        <v>0.3</v>
      </c>
      <c r="AA9" s="613"/>
      <c r="AB9" s="613"/>
      <c r="AC9" s="613"/>
      <c r="AD9" s="614">
        <v>417161</v>
      </c>
      <c r="AE9" s="614"/>
      <c r="AF9" s="614"/>
      <c r="AG9" s="614"/>
      <c r="AH9" s="614"/>
      <c r="AI9" s="614"/>
      <c r="AJ9" s="614"/>
      <c r="AK9" s="614"/>
      <c r="AL9" s="615">
        <v>0.6</v>
      </c>
      <c r="AM9" s="616"/>
      <c r="AN9" s="616"/>
      <c r="AO9" s="617"/>
      <c r="AP9" s="607" t="s">
        <v>230</v>
      </c>
      <c r="AQ9" s="608"/>
      <c r="AR9" s="608"/>
      <c r="AS9" s="608"/>
      <c r="AT9" s="608"/>
      <c r="AU9" s="608"/>
      <c r="AV9" s="608"/>
      <c r="AW9" s="608"/>
      <c r="AX9" s="608"/>
      <c r="AY9" s="608"/>
      <c r="AZ9" s="608"/>
      <c r="BA9" s="608"/>
      <c r="BB9" s="608"/>
      <c r="BC9" s="608"/>
      <c r="BD9" s="608"/>
      <c r="BE9" s="608"/>
      <c r="BF9" s="609"/>
      <c r="BG9" s="610">
        <v>17689534</v>
      </c>
      <c r="BH9" s="611"/>
      <c r="BI9" s="611"/>
      <c r="BJ9" s="611"/>
      <c r="BK9" s="611"/>
      <c r="BL9" s="611"/>
      <c r="BM9" s="611"/>
      <c r="BN9" s="612"/>
      <c r="BO9" s="613">
        <v>89.5</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8740375</v>
      </c>
      <c r="CS9" s="611"/>
      <c r="CT9" s="611"/>
      <c r="CU9" s="611"/>
      <c r="CV9" s="611"/>
      <c r="CW9" s="611"/>
      <c r="CX9" s="611"/>
      <c r="CY9" s="612"/>
      <c r="CZ9" s="613">
        <v>7.4</v>
      </c>
      <c r="DA9" s="613"/>
      <c r="DB9" s="613"/>
      <c r="DC9" s="613"/>
      <c r="DD9" s="619">
        <v>36878</v>
      </c>
      <c r="DE9" s="611"/>
      <c r="DF9" s="611"/>
      <c r="DG9" s="611"/>
      <c r="DH9" s="611"/>
      <c r="DI9" s="611"/>
      <c r="DJ9" s="611"/>
      <c r="DK9" s="611"/>
      <c r="DL9" s="611"/>
      <c r="DM9" s="611"/>
      <c r="DN9" s="611"/>
      <c r="DO9" s="611"/>
      <c r="DP9" s="612"/>
      <c r="DQ9" s="619">
        <v>6552721</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t="s">
        <v>122</v>
      </c>
      <c r="BH10" s="611"/>
      <c r="BI10" s="611"/>
      <c r="BJ10" s="611"/>
      <c r="BK10" s="611"/>
      <c r="BL10" s="611"/>
      <c r="BM10" s="611"/>
      <c r="BN10" s="612"/>
      <c r="BO10" s="613" t="s">
        <v>122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131618</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111192</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5144672</v>
      </c>
      <c r="S11" s="611"/>
      <c r="T11" s="611"/>
      <c r="U11" s="611"/>
      <c r="V11" s="611"/>
      <c r="W11" s="611"/>
      <c r="X11" s="611"/>
      <c r="Y11" s="612"/>
      <c r="Z11" s="615">
        <v>4.2</v>
      </c>
      <c r="AA11" s="616"/>
      <c r="AB11" s="616"/>
      <c r="AC11" s="622"/>
      <c r="AD11" s="619">
        <v>5144672</v>
      </c>
      <c r="AE11" s="611"/>
      <c r="AF11" s="611"/>
      <c r="AG11" s="611"/>
      <c r="AH11" s="611"/>
      <c r="AI11" s="611"/>
      <c r="AJ11" s="611"/>
      <c r="AK11" s="612"/>
      <c r="AL11" s="615">
        <v>7.2</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t="s">
        <v>122</v>
      </c>
      <c r="BH11" s="611"/>
      <c r="BI11" s="611"/>
      <c r="BJ11" s="611"/>
      <c r="BK11" s="611"/>
      <c r="BL11" s="611"/>
      <c r="BM11" s="611"/>
      <c r="BN11" s="612"/>
      <c r="BO11" s="613" t="s">
        <v>122</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t="s">
        <v>122</v>
      </c>
      <c r="CS11" s="611"/>
      <c r="CT11" s="611"/>
      <c r="CU11" s="611"/>
      <c r="CV11" s="611"/>
      <c r="CW11" s="611"/>
      <c r="CX11" s="611"/>
      <c r="CY11" s="612"/>
      <c r="CZ11" s="613" t="s">
        <v>122</v>
      </c>
      <c r="DA11" s="613"/>
      <c r="DB11" s="613"/>
      <c r="DC11" s="613"/>
      <c r="DD11" s="619" t="s">
        <v>122</v>
      </c>
      <c r="DE11" s="611"/>
      <c r="DF11" s="611"/>
      <c r="DG11" s="611"/>
      <c r="DH11" s="611"/>
      <c r="DI11" s="611"/>
      <c r="DJ11" s="611"/>
      <c r="DK11" s="611"/>
      <c r="DL11" s="611"/>
      <c r="DM11" s="611"/>
      <c r="DN11" s="611"/>
      <c r="DO11" s="611"/>
      <c r="DP11" s="612"/>
      <c r="DQ11" s="619" t="s">
        <v>122</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t="s">
        <v>122</v>
      </c>
      <c r="BH12" s="611"/>
      <c r="BI12" s="611"/>
      <c r="BJ12" s="611"/>
      <c r="BK12" s="611"/>
      <c r="BL12" s="611"/>
      <c r="BM12" s="611"/>
      <c r="BN12" s="612"/>
      <c r="BO12" s="613" t="s">
        <v>122</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2515442</v>
      </c>
      <c r="CS12" s="611"/>
      <c r="CT12" s="611"/>
      <c r="CU12" s="611"/>
      <c r="CV12" s="611"/>
      <c r="CW12" s="611"/>
      <c r="CX12" s="611"/>
      <c r="CY12" s="612"/>
      <c r="CZ12" s="613">
        <v>2.1</v>
      </c>
      <c r="DA12" s="613"/>
      <c r="DB12" s="613"/>
      <c r="DC12" s="613"/>
      <c r="DD12" s="619" t="s">
        <v>122</v>
      </c>
      <c r="DE12" s="611"/>
      <c r="DF12" s="611"/>
      <c r="DG12" s="611"/>
      <c r="DH12" s="611"/>
      <c r="DI12" s="611"/>
      <c r="DJ12" s="611"/>
      <c r="DK12" s="611"/>
      <c r="DL12" s="611"/>
      <c r="DM12" s="611"/>
      <c r="DN12" s="611"/>
      <c r="DO12" s="611"/>
      <c r="DP12" s="612"/>
      <c r="DQ12" s="619">
        <v>1366778</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t="s">
        <v>122</v>
      </c>
      <c r="BH13" s="611"/>
      <c r="BI13" s="611"/>
      <c r="BJ13" s="611"/>
      <c r="BK13" s="611"/>
      <c r="BL13" s="611"/>
      <c r="BM13" s="611"/>
      <c r="BN13" s="612"/>
      <c r="BO13" s="613" t="s">
        <v>122</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15134151</v>
      </c>
      <c r="CS13" s="611"/>
      <c r="CT13" s="611"/>
      <c r="CU13" s="611"/>
      <c r="CV13" s="611"/>
      <c r="CW13" s="611"/>
      <c r="CX13" s="611"/>
      <c r="CY13" s="612"/>
      <c r="CZ13" s="613">
        <v>12.9</v>
      </c>
      <c r="DA13" s="613"/>
      <c r="DB13" s="613"/>
      <c r="DC13" s="613"/>
      <c r="DD13" s="619">
        <v>9653491</v>
      </c>
      <c r="DE13" s="611"/>
      <c r="DF13" s="611"/>
      <c r="DG13" s="611"/>
      <c r="DH13" s="611"/>
      <c r="DI13" s="611"/>
      <c r="DJ13" s="611"/>
      <c r="DK13" s="611"/>
      <c r="DL13" s="611"/>
      <c r="DM13" s="611"/>
      <c r="DN13" s="611"/>
      <c r="DO13" s="611"/>
      <c r="DP13" s="612"/>
      <c r="DQ13" s="619">
        <v>11141269</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v>2183</v>
      </c>
      <c r="S14" s="611"/>
      <c r="T14" s="611"/>
      <c r="U14" s="611"/>
      <c r="V14" s="611"/>
      <c r="W14" s="611"/>
      <c r="X14" s="611"/>
      <c r="Y14" s="612"/>
      <c r="Z14" s="613">
        <v>0</v>
      </c>
      <c r="AA14" s="613"/>
      <c r="AB14" s="613"/>
      <c r="AC14" s="613"/>
      <c r="AD14" s="614">
        <v>2183</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90039</v>
      </c>
      <c r="BH14" s="611"/>
      <c r="BI14" s="611"/>
      <c r="BJ14" s="611"/>
      <c r="BK14" s="611"/>
      <c r="BL14" s="611"/>
      <c r="BM14" s="611"/>
      <c r="BN14" s="612"/>
      <c r="BO14" s="613">
        <v>0.5</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544486</v>
      </c>
      <c r="CS14" s="611"/>
      <c r="CT14" s="611"/>
      <c r="CU14" s="611"/>
      <c r="CV14" s="611"/>
      <c r="CW14" s="611"/>
      <c r="CX14" s="611"/>
      <c r="CY14" s="612"/>
      <c r="CZ14" s="613">
        <v>0.5</v>
      </c>
      <c r="DA14" s="613"/>
      <c r="DB14" s="613"/>
      <c r="DC14" s="613"/>
      <c r="DD14" s="619">
        <v>65601</v>
      </c>
      <c r="DE14" s="611"/>
      <c r="DF14" s="611"/>
      <c r="DG14" s="611"/>
      <c r="DH14" s="611"/>
      <c r="DI14" s="611"/>
      <c r="DJ14" s="611"/>
      <c r="DK14" s="611"/>
      <c r="DL14" s="611"/>
      <c r="DM14" s="611"/>
      <c r="DN14" s="611"/>
      <c r="DO14" s="611"/>
      <c r="DP14" s="612"/>
      <c r="DQ14" s="619">
        <v>519314</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1564558</v>
      </c>
      <c r="BH15" s="611"/>
      <c r="BI15" s="611"/>
      <c r="BJ15" s="611"/>
      <c r="BK15" s="611"/>
      <c r="BL15" s="611"/>
      <c r="BM15" s="611"/>
      <c r="BN15" s="612"/>
      <c r="BO15" s="613">
        <v>7.9</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15136038</v>
      </c>
      <c r="CS15" s="611"/>
      <c r="CT15" s="611"/>
      <c r="CU15" s="611"/>
      <c r="CV15" s="611"/>
      <c r="CW15" s="611"/>
      <c r="CX15" s="611"/>
      <c r="CY15" s="612"/>
      <c r="CZ15" s="613">
        <v>12.9</v>
      </c>
      <c r="DA15" s="613"/>
      <c r="DB15" s="613"/>
      <c r="DC15" s="613"/>
      <c r="DD15" s="619">
        <v>1416355</v>
      </c>
      <c r="DE15" s="611"/>
      <c r="DF15" s="611"/>
      <c r="DG15" s="611"/>
      <c r="DH15" s="611"/>
      <c r="DI15" s="611"/>
      <c r="DJ15" s="611"/>
      <c r="DK15" s="611"/>
      <c r="DL15" s="611"/>
      <c r="DM15" s="611"/>
      <c r="DN15" s="611"/>
      <c r="DO15" s="611"/>
      <c r="DP15" s="612"/>
      <c r="DQ15" s="619">
        <v>14275186</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81668</v>
      </c>
      <c r="S16" s="611"/>
      <c r="T16" s="611"/>
      <c r="U16" s="611"/>
      <c r="V16" s="611"/>
      <c r="W16" s="611"/>
      <c r="X16" s="611"/>
      <c r="Y16" s="612"/>
      <c r="Z16" s="613">
        <v>0.1</v>
      </c>
      <c r="AA16" s="613"/>
      <c r="AB16" s="613"/>
      <c r="AC16" s="613"/>
      <c r="AD16" s="614">
        <v>81668</v>
      </c>
      <c r="AE16" s="614"/>
      <c r="AF16" s="614"/>
      <c r="AG16" s="614"/>
      <c r="AH16" s="614"/>
      <c r="AI16" s="614"/>
      <c r="AJ16" s="614"/>
      <c r="AK16" s="614"/>
      <c r="AL16" s="615">
        <v>0.1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t="s">
        <v>122</v>
      </c>
      <c r="S17" s="611"/>
      <c r="T17" s="611"/>
      <c r="U17" s="611"/>
      <c r="V17" s="611"/>
      <c r="W17" s="611"/>
      <c r="X17" s="611"/>
      <c r="Y17" s="612"/>
      <c r="Z17" s="613" t="s">
        <v>122</v>
      </c>
      <c r="AA17" s="613"/>
      <c r="AB17" s="613"/>
      <c r="AC17" s="613"/>
      <c r="AD17" s="614" t="s">
        <v>122</v>
      </c>
      <c r="AE17" s="614"/>
      <c r="AF17" s="614"/>
      <c r="AG17" s="614"/>
      <c r="AH17" s="614"/>
      <c r="AI17" s="614"/>
      <c r="AJ17" s="614"/>
      <c r="AK17" s="614"/>
      <c r="AL17" s="615" t="s">
        <v>122</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1990434</v>
      </c>
      <c r="CS17" s="611"/>
      <c r="CT17" s="611"/>
      <c r="CU17" s="611"/>
      <c r="CV17" s="611"/>
      <c r="CW17" s="611"/>
      <c r="CX17" s="611"/>
      <c r="CY17" s="612"/>
      <c r="CZ17" s="613">
        <v>1.7</v>
      </c>
      <c r="DA17" s="613"/>
      <c r="DB17" s="613"/>
      <c r="DC17" s="613"/>
      <c r="DD17" s="619" t="s">
        <v>122</v>
      </c>
      <c r="DE17" s="611"/>
      <c r="DF17" s="611"/>
      <c r="DG17" s="611"/>
      <c r="DH17" s="611"/>
      <c r="DI17" s="611"/>
      <c r="DJ17" s="611"/>
      <c r="DK17" s="611"/>
      <c r="DL17" s="611"/>
      <c r="DM17" s="611"/>
      <c r="DN17" s="611"/>
      <c r="DO17" s="611"/>
      <c r="DP17" s="612"/>
      <c r="DQ17" s="619">
        <v>1990434</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191620</v>
      </c>
      <c r="S18" s="611"/>
      <c r="T18" s="611"/>
      <c r="U18" s="611"/>
      <c r="V18" s="611"/>
      <c r="W18" s="611"/>
      <c r="X18" s="611"/>
      <c r="Y18" s="612"/>
      <c r="Z18" s="613">
        <v>0.2</v>
      </c>
      <c r="AA18" s="613"/>
      <c r="AB18" s="613"/>
      <c r="AC18" s="613"/>
      <c r="AD18" s="614">
        <v>191620</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191620</v>
      </c>
      <c r="S19" s="611"/>
      <c r="T19" s="611"/>
      <c r="U19" s="611"/>
      <c r="V19" s="611"/>
      <c r="W19" s="611"/>
      <c r="X19" s="611"/>
      <c r="Y19" s="612"/>
      <c r="Z19" s="613">
        <v>0.2</v>
      </c>
      <c r="AA19" s="613"/>
      <c r="AB19" s="613"/>
      <c r="AC19" s="613"/>
      <c r="AD19" s="614">
        <v>191620</v>
      </c>
      <c r="AE19" s="614"/>
      <c r="AF19" s="614"/>
      <c r="AG19" s="614"/>
      <c r="AH19" s="614"/>
      <c r="AI19" s="614"/>
      <c r="AJ19" s="614"/>
      <c r="AK19" s="614"/>
      <c r="AL19" s="615">
        <v>0.3</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117399254</v>
      </c>
      <c r="CS20" s="611"/>
      <c r="CT20" s="611"/>
      <c r="CU20" s="611"/>
      <c r="CV20" s="611"/>
      <c r="CW20" s="611"/>
      <c r="CX20" s="611"/>
      <c r="CY20" s="612"/>
      <c r="CZ20" s="613">
        <v>100</v>
      </c>
      <c r="DA20" s="613"/>
      <c r="DB20" s="613"/>
      <c r="DC20" s="613"/>
      <c r="DD20" s="619">
        <v>12614163</v>
      </c>
      <c r="DE20" s="611"/>
      <c r="DF20" s="611"/>
      <c r="DG20" s="611"/>
      <c r="DH20" s="611"/>
      <c r="DI20" s="611"/>
      <c r="DJ20" s="611"/>
      <c r="DK20" s="611"/>
      <c r="DL20" s="611"/>
      <c r="DM20" s="611"/>
      <c r="DN20" s="611"/>
      <c r="DO20" s="611"/>
      <c r="DP20" s="612"/>
      <c r="DQ20" s="619">
        <v>83118494</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t="s">
        <v>122</v>
      </c>
      <c r="S21" s="611"/>
      <c r="T21" s="611"/>
      <c r="U21" s="611"/>
      <c r="V21" s="611"/>
      <c r="W21" s="611"/>
      <c r="X21" s="611"/>
      <c r="Y21" s="612"/>
      <c r="Z21" s="613" t="s">
        <v>122</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t="s">
        <v>122</v>
      </c>
      <c r="S23" s="611"/>
      <c r="T23" s="611"/>
      <c r="U23" s="611"/>
      <c r="V23" s="611"/>
      <c r="W23" s="611"/>
      <c r="X23" s="611"/>
      <c r="Y23" s="612"/>
      <c r="Z23" s="613" t="s">
        <v>122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57487610</v>
      </c>
      <c r="CS24" s="600"/>
      <c r="CT24" s="600"/>
      <c r="CU24" s="600"/>
      <c r="CV24" s="600"/>
      <c r="CW24" s="600"/>
      <c r="CX24" s="600"/>
      <c r="CY24" s="601"/>
      <c r="CZ24" s="604">
        <v>49</v>
      </c>
      <c r="DA24" s="605"/>
      <c r="DB24" s="605"/>
      <c r="DC24" s="621"/>
      <c r="DD24" s="645">
        <v>35514134</v>
      </c>
      <c r="DE24" s="600"/>
      <c r="DF24" s="600"/>
      <c r="DG24" s="600"/>
      <c r="DH24" s="600"/>
      <c r="DI24" s="600"/>
      <c r="DJ24" s="600"/>
      <c r="DK24" s="601"/>
      <c r="DL24" s="645">
        <v>32440991</v>
      </c>
      <c r="DM24" s="600"/>
      <c r="DN24" s="600"/>
      <c r="DO24" s="600"/>
      <c r="DP24" s="600"/>
      <c r="DQ24" s="600"/>
      <c r="DR24" s="600"/>
      <c r="DS24" s="600"/>
      <c r="DT24" s="600"/>
      <c r="DU24" s="600"/>
      <c r="DV24" s="601"/>
      <c r="DW24" s="604">
        <v>45.2</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26364065</v>
      </c>
      <c r="S25" s="611"/>
      <c r="T25" s="611"/>
      <c r="U25" s="611"/>
      <c r="V25" s="611"/>
      <c r="W25" s="611"/>
      <c r="X25" s="611"/>
      <c r="Y25" s="612"/>
      <c r="Z25" s="613">
        <v>21.7</v>
      </c>
      <c r="AA25" s="613"/>
      <c r="AB25" s="613"/>
      <c r="AC25" s="613"/>
      <c r="AD25" s="614">
        <v>26364065</v>
      </c>
      <c r="AE25" s="614"/>
      <c r="AF25" s="614"/>
      <c r="AG25" s="614"/>
      <c r="AH25" s="614"/>
      <c r="AI25" s="614"/>
      <c r="AJ25" s="614"/>
      <c r="AK25" s="614"/>
      <c r="AL25" s="615">
        <v>36.799999999999997</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18174641</v>
      </c>
      <c r="CS25" s="642"/>
      <c r="CT25" s="642"/>
      <c r="CU25" s="642"/>
      <c r="CV25" s="642"/>
      <c r="CW25" s="642"/>
      <c r="CX25" s="642"/>
      <c r="CY25" s="643"/>
      <c r="CZ25" s="615">
        <v>15.5</v>
      </c>
      <c r="DA25" s="640"/>
      <c r="DB25" s="640"/>
      <c r="DC25" s="644"/>
      <c r="DD25" s="619">
        <v>17128781</v>
      </c>
      <c r="DE25" s="642"/>
      <c r="DF25" s="642"/>
      <c r="DG25" s="642"/>
      <c r="DH25" s="642"/>
      <c r="DI25" s="642"/>
      <c r="DJ25" s="642"/>
      <c r="DK25" s="643"/>
      <c r="DL25" s="619">
        <v>16843901</v>
      </c>
      <c r="DM25" s="642"/>
      <c r="DN25" s="642"/>
      <c r="DO25" s="642"/>
      <c r="DP25" s="642"/>
      <c r="DQ25" s="642"/>
      <c r="DR25" s="642"/>
      <c r="DS25" s="642"/>
      <c r="DT25" s="642"/>
      <c r="DU25" s="642"/>
      <c r="DV25" s="643"/>
      <c r="DW25" s="615">
        <v>23.5</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15737</v>
      </c>
      <c r="S26" s="611"/>
      <c r="T26" s="611"/>
      <c r="U26" s="611"/>
      <c r="V26" s="611"/>
      <c r="W26" s="611"/>
      <c r="X26" s="611"/>
      <c r="Y26" s="612"/>
      <c r="Z26" s="613">
        <v>0</v>
      </c>
      <c r="AA26" s="613"/>
      <c r="AB26" s="613"/>
      <c r="AC26" s="613"/>
      <c r="AD26" s="614">
        <v>15737</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11100595</v>
      </c>
      <c r="CS26" s="611"/>
      <c r="CT26" s="611"/>
      <c r="CU26" s="611"/>
      <c r="CV26" s="611"/>
      <c r="CW26" s="611"/>
      <c r="CX26" s="611"/>
      <c r="CY26" s="612"/>
      <c r="CZ26" s="615">
        <v>9.5</v>
      </c>
      <c r="DA26" s="640"/>
      <c r="DB26" s="640"/>
      <c r="DC26" s="644"/>
      <c r="DD26" s="619">
        <v>10482348</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1096648</v>
      </c>
      <c r="S27" s="611"/>
      <c r="T27" s="611"/>
      <c r="U27" s="611"/>
      <c r="V27" s="611"/>
      <c r="W27" s="611"/>
      <c r="X27" s="611"/>
      <c r="Y27" s="612"/>
      <c r="Z27" s="613">
        <v>0.9</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19768368</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37322574</v>
      </c>
      <c r="CS27" s="642"/>
      <c r="CT27" s="642"/>
      <c r="CU27" s="642"/>
      <c r="CV27" s="642"/>
      <c r="CW27" s="642"/>
      <c r="CX27" s="642"/>
      <c r="CY27" s="643"/>
      <c r="CZ27" s="615">
        <v>31.8</v>
      </c>
      <c r="DA27" s="640"/>
      <c r="DB27" s="640"/>
      <c r="DC27" s="644"/>
      <c r="DD27" s="619">
        <v>16394958</v>
      </c>
      <c r="DE27" s="642"/>
      <c r="DF27" s="642"/>
      <c r="DG27" s="642"/>
      <c r="DH27" s="642"/>
      <c r="DI27" s="642"/>
      <c r="DJ27" s="642"/>
      <c r="DK27" s="643"/>
      <c r="DL27" s="619">
        <v>13606695</v>
      </c>
      <c r="DM27" s="642"/>
      <c r="DN27" s="642"/>
      <c r="DO27" s="642"/>
      <c r="DP27" s="642"/>
      <c r="DQ27" s="642"/>
      <c r="DR27" s="642"/>
      <c r="DS27" s="642"/>
      <c r="DT27" s="642"/>
      <c r="DU27" s="642"/>
      <c r="DV27" s="643"/>
      <c r="DW27" s="615">
        <v>19</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1998577</v>
      </c>
      <c r="S28" s="611"/>
      <c r="T28" s="611"/>
      <c r="U28" s="611"/>
      <c r="V28" s="611"/>
      <c r="W28" s="611"/>
      <c r="X28" s="611"/>
      <c r="Y28" s="612"/>
      <c r="Z28" s="613">
        <v>1.6</v>
      </c>
      <c r="AA28" s="613"/>
      <c r="AB28" s="613"/>
      <c r="AC28" s="613"/>
      <c r="AD28" s="614">
        <v>910922</v>
      </c>
      <c r="AE28" s="614"/>
      <c r="AF28" s="614"/>
      <c r="AG28" s="614"/>
      <c r="AH28" s="614"/>
      <c r="AI28" s="614"/>
      <c r="AJ28" s="614"/>
      <c r="AK28" s="614"/>
      <c r="AL28" s="615">
        <v>1.3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1990395</v>
      </c>
      <c r="CS28" s="611"/>
      <c r="CT28" s="611"/>
      <c r="CU28" s="611"/>
      <c r="CV28" s="611"/>
      <c r="CW28" s="611"/>
      <c r="CX28" s="611"/>
      <c r="CY28" s="612"/>
      <c r="CZ28" s="615">
        <v>1.7</v>
      </c>
      <c r="DA28" s="640"/>
      <c r="DB28" s="640"/>
      <c r="DC28" s="644"/>
      <c r="DD28" s="619">
        <v>1990395</v>
      </c>
      <c r="DE28" s="611"/>
      <c r="DF28" s="611"/>
      <c r="DG28" s="611"/>
      <c r="DH28" s="611"/>
      <c r="DI28" s="611"/>
      <c r="DJ28" s="611"/>
      <c r="DK28" s="612"/>
      <c r="DL28" s="619">
        <v>1990395</v>
      </c>
      <c r="DM28" s="611"/>
      <c r="DN28" s="611"/>
      <c r="DO28" s="611"/>
      <c r="DP28" s="611"/>
      <c r="DQ28" s="611"/>
      <c r="DR28" s="611"/>
      <c r="DS28" s="611"/>
      <c r="DT28" s="611"/>
      <c r="DU28" s="611"/>
      <c r="DV28" s="612"/>
      <c r="DW28" s="615">
        <v>2.8</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338306</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1990395</v>
      </c>
      <c r="CS29" s="642"/>
      <c r="CT29" s="642"/>
      <c r="CU29" s="642"/>
      <c r="CV29" s="642"/>
      <c r="CW29" s="642"/>
      <c r="CX29" s="642"/>
      <c r="CY29" s="643"/>
      <c r="CZ29" s="615">
        <v>1.7</v>
      </c>
      <c r="DA29" s="640"/>
      <c r="DB29" s="640"/>
      <c r="DC29" s="644"/>
      <c r="DD29" s="619">
        <v>1990395</v>
      </c>
      <c r="DE29" s="642"/>
      <c r="DF29" s="642"/>
      <c r="DG29" s="642"/>
      <c r="DH29" s="642"/>
      <c r="DI29" s="642"/>
      <c r="DJ29" s="642"/>
      <c r="DK29" s="643"/>
      <c r="DL29" s="619">
        <v>1990395</v>
      </c>
      <c r="DM29" s="642"/>
      <c r="DN29" s="642"/>
      <c r="DO29" s="642"/>
      <c r="DP29" s="642"/>
      <c r="DQ29" s="642"/>
      <c r="DR29" s="642"/>
      <c r="DS29" s="642"/>
      <c r="DT29" s="642"/>
      <c r="DU29" s="642"/>
      <c r="DV29" s="643"/>
      <c r="DW29" s="615">
        <v>2.8</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20820332</v>
      </c>
      <c r="S30" s="611"/>
      <c r="T30" s="611"/>
      <c r="U30" s="611"/>
      <c r="V30" s="611"/>
      <c r="W30" s="611"/>
      <c r="X30" s="611"/>
      <c r="Y30" s="612"/>
      <c r="Z30" s="613">
        <v>17.100000000000001</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1894632</v>
      </c>
      <c r="CS30" s="611"/>
      <c r="CT30" s="611"/>
      <c r="CU30" s="611"/>
      <c r="CV30" s="611"/>
      <c r="CW30" s="611"/>
      <c r="CX30" s="611"/>
      <c r="CY30" s="612"/>
      <c r="CZ30" s="615">
        <v>1.6</v>
      </c>
      <c r="DA30" s="640"/>
      <c r="DB30" s="640"/>
      <c r="DC30" s="644"/>
      <c r="DD30" s="619">
        <v>1894632</v>
      </c>
      <c r="DE30" s="611"/>
      <c r="DF30" s="611"/>
      <c r="DG30" s="611"/>
      <c r="DH30" s="611"/>
      <c r="DI30" s="611"/>
      <c r="DJ30" s="611"/>
      <c r="DK30" s="612"/>
      <c r="DL30" s="619">
        <v>1894632</v>
      </c>
      <c r="DM30" s="611"/>
      <c r="DN30" s="611"/>
      <c r="DO30" s="611"/>
      <c r="DP30" s="611"/>
      <c r="DQ30" s="611"/>
      <c r="DR30" s="611"/>
      <c r="DS30" s="611"/>
      <c r="DT30" s="611"/>
      <c r="DU30" s="611"/>
      <c r="DV30" s="612"/>
      <c r="DW30" s="615">
        <v>2.6</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v>45276910</v>
      </c>
      <c r="S31" s="611"/>
      <c r="T31" s="611"/>
      <c r="U31" s="611"/>
      <c r="V31" s="611"/>
      <c r="W31" s="611"/>
      <c r="X31" s="611"/>
      <c r="Y31" s="612"/>
      <c r="Z31" s="613">
        <v>37.200000000000003</v>
      </c>
      <c r="AA31" s="613"/>
      <c r="AB31" s="613"/>
      <c r="AC31" s="613"/>
      <c r="AD31" s="614">
        <v>44235689</v>
      </c>
      <c r="AE31" s="614"/>
      <c r="AF31" s="614"/>
      <c r="AG31" s="614"/>
      <c r="AH31" s="614"/>
      <c r="AI31" s="614"/>
      <c r="AJ31" s="614"/>
      <c r="AK31" s="614"/>
      <c r="AL31" s="615">
        <v>61.7</v>
      </c>
      <c r="AM31" s="616"/>
      <c r="AN31" s="616"/>
      <c r="AO31" s="617"/>
      <c r="AP31" s="656" t="s">
        <v>298</v>
      </c>
      <c r="AQ31" s="657"/>
      <c r="AR31" s="657"/>
      <c r="AS31" s="657"/>
      <c r="AT31" s="662" t="s">
        <v>299</v>
      </c>
      <c r="AU31" s="212"/>
      <c r="AV31" s="212"/>
      <c r="AW31" s="212"/>
      <c r="AX31" s="596" t="s">
        <v>177</v>
      </c>
      <c r="AY31" s="597"/>
      <c r="AZ31" s="597"/>
      <c r="BA31" s="597"/>
      <c r="BB31" s="597"/>
      <c r="BC31" s="597"/>
      <c r="BD31" s="597"/>
      <c r="BE31" s="597"/>
      <c r="BF31" s="598"/>
      <c r="BG31" s="666">
        <v>99.2</v>
      </c>
      <c r="BH31" s="654"/>
      <c r="BI31" s="654"/>
      <c r="BJ31" s="654"/>
      <c r="BK31" s="654"/>
      <c r="BL31" s="654"/>
      <c r="BM31" s="605">
        <v>98.5</v>
      </c>
      <c r="BN31" s="654"/>
      <c r="BO31" s="654"/>
      <c r="BP31" s="654"/>
      <c r="BQ31" s="655"/>
      <c r="BR31" s="666">
        <v>99.1</v>
      </c>
      <c r="BS31" s="654"/>
      <c r="BT31" s="654"/>
      <c r="BU31" s="654"/>
      <c r="BV31" s="654"/>
      <c r="BW31" s="654"/>
      <c r="BX31" s="605">
        <v>98.3</v>
      </c>
      <c r="BY31" s="654"/>
      <c r="BZ31" s="654"/>
      <c r="CA31" s="654"/>
      <c r="CB31" s="655"/>
      <c r="CD31" s="648"/>
      <c r="CE31" s="649"/>
      <c r="CF31" s="607" t="s">
        <v>300</v>
      </c>
      <c r="CG31" s="608"/>
      <c r="CH31" s="608"/>
      <c r="CI31" s="608"/>
      <c r="CJ31" s="608"/>
      <c r="CK31" s="608"/>
      <c r="CL31" s="608"/>
      <c r="CM31" s="608"/>
      <c r="CN31" s="608"/>
      <c r="CO31" s="608"/>
      <c r="CP31" s="608"/>
      <c r="CQ31" s="609"/>
      <c r="CR31" s="610">
        <v>95763</v>
      </c>
      <c r="CS31" s="642"/>
      <c r="CT31" s="642"/>
      <c r="CU31" s="642"/>
      <c r="CV31" s="642"/>
      <c r="CW31" s="642"/>
      <c r="CX31" s="642"/>
      <c r="CY31" s="643"/>
      <c r="CZ31" s="615">
        <v>0.1</v>
      </c>
      <c r="DA31" s="640"/>
      <c r="DB31" s="640"/>
      <c r="DC31" s="644"/>
      <c r="DD31" s="619">
        <v>95763</v>
      </c>
      <c r="DE31" s="642"/>
      <c r="DF31" s="642"/>
      <c r="DG31" s="642"/>
      <c r="DH31" s="642"/>
      <c r="DI31" s="642"/>
      <c r="DJ31" s="642"/>
      <c r="DK31" s="643"/>
      <c r="DL31" s="619">
        <v>95763</v>
      </c>
      <c r="DM31" s="642"/>
      <c r="DN31" s="642"/>
      <c r="DO31" s="642"/>
      <c r="DP31" s="642"/>
      <c r="DQ31" s="642"/>
      <c r="DR31" s="642"/>
      <c r="DS31" s="642"/>
      <c r="DT31" s="642"/>
      <c r="DU31" s="642"/>
      <c r="DV31" s="643"/>
      <c r="DW31" s="615">
        <v>0.1</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12704575</v>
      </c>
      <c r="S32" s="611"/>
      <c r="T32" s="611"/>
      <c r="U32" s="611"/>
      <c r="V32" s="611"/>
      <c r="W32" s="611"/>
      <c r="X32" s="611"/>
      <c r="Y32" s="612"/>
      <c r="Z32" s="613">
        <v>10.4</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302</v>
      </c>
      <c r="AX32" s="607" t="s">
        <v>303</v>
      </c>
      <c r="AY32" s="608"/>
      <c r="AZ32" s="608"/>
      <c r="BA32" s="608"/>
      <c r="BB32" s="608"/>
      <c r="BC32" s="608"/>
      <c r="BD32" s="608"/>
      <c r="BE32" s="608"/>
      <c r="BF32" s="609"/>
      <c r="BG32" s="667">
        <v>99.1</v>
      </c>
      <c r="BH32" s="642"/>
      <c r="BI32" s="642"/>
      <c r="BJ32" s="642"/>
      <c r="BK32" s="642"/>
      <c r="BL32" s="642"/>
      <c r="BM32" s="616">
        <v>98.4</v>
      </c>
      <c r="BN32" s="642"/>
      <c r="BO32" s="642"/>
      <c r="BP32" s="642"/>
      <c r="BQ32" s="665"/>
      <c r="BR32" s="667">
        <v>99.1</v>
      </c>
      <c r="BS32" s="642"/>
      <c r="BT32" s="642"/>
      <c r="BU32" s="642"/>
      <c r="BV32" s="642"/>
      <c r="BW32" s="642"/>
      <c r="BX32" s="616">
        <v>98.1</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399992</v>
      </c>
      <c r="S33" s="611"/>
      <c r="T33" s="611"/>
      <c r="U33" s="611"/>
      <c r="V33" s="611"/>
      <c r="W33" s="611"/>
      <c r="X33" s="611"/>
      <c r="Y33" s="612"/>
      <c r="Z33" s="613">
        <v>0.3</v>
      </c>
      <c r="AA33" s="613"/>
      <c r="AB33" s="613"/>
      <c r="AC33" s="613"/>
      <c r="AD33" s="614">
        <v>170215</v>
      </c>
      <c r="AE33" s="614"/>
      <c r="AF33" s="614"/>
      <c r="AG33" s="614"/>
      <c r="AH33" s="614"/>
      <c r="AI33" s="614"/>
      <c r="AJ33" s="614"/>
      <c r="AK33" s="614"/>
      <c r="AL33" s="615">
        <v>0.2</v>
      </c>
      <c r="AM33" s="616"/>
      <c r="AN33" s="616"/>
      <c r="AO33" s="617"/>
      <c r="AP33" s="660"/>
      <c r="AQ33" s="661"/>
      <c r="AR33" s="661"/>
      <c r="AS33" s="661"/>
      <c r="AT33" s="664"/>
      <c r="AU33" s="213"/>
      <c r="AV33" s="213"/>
      <c r="AW33" s="213"/>
      <c r="AX33" s="631" t="s">
        <v>306</v>
      </c>
      <c r="AY33" s="632"/>
      <c r="AZ33" s="632"/>
      <c r="BA33" s="632"/>
      <c r="BB33" s="632"/>
      <c r="BC33" s="632"/>
      <c r="BD33" s="632"/>
      <c r="BE33" s="632"/>
      <c r="BF33" s="633"/>
      <c r="BG33" s="668" t="s">
        <v>122</v>
      </c>
      <c r="BH33" s="669"/>
      <c r="BI33" s="669"/>
      <c r="BJ33" s="669"/>
      <c r="BK33" s="669"/>
      <c r="BL33" s="669"/>
      <c r="BM33" s="670" t="s">
        <v>122</v>
      </c>
      <c r="BN33" s="669"/>
      <c r="BO33" s="669"/>
      <c r="BP33" s="669"/>
      <c r="BQ33" s="671"/>
      <c r="BR33" s="668" t="s">
        <v>122</v>
      </c>
      <c r="BS33" s="669"/>
      <c r="BT33" s="669"/>
      <c r="BU33" s="669"/>
      <c r="BV33" s="669"/>
      <c r="BW33" s="669"/>
      <c r="BX33" s="670" t="s">
        <v>122</v>
      </c>
      <c r="BY33" s="669"/>
      <c r="BZ33" s="669"/>
      <c r="CA33" s="669"/>
      <c r="CB33" s="671"/>
      <c r="CD33" s="607" t="s">
        <v>307</v>
      </c>
      <c r="CE33" s="608"/>
      <c r="CF33" s="608"/>
      <c r="CG33" s="608"/>
      <c r="CH33" s="608"/>
      <c r="CI33" s="608"/>
      <c r="CJ33" s="608"/>
      <c r="CK33" s="608"/>
      <c r="CL33" s="608"/>
      <c r="CM33" s="608"/>
      <c r="CN33" s="608"/>
      <c r="CO33" s="608"/>
      <c r="CP33" s="608"/>
      <c r="CQ33" s="609"/>
      <c r="CR33" s="610">
        <v>47297481</v>
      </c>
      <c r="CS33" s="642"/>
      <c r="CT33" s="642"/>
      <c r="CU33" s="642"/>
      <c r="CV33" s="642"/>
      <c r="CW33" s="642"/>
      <c r="CX33" s="642"/>
      <c r="CY33" s="643"/>
      <c r="CZ33" s="615">
        <v>40.299999999999997</v>
      </c>
      <c r="DA33" s="640"/>
      <c r="DB33" s="640"/>
      <c r="DC33" s="644"/>
      <c r="DD33" s="619">
        <v>38647936</v>
      </c>
      <c r="DE33" s="642"/>
      <c r="DF33" s="642"/>
      <c r="DG33" s="642"/>
      <c r="DH33" s="642"/>
      <c r="DI33" s="642"/>
      <c r="DJ33" s="642"/>
      <c r="DK33" s="643"/>
      <c r="DL33" s="619">
        <v>24256079</v>
      </c>
      <c r="DM33" s="642"/>
      <c r="DN33" s="642"/>
      <c r="DO33" s="642"/>
      <c r="DP33" s="642"/>
      <c r="DQ33" s="642"/>
      <c r="DR33" s="642"/>
      <c r="DS33" s="642"/>
      <c r="DT33" s="642"/>
      <c r="DU33" s="642"/>
      <c r="DV33" s="643"/>
      <c r="DW33" s="615">
        <v>33.799999999999997</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100027</v>
      </c>
      <c r="S34" s="611"/>
      <c r="T34" s="611"/>
      <c r="U34" s="611"/>
      <c r="V34" s="611"/>
      <c r="W34" s="611"/>
      <c r="X34" s="611"/>
      <c r="Y34" s="612"/>
      <c r="Z34" s="613">
        <v>0.1</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20121099</v>
      </c>
      <c r="CS34" s="611"/>
      <c r="CT34" s="611"/>
      <c r="CU34" s="611"/>
      <c r="CV34" s="611"/>
      <c r="CW34" s="611"/>
      <c r="CX34" s="611"/>
      <c r="CY34" s="612"/>
      <c r="CZ34" s="615">
        <v>17.100000000000001</v>
      </c>
      <c r="DA34" s="640"/>
      <c r="DB34" s="640"/>
      <c r="DC34" s="644"/>
      <c r="DD34" s="619">
        <v>15752280</v>
      </c>
      <c r="DE34" s="611"/>
      <c r="DF34" s="611"/>
      <c r="DG34" s="611"/>
      <c r="DH34" s="611"/>
      <c r="DI34" s="611"/>
      <c r="DJ34" s="611"/>
      <c r="DK34" s="612"/>
      <c r="DL34" s="619">
        <v>13850656</v>
      </c>
      <c r="DM34" s="611"/>
      <c r="DN34" s="611"/>
      <c r="DO34" s="611"/>
      <c r="DP34" s="611"/>
      <c r="DQ34" s="611"/>
      <c r="DR34" s="611"/>
      <c r="DS34" s="611"/>
      <c r="DT34" s="611"/>
      <c r="DU34" s="611"/>
      <c r="DV34" s="612"/>
      <c r="DW34" s="615">
        <v>19.3</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4613773</v>
      </c>
      <c r="S35" s="611"/>
      <c r="T35" s="611"/>
      <c r="U35" s="611"/>
      <c r="V35" s="611"/>
      <c r="W35" s="611"/>
      <c r="X35" s="611"/>
      <c r="Y35" s="612"/>
      <c r="Z35" s="613">
        <v>3.8</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594707</v>
      </c>
      <c r="CS35" s="642"/>
      <c r="CT35" s="642"/>
      <c r="CU35" s="642"/>
      <c r="CV35" s="642"/>
      <c r="CW35" s="642"/>
      <c r="CX35" s="642"/>
      <c r="CY35" s="643"/>
      <c r="CZ35" s="615">
        <v>0.5</v>
      </c>
      <c r="DA35" s="640"/>
      <c r="DB35" s="640"/>
      <c r="DC35" s="644"/>
      <c r="DD35" s="619">
        <v>585700</v>
      </c>
      <c r="DE35" s="642"/>
      <c r="DF35" s="642"/>
      <c r="DG35" s="642"/>
      <c r="DH35" s="642"/>
      <c r="DI35" s="642"/>
      <c r="DJ35" s="642"/>
      <c r="DK35" s="643"/>
      <c r="DL35" s="619">
        <v>585700</v>
      </c>
      <c r="DM35" s="642"/>
      <c r="DN35" s="642"/>
      <c r="DO35" s="642"/>
      <c r="DP35" s="642"/>
      <c r="DQ35" s="642"/>
      <c r="DR35" s="642"/>
      <c r="DS35" s="642"/>
      <c r="DT35" s="642"/>
      <c r="DU35" s="642"/>
      <c r="DV35" s="643"/>
      <c r="DW35" s="615">
        <v>0.8</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5171182</v>
      </c>
      <c r="S36" s="611"/>
      <c r="T36" s="611"/>
      <c r="U36" s="611"/>
      <c r="V36" s="611"/>
      <c r="W36" s="611"/>
      <c r="X36" s="611"/>
      <c r="Y36" s="612"/>
      <c r="Z36" s="613">
        <v>4.3</v>
      </c>
      <c r="AA36" s="613"/>
      <c r="AB36" s="613"/>
      <c r="AC36" s="613"/>
      <c r="AD36" s="614" t="s">
        <v>122</v>
      </c>
      <c r="AE36" s="614"/>
      <c r="AF36" s="614"/>
      <c r="AG36" s="614"/>
      <c r="AH36" s="614"/>
      <c r="AI36" s="614"/>
      <c r="AJ36" s="614"/>
      <c r="AK36" s="614"/>
      <c r="AL36" s="615" t="s">
        <v>122</v>
      </c>
      <c r="AM36" s="616"/>
      <c r="AN36" s="616"/>
      <c r="AO36" s="617"/>
      <c r="AP36" s="216"/>
      <c r="AQ36" s="676" t="s">
        <v>315</v>
      </c>
      <c r="AR36" s="677"/>
      <c r="AS36" s="677"/>
      <c r="AT36" s="677"/>
      <c r="AU36" s="677"/>
      <c r="AV36" s="677"/>
      <c r="AW36" s="677"/>
      <c r="AX36" s="677"/>
      <c r="AY36" s="678"/>
      <c r="AZ36" s="599">
        <v>8978253</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365167</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7869672</v>
      </c>
      <c r="CS36" s="611"/>
      <c r="CT36" s="611"/>
      <c r="CU36" s="611"/>
      <c r="CV36" s="611"/>
      <c r="CW36" s="611"/>
      <c r="CX36" s="611"/>
      <c r="CY36" s="612"/>
      <c r="CZ36" s="615">
        <v>6.7</v>
      </c>
      <c r="DA36" s="640"/>
      <c r="DB36" s="640"/>
      <c r="DC36" s="644"/>
      <c r="DD36" s="619">
        <v>6157613</v>
      </c>
      <c r="DE36" s="611"/>
      <c r="DF36" s="611"/>
      <c r="DG36" s="611"/>
      <c r="DH36" s="611"/>
      <c r="DI36" s="611"/>
      <c r="DJ36" s="611"/>
      <c r="DK36" s="612"/>
      <c r="DL36" s="619">
        <v>3961516</v>
      </c>
      <c r="DM36" s="611"/>
      <c r="DN36" s="611"/>
      <c r="DO36" s="611"/>
      <c r="DP36" s="611"/>
      <c r="DQ36" s="611"/>
      <c r="DR36" s="611"/>
      <c r="DS36" s="611"/>
      <c r="DT36" s="611"/>
      <c r="DU36" s="611"/>
      <c r="DV36" s="612"/>
      <c r="DW36" s="615">
        <v>5.5</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2381975</v>
      </c>
      <c r="S37" s="611"/>
      <c r="T37" s="611"/>
      <c r="U37" s="611"/>
      <c r="V37" s="611"/>
      <c r="W37" s="611"/>
      <c r="X37" s="611"/>
      <c r="Y37" s="612"/>
      <c r="Z37" s="613">
        <v>2</v>
      </c>
      <c r="AA37" s="613"/>
      <c r="AB37" s="613"/>
      <c r="AC37" s="613"/>
      <c r="AD37" s="614">
        <v>51</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101486</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-876068</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1248393</v>
      </c>
      <c r="CS37" s="642"/>
      <c r="CT37" s="642"/>
      <c r="CU37" s="642"/>
      <c r="CV37" s="642"/>
      <c r="CW37" s="642"/>
      <c r="CX37" s="642"/>
      <c r="CY37" s="643"/>
      <c r="CZ37" s="615">
        <v>1.1000000000000001</v>
      </c>
      <c r="DA37" s="640"/>
      <c r="DB37" s="640"/>
      <c r="DC37" s="644"/>
      <c r="DD37" s="619">
        <v>1246707</v>
      </c>
      <c r="DE37" s="642"/>
      <c r="DF37" s="642"/>
      <c r="DG37" s="642"/>
      <c r="DH37" s="642"/>
      <c r="DI37" s="642"/>
      <c r="DJ37" s="642"/>
      <c r="DK37" s="643"/>
      <c r="DL37" s="619">
        <v>973111</v>
      </c>
      <c r="DM37" s="642"/>
      <c r="DN37" s="642"/>
      <c r="DO37" s="642"/>
      <c r="DP37" s="642"/>
      <c r="DQ37" s="642"/>
      <c r="DR37" s="642"/>
      <c r="DS37" s="642"/>
      <c r="DT37" s="642"/>
      <c r="DU37" s="642"/>
      <c r="DV37" s="643"/>
      <c r="DW37" s="615">
        <v>1.4</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352000</v>
      </c>
      <c r="S38" s="611"/>
      <c r="T38" s="611"/>
      <c r="U38" s="611"/>
      <c r="V38" s="611"/>
      <c r="W38" s="611"/>
      <c r="X38" s="611"/>
      <c r="Y38" s="612"/>
      <c r="Z38" s="613">
        <v>0.3</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t="s">
        <v>122</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32751</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8978253</v>
      </c>
      <c r="CS38" s="611"/>
      <c r="CT38" s="611"/>
      <c r="CU38" s="611"/>
      <c r="CV38" s="611"/>
      <c r="CW38" s="611"/>
      <c r="CX38" s="611"/>
      <c r="CY38" s="612"/>
      <c r="CZ38" s="615">
        <v>7.6</v>
      </c>
      <c r="DA38" s="640"/>
      <c r="DB38" s="640"/>
      <c r="DC38" s="644"/>
      <c r="DD38" s="619">
        <v>7468015</v>
      </c>
      <c r="DE38" s="611"/>
      <c r="DF38" s="611"/>
      <c r="DG38" s="611"/>
      <c r="DH38" s="611"/>
      <c r="DI38" s="611"/>
      <c r="DJ38" s="611"/>
      <c r="DK38" s="612"/>
      <c r="DL38" s="619">
        <v>5858207</v>
      </c>
      <c r="DM38" s="611"/>
      <c r="DN38" s="611"/>
      <c r="DO38" s="611"/>
      <c r="DP38" s="611"/>
      <c r="DQ38" s="611"/>
      <c r="DR38" s="611"/>
      <c r="DS38" s="611"/>
      <c r="DT38" s="611"/>
      <c r="DU38" s="611"/>
      <c r="DV38" s="612"/>
      <c r="DW38" s="615">
        <v>8.1999999999999993</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43221</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7252906</v>
      </c>
      <c r="CS39" s="642"/>
      <c r="CT39" s="642"/>
      <c r="CU39" s="642"/>
      <c r="CV39" s="642"/>
      <c r="CW39" s="642"/>
      <c r="CX39" s="642"/>
      <c r="CY39" s="643"/>
      <c r="CZ39" s="615">
        <v>6.2</v>
      </c>
      <c r="DA39" s="640"/>
      <c r="DB39" s="640"/>
      <c r="DC39" s="644"/>
      <c r="DD39" s="619">
        <v>7219117</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17"/>
      <c r="BM40" s="608" t="s">
        <v>333</v>
      </c>
      <c r="BN40" s="608"/>
      <c r="BO40" s="608"/>
      <c r="BP40" s="608"/>
      <c r="BQ40" s="608"/>
      <c r="BR40" s="608"/>
      <c r="BS40" s="608"/>
      <c r="BT40" s="608"/>
      <c r="BU40" s="609"/>
      <c r="BV40" s="610">
        <v>118</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2480844</v>
      </c>
      <c r="CS40" s="611"/>
      <c r="CT40" s="611"/>
      <c r="CU40" s="611"/>
      <c r="CV40" s="611"/>
      <c r="CW40" s="611"/>
      <c r="CX40" s="611"/>
      <c r="CY40" s="612"/>
      <c r="CZ40" s="615">
        <v>2.1</v>
      </c>
      <c r="DA40" s="640"/>
      <c r="DB40" s="640"/>
      <c r="DC40" s="644"/>
      <c r="DD40" s="619">
        <v>1465211</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121634099</v>
      </c>
      <c r="S41" s="683"/>
      <c r="T41" s="683"/>
      <c r="U41" s="683"/>
      <c r="V41" s="683"/>
      <c r="W41" s="683"/>
      <c r="X41" s="683"/>
      <c r="Y41" s="687"/>
      <c r="Z41" s="688">
        <v>100</v>
      </c>
      <c r="AA41" s="688"/>
      <c r="AB41" s="688"/>
      <c r="AC41" s="688"/>
      <c r="AD41" s="689">
        <v>71696679</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3045363</v>
      </c>
      <c r="BA41" s="611"/>
      <c r="BB41" s="611"/>
      <c r="BC41" s="611"/>
      <c r="BD41" s="642"/>
      <c r="BE41" s="642"/>
      <c r="BF41" s="665"/>
      <c r="BG41" s="658"/>
      <c r="BH41" s="659"/>
      <c r="BI41" s="659"/>
      <c r="BJ41" s="659"/>
      <c r="BK41" s="659"/>
      <c r="BL41" s="217"/>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5831404</v>
      </c>
      <c r="BA42" s="683"/>
      <c r="BB42" s="683"/>
      <c r="BC42" s="683"/>
      <c r="BD42" s="669"/>
      <c r="BE42" s="669"/>
      <c r="BF42" s="671"/>
      <c r="BG42" s="660"/>
      <c r="BH42" s="661"/>
      <c r="BI42" s="661"/>
      <c r="BJ42" s="661"/>
      <c r="BK42" s="661"/>
      <c r="BL42" s="218"/>
      <c r="BM42" s="632" t="s">
        <v>340</v>
      </c>
      <c r="BN42" s="632"/>
      <c r="BO42" s="632"/>
      <c r="BP42" s="632"/>
      <c r="BQ42" s="632"/>
      <c r="BR42" s="632"/>
      <c r="BS42" s="632"/>
      <c r="BT42" s="632"/>
      <c r="BU42" s="633"/>
      <c r="BV42" s="682">
        <v>327</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12614163</v>
      </c>
      <c r="CS42" s="642"/>
      <c r="CT42" s="642"/>
      <c r="CU42" s="642"/>
      <c r="CV42" s="642"/>
      <c r="CW42" s="642"/>
      <c r="CX42" s="642"/>
      <c r="CY42" s="643"/>
      <c r="CZ42" s="615">
        <v>10.7</v>
      </c>
      <c r="DA42" s="640"/>
      <c r="DB42" s="640"/>
      <c r="DC42" s="644"/>
      <c r="DD42" s="619">
        <v>8956424</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342</v>
      </c>
      <c r="CD43" s="607" t="s">
        <v>343</v>
      </c>
      <c r="CE43" s="608"/>
      <c r="CF43" s="608"/>
      <c r="CG43" s="608"/>
      <c r="CH43" s="608"/>
      <c r="CI43" s="608"/>
      <c r="CJ43" s="608"/>
      <c r="CK43" s="608"/>
      <c r="CL43" s="608"/>
      <c r="CM43" s="608"/>
      <c r="CN43" s="608"/>
      <c r="CO43" s="608"/>
      <c r="CP43" s="608"/>
      <c r="CQ43" s="609"/>
      <c r="CR43" s="610">
        <v>277520</v>
      </c>
      <c r="CS43" s="642"/>
      <c r="CT43" s="642"/>
      <c r="CU43" s="642"/>
      <c r="CV43" s="642"/>
      <c r="CW43" s="642"/>
      <c r="CX43" s="642"/>
      <c r="CY43" s="643"/>
      <c r="CZ43" s="615">
        <v>0.2</v>
      </c>
      <c r="DA43" s="640"/>
      <c r="DB43" s="640"/>
      <c r="DC43" s="644"/>
      <c r="DD43" s="619">
        <v>277520</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12614163</v>
      </c>
      <c r="CS44" s="611"/>
      <c r="CT44" s="611"/>
      <c r="CU44" s="611"/>
      <c r="CV44" s="611"/>
      <c r="CW44" s="611"/>
      <c r="CX44" s="611"/>
      <c r="CY44" s="612"/>
      <c r="CZ44" s="615">
        <v>10.7</v>
      </c>
      <c r="DA44" s="616"/>
      <c r="DB44" s="616"/>
      <c r="DC44" s="622"/>
      <c r="DD44" s="619">
        <v>8956424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2535269</v>
      </c>
      <c r="CS45" s="642"/>
      <c r="CT45" s="642"/>
      <c r="CU45" s="642"/>
      <c r="CV45" s="642"/>
      <c r="CW45" s="642"/>
      <c r="CX45" s="642"/>
      <c r="CY45" s="643"/>
      <c r="CZ45" s="615">
        <v>2.2000000000000002</v>
      </c>
      <c r="DA45" s="640"/>
      <c r="DB45" s="640"/>
      <c r="DC45" s="644"/>
      <c r="DD45" s="619">
        <v>1103275</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48"/>
      <c r="CE46" s="649"/>
      <c r="CF46" s="607" t="s">
        <v>348</v>
      </c>
      <c r="CG46" s="608"/>
      <c r="CH46" s="608"/>
      <c r="CI46" s="608"/>
      <c r="CJ46" s="608"/>
      <c r="CK46" s="608"/>
      <c r="CL46" s="608"/>
      <c r="CM46" s="608"/>
      <c r="CN46" s="608"/>
      <c r="CO46" s="608"/>
      <c r="CP46" s="608"/>
      <c r="CQ46" s="609"/>
      <c r="CR46" s="610">
        <v>10078894</v>
      </c>
      <c r="CS46" s="611"/>
      <c r="CT46" s="611"/>
      <c r="CU46" s="611"/>
      <c r="CV46" s="611"/>
      <c r="CW46" s="611"/>
      <c r="CX46" s="611"/>
      <c r="CY46" s="612"/>
      <c r="CZ46" s="615">
        <v>8.6</v>
      </c>
      <c r="DA46" s="616"/>
      <c r="DB46" s="616"/>
      <c r="DC46" s="622"/>
      <c r="DD46" s="619">
        <v>7853149</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19"/>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351</v>
      </c>
      <c r="CE49" s="632"/>
      <c r="CF49" s="632"/>
      <c r="CG49" s="632"/>
      <c r="CH49" s="632"/>
      <c r="CI49" s="632"/>
      <c r="CJ49" s="632"/>
      <c r="CK49" s="632"/>
      <c r="CL49" s="632"/>
      <c r="CM49" s="632"/>
      <c r="CN49" s="632"/>
      <c r="CO49" s="632"/>
      <c r="CP49" s="632"/>
      <c r="CQ49" s="633"/>
      <c r="CR49" s="682">
        <v>117399254</v>
      </c>
      <c r="CS49" s="669"/>
      <c r="CT49" s="669"/>
      <c r="CU49" s="669"/>
      <c r="CV49" s="669"/>
      <c r="CW49" s="669"/>
      <c r="CX49" s="669"/>
      <c r="CY49" s="698"/>
      <c r="CZ49" s="690">
        <v>100</v>
      </c>
      <c r="DA49" s="699"/>
      <c r="DB49" s="699"/>
      <c r="DC49" s="700"/>
      <c r="DD49" s="701">
        <v>83118494</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ewXIPq+iGeBlS8J6HDPv+3D5X74dBMhV93EjyRF+dagMoC66qwKK8FVJs0mVptnk9FkRzI0rBzclOPJf9AoWbg==" saltValue="v4CaD3wZtlY21urIYlZPS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81640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8"/>
    </row>
    <row r="6" spans="1:131" s="229"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2">
      <c r="A7" s="230">
        <v>1</v>
      </c>
      <c r="B7" s="736" t="s">
        <v>374</v>
      </c>
      <c r="C7" s="737"/>
      <c r="D7" s="737"/>
      <c r="E7" s="737"/>
      <c r="F7" s="737"/>
      <c r="G7" s="737"/>
      <c r="H7" s="737"/>
      <c r="I7" s="737"/>
      <c r="J7" s="737"/>
      <c r="K7" s="737"/>
      <c r="L7" s="737"/>
      <c r="M7" s="737"/>
      <c r="N7" s="737"/>
      <c r="O7" s="737"/>
      <c r="P7" s="738"/>
      <c r="Q7" s="739">
        <v>122100</v>
      </c>
      <c r="R7" s="740"/>
      <c r="S7" s="740"/>
      <c r="T7" s="740"/>
      <c r="U7" s="740"/>
      <c r="V7" s="740">
        <v>117865</v>
      </c>
      <c r="W7" s="740"/>
      <c r="X7" s="740"/>
      <c r="Y7" s="740"/>
      <c r="Z7" s="740"/>
      <c r="AA7" s="740">
        <v>4235</v>
      </c>
      <c r="AB7" s="740"/>
      <c r="AC7" s="740"/>
      <c r="AD7" s="740"/>
      <c r="AE7" s="741"/>
      <c r="AF7" s="742">
        <v>3955</v>
      </c>
      <c r="AG7" s="743"/>
      <c r="AH7" s="743"/>
      <c r="AI7" s="743"/>
      <c r="AJ7" s="744"/>
      <c r="AK7" s="745">
        <v>113</v>
      </c>
      <c r="AL7" s="746"/>
      <c r="AM7" s="746"/>
      <c r="AN7" s="746"/>
      <c r="AO7" s="746"/>
      <c r="AP7" s="746">
        <v>15979</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538</v>
      </c>
      <c r="BT7" s="734"/>
      <c r="BU7" s="734"/>
      <c r="BV7" s="734"/>
      <c r="BW7" s="734"/>
      <c r="BX7" s="734"/>
      <c r="BY7" s="734"/>
      <c r="BZ7" s="734"/>
      <c r="CA7" s="734"/>
      <c r="CB7" s="734"/>
      <c r="CC7" s="734"/>
      <c r="CD7" s="734"/>
      <c r="CE7" s="734"/>
      <c r="CF7" s="734"/>
      <c r="CG7" s="749"/>
      <c r="CH7" s="730">
        <v>0</v>
      </c>
      <c r="CI7" s="731"/>
      <c r="CJ7" s="731"/>
      <c r="CK7" s="731"/>
      <c r="CL7" s="732"/>
      <c r="CM7" s="730">
        <v>574</v>
      </c>
      <c r="CN7" s="731"/>
      <c r="CO7" s="731"/>
      <c r="CP7" s="731"/>
      <c r="CQ7" s="732"/>
      <c r="CR7" s="730">
        <v>500</v>
      </c>
      <c r="CS7" s="731"/>
      <c r="CT7" s="731"/>
      <c r="CU7" s="731"/>
      <c r="CV7" s="732"/>
      <c r="CW7" s="730">
        <v>76</v>
      </c>
      <c r="CX7" s="731"/>
      <c r="CY7" s="731"/>
      <c r="CZ7" s="731"/>
      <c r="DA7" s="732"/>
      <c r="DB7" s="730" t="s">
        <v>482</v>
      </c>
      <c r="DC7" s="731"/>
      <c r="DD7" s="731"/>
      <c r="DE7" s="731"/>
      <c r="DF7" s="732"/>
      <c r="DG7" s="730" t="s">
        <v>482</v>
      </c>
      <c r="DH7" s="731"/>
      <c r="DI7" s="731"/>
      <c r="DJ7" s="731"/>
      <c r="DK7" s="732"/>
      <c r="DL7" s="730" t="s">
        <v>482</v>
      </c>
      <c r="DM7" s="731"/>
      <c r="DN7" s="731"/>
      <c r="DO7" s="731"/>
      <c r="DP7" s="732"/>
      <c r="DQ7" s="730" t="s">
        <v>482</v>
      </c>
      <c r="DR7" s="731"/>
      <c r="DS7" s="731"/>
      <c r="DT7" s="731"/>
      <c r="DU7" s="732"/>
      <c r="DV7" s="733"/>
      <c r="DW7" s="734"/>
      <c r="DX7" s="734"/>
      <c r="DY7" s="734"/>
      <c r="DZ7" s="735"/>
      <c r="EA7" s="228"/>
    </row>
    <row r="8" spans="1:131" s="229" customFormat="1" ht="26.25" customHeight="1" x14ac:dyDescent="0.2">
      <c r="A8" s="232">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t="s">
        <v>539</v>
      </c>
      <c r="BS8" s="760" t="s">
        <v>540</v>
      </c>
      <c r="BT8" s="761"/>
      <c r="BU8" s="761"/>
      <c r="BV8" s="761"/>
      <c r="BW8" s="761"/>
      <c r="BX8" s="761"/>
      <c r="BY8" s="761"/>
      <c r="BZ8" s="761"/>
      <c r="CA8" s="761"/>
      <c r="CB8" s="761"/>
      <c r="CC8" s="761"/>
      <c r="CD8" s="761"/>
      <c r="CE8" s="761"/>
      <c r="CF8" s="761"/>
      <c r="CG8" s="762"/>
      <c r="CH8" s="763">
        <v>-2</v>
      </c>
      <c r="CI8" s="764"/>
      <c r="CJ8" s="764"/>
      <c r="CK8" s="764"/>
      <c r="CL8" s="765"/>
      <c r="CM8" s="763">
        <v>13</v>
      </c>
      <c r="CN8" s="764"/>
      <c r="CO8" s="764"/>
      <c r="CP8" s="764"/>
      <c r="CQ8" s="765"/>
      <c r="CR8" s="763">
        <v>10</v>
      </c>
      <c r="CS8" s="764"/>
      <c r="CT8" s="764"/>
      <c r="CU8" s="764"/>
      <c r="CV8" s="765"/>
      <c r="CW8" s="763">
        <v>2</v>
      </c>
      <c r="CX8" s="764"/>
      <c r="CY8" s="764"/>
      <c r="CZ8" s="764"/>
      <c r="DA8" s="765"/>
      <c r="DB8" s="763">
        <v>3494</v>
      </c>
      <c r="DC8" s="764"/>
      <c r="DD8" s="764"/>
      <c r="DE8" s="764"/>
      <c r="DF8" s="765"/>
      <c r="DG8" s="763">
        <v>7661</v>
      </c>
      <c r="DH8" s="764"/>
      <c r="DI8" s="764"/>
      <c r="DJ8" s="764"/>
      <c r="DK8" s="765"/>
      <c r="DL8" s="763" t="s">
        <v>482</v>
      </c>
      <c r="DM8" s="764"/>
      <c r="DN8" s="764"/>
      <c r="DO8" s="764"/>
      <c r="DP8" s="765"/>
      <c r="DQ8" s="763" t="s">
        <v>482</v>
      </c>
      <c r="DR8" s="764"/>
      <c r="DS8" s="764"/>
      <c r="DT8" s="764"/>
      <c r="DU8" s="765"/>
      <c r="DV8" s="760"/>
      <c r="DW8" s="761"/>
      <c r="DX8" s="761"/>
      <c r="DY8" s="761"/>
      <c r="DZ8" s="766"/>
      <c r="EA8" s="228"/>
    </row>
    <row r="9" spans="1:131" s="229" customFormat="1" ht="26.25" customHeight="1" x14ac:dyDescent="0.2">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t="s">
        <v>541</v>
      </c>
      <c r="BT9" s="761"/>
      <c r="BU9" s="761"/>
      <c r="BV9" s="761"/>
      <c r="BW9" s="761"/>
      <c r="BX9" s="761"/>
      <c r="BY9" s="761"/>
      <c r="BZ9" s="761"/>
      <c r="CA9" s="761"/>
      <c r="CB9" s="761"/>
      <c r="CC9" s="761"/>
      <c r="CD9" s="761"/>
      <c r="CE9" s="761"/>
      <c r="CF9" s="761"/>
      <c r="CG9" s="762"/>
      <c r="CH9" s="763">
        <v>2</v>
      </c>
      <c r="CI9" s="764"/>
      <c r="CJ9" s="764"/>
      <c r="CK9" s="764"/>
      <c r="CL9" s="765"/>
      <c r="CM9" s="763">
        <v>19</v>
      </c>
      <c r="CN9" s="764"/>
      <c r="CO9" s="764"/>
      <c r="CP9" s="764"/>
      <c r="CQ9" s="765"/>
      <c r="CR9" s="763">
        <v>5</v>
      </c>
      <c r="CS9" s="764"/>
      <c r="CT9" s="764"/>
      <c r="CU9" s="764"/>
      <c r="CV9" s="765"/>
      <c r="CW9" s="763" t="s">
        <v>482</v>
      </c>
      <c r="CX9" s="764"/>
      <c r="CY9" s="764"/>
      <c r="CZ9" s="764"/>
      <c r="DA9" s="765"/>
      <c r="DB9" s="763" t="s">
        <v>482</v>
      </c>
      <c r="DC9" s="764"/>
      <c r="DD9" s="764"/>
      <c r="DE9" s="764"/>
      <c r="DF9" s="765"/>
      <c r="DG9" s="763" t="s">
        <v>482</v>
      </c>
      <c r="DH9" s="764"/>
      <c r="DI9" s="764"/>
      <c r="DJ9" s="764"/>
      <c r="DK9" s="765"/>
      <c r="DL9" s="763" t="s">
        <v>482</v>
      </c>
      <c r="DM9" s="764"/>
      <c r="DN9" s="764"/>
      <c r="DO9" s="764"/>
      <c r="DP9" s="765"/>
      <c r="DQ9" s="763" t="s">
        <v>482</v>
      </c>
      <c r="DR9" s="764"/>
      <c r="DS9" s="764"/>
      <c r="DT9" s="764"/>
      <c r="DU9" s="765"/>
      <c r="DV9" s="760"/>
      <c r="DW9" s="761"/>
      <c r="DX9" s="761"/>
      <c r="DY9" s="761"/>
      <c r="DZ9" s="766"/>
      <c r="EA9" s="228"/>
    </row>
    <row r="10" spans="1:131" s="229" customFormat="1" ht="26.25" customHeight="1" x14ac:dyDescent="0.2">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t="s">
        <v>542</v>
      </c>
      <c r="BT10" s="761"/>
      <c r="BU10" s="761"/>
      <c r="BV10" s="761"/>
      <c r="BW10" s="761"/>
      <c r="BX10" s="761"/>
      <c r="BY10" s="761"/>
      <c r="BZ10" s="761"/>
      <c r="CA10" s="761"/>
      <c r="CB10" s="761"/>
      <c r="CC10" s="761"/>
      <c r="CD10" s="761"/>
      <c r="CE10" s="761"/>
      <c r="CF10" s="761"/>
      <c r="CG10" s="762"/>
      <c r="CH10" s="763">
        <v>0</v>
      </c>
      <c r="CI10" s="764"/>
      <c r="CJ10" s="764"/>
      <c r="CK10" s="764"/>
      <c r="CL10" s="765"/>
      <c r="CM10" s="763">
        <v>3</v>
      </c>
      <c r="CN10" s="764"/>
      <c r="CO10" s="764"/>
      <c r="CP10" s="764"/>
      <c r="CQ10" s="765"/>
      <c r="CR10" s="763">
        <v>3</v>
      </c>
      <c r="CS10" s="764"/>
      <c r="CT10" s="764"/>
      <c r="CU10" s="764"/>
      <c r="CV10" s="765"/>
      <c r="CW10" s="763">
        <v>16</v>
      </c>
      <c r="CX10" s="764"/>
      <c r="CY10" s="764"/>
      <c r="CZ10" s="764"/>
      <c r="DA10" s="765"/>
      <c r="DB10" s="763" t="s">
        <v>482</v>
      </c>
      <c r="DC10" s="764"/>
      <c r="DD10" s="764"/>
      <c r="DE10" s="764"/>
      <c r="DF10" s="765"/>
      <c r="DG10" s="763" t="s">
        <v>482</v>
      </c>
      <c r="DH10" s="764"/>
      <c r="DI10" s="764"/>
      <c r="DJ10" s="764"/>
      <c r="DK10" s="765"/>
      <c r="DL10" s="763" t="s">
        <v>482</v>
      </c>
      <c r="DM10" s="764"/>
      <c r="DN10" s="764"/>
      <c r="DO10" s="764"/>
      <c r="DP10" s="765"/>
      <c r="DQ10" s="763" t="s">
        <v>482</v>
      </c>
      <c r="DR10" s="764"/>
      <c r="DS10" s="764"/>
      <c r="DT10" s="764"/>
      <c r="DU10" s="765"/>
      <c r="DV10" s="760"/>
      <c r="DW10" s="761"/>
      <c r="DX10" s="761"/>
      <c r="DY10" s="761"/>
      <c r="DZ10" s="766"/>
      <c r="EA10" s="228"/>
    </row>
    <row r="11" spans="1:131" s="229" customFormat="1" ht="26.25" customHeight="1" x14ac:dyDescent="0.2">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t="s">
        <v>543</v>
      </c>
      <c r="BT11" s="761"/>
      <c r="BU11" s="761"/>
      <c r="BV11" s="761"/>
      <c r="BW11" s="761"/>
      <c r="BX11" s="761"/>
      <c r="BY11" s="761"/>
      <c r="BZ11" s="761"/>
      <c r="CA11" s="761"/>
      <c r="CB11" s="761"/>
      <c r="CC11" s="761"/>
      <c r="CD11" s="761"/>
      <c r="CE11" s="761"/>
      <c r="CF11" s="761"/>
      <c r="CG11" s="762"/>
      <c r="CH11" s="763">
        <v>6</v>
      </c>
      <c r="CI11" s="764"/>
      <c r="CJ11" s="764"/>
      <c r="CK11" s="764"/>
      <c r="CL11" s="765"/>
      <c r="CM11" s="763">
        <v>103</v>
      </c>
      <c r="CN11" s="764"/>
      <c r="CO11" s="764"/>
      <c r="CP11" s="764"/>
      <c r="CQ11" s="765"/>
      <c r="CR11" s="763">
        <v>3</v>
      </c>
      <c r="CS11" s="764"/>
      <c r="CT11" s="764"/>
      <c r="CU11" s="764"/>
      <c r="CV11" s="765"/>
      <c r="CW11" s="763">
        <v>21</v>
      </c>
      <c r="CX11" s="764"/>
      <c r="CY11" s="764"/>
      <c r="CZ11" s="764"/>
      <c r="DA11" s="765"/>
      <c r="DB11" s="763" t="s">
        <v>482</v>
      </c>
      <c r="DC11" s="764"/>
      <c r="DD11" s="764"/>
      <c r="DE11" s="764"/>
      <c r="DF11" s="765"/>
      <c r="DG11" s="763" t="s">
        <v>482</v>
      </c>
      <c r="DH11" s="764"/>
      <c r="DI11" s="764"/>
      <c r="DJ11" s="764"/>
      <c r="DK11" s="765"/>
      <c r="DL11" s="763" t="s">
        <v>482</v>
      </c>
      <c r="DM11" s="764"/>
      <c r="DN11" s="764"/>
      <c r="DO11" s="764"/>
      <c r="DP11" s="765"/>
      <c r="DQ11" s="763" t="s">
        <v>482</v>
      </c>
      <c r="DR11" s="764"/>
      <c r="DS11" s="764"/>
      <c r="DT11" s="764"/>
      <c r="DU11" s="765"/>
      <c r="DV11" s="760"/>
      <c r="DW11" s="761"/>
      <c r="DX11" s="761"/>
      <c r="DY11" s="761"/>
      <c r="DZ11" s="766"/>
      <c r="EA11" s="228"/>
    </row>
    <row r="12" spans="1:131" s="229" customFormat="1" ht="26.25" customHeight="1" x14ac:dyDescent="0.2">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2">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2">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2">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2">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2">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2">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2">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2">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5">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2">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5">
      <c r="A23" s="234" t="s">
        <v>376</v>
      </c>
      <c r="B23" s="776" t="s">
        <v>377</v>
      </c>
      <c r="C23" s="777"/>
      <c r="D23" s="777"/>
      <c r="E23" s="777"/>
      <c r="F23" s="777"/>
      <c r="G23" s="777"/>
      <c r="H23" s="777"/>
      <c r="I23" s="777"/>
      <c r="J23" s="777"/>
      <c r="K23" s="777"/>
      <c r="L23" s="777"/>
      <c r="M23" s="777"/>
      <c r="N23" s="777"/>
      <c r="O23" s="777"/>
      <c r="P23" s="778"/>
      <c r="Q23" s="779">
        <v>122100</v>
      </c>
      <c r="R23" s="780"/>
      <c r="S23" s="780"/>
      <c r="T23" s="780"/>
      <c r="U23" s="780"/>
      <c r="V23" s="780">
        <v>117865</v>
      </c>
      <c r="W23" s="780"/>
      <c r="X23" s="780"/>
      <c r="Y23" s="780"/>
      <c r="Z23" s="780"/>
      <c r="AA23" s="780">
        <v>4235</v>
      </c>
      <c r="AB23" s="780"/>
      <c r="AC23" s="780"/>
      <c r="AD23" s="780"/>
      <c r="AE23" s="781"/>
      <c r="AF23" s="782">
        <v>3955</v>
      </c>
      <c r="AG23" s="780"/>
      <c r="AH23" s="780"/>
      <c r="AI23" s="780"/>
      <c r="AJ23" s="783"/>
      <c r="AK23" s="784"/>
      <c r="AL23" s="785"/>
      <c r="AM23" s="785"/>
      <c r="AN23" s="785"/>
      <c r="AO23" s="785"/>
      <c r="AP23" s="780">
        <v>15979</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6">
        <v>1</v>
      </c>
      <c r="B28" s="736" t="s">
        <v>388</v>
      </c>
      <c r="C28" s="737"/>
      <c r="D28" s="737"/>
      <c r="E28" s="737"/>
      <c r="F28" s="737"/>
      <c r="G28" s="737"/>
      <c r="H28" s="737"/>
      <c r="I28" s="737"/>
      <c r="J28" s="737"/>
      <c r="K28" s="737"/>
      <c r="L28" s="737"/>
      <c r="M28" s="737"/>
      <c r="N28" s="737"/>
      <c r="O28" s="737"/>
      <c r="P28" s="738"/>
      <c r="Q28" s="809">
        <v>23061</v>
      </c>
      <c r="R28" s="810"/>
      <c r="S28" s="810"/>
      <c r="T28" s="810"/>
      <c r="U28" s="810"/>
      <c r="V28" s="810">
        <v>22695</v>
      </c>
      <c r="W28" s="810"/>
      <c r="X28" s="810"/>
      <c r="Y28" s="810"/>
      <c r="Z28" s="810"/>
      <c r="AA28" s="810">
        <v>365</v>
      </c>
      <c r="AB28" s="810"/>
      <c r="AC28" s="810"/>
      <c r="AD28" s="810"/>
      <c r="AE28" s="811"/>
      <c r="AF28" s="812">
        <v>365</v>
      </c>
      <c r="AG28" s="810"/>
      <c r="AH28" s="810"/>
      <c r="AI28" s="810"/>
      <c r="AJ28" s="813"/>
      <c r="AK28" s="814">
        <v>3045</v>
      </c>
      <c r="AL28" s="815"/>
      <c r="AM28" s="815"/>
      <c r="AN28" s="815"/>
      <c r="AO28" s="815"/>
      <c r="AP28" s="815" t="s">
        <v>482</v>
      </c>
      <c r="AQ28" s="815"/>
      <c r="AR28" s="815"/>
      <c r="AS28" s="815"/>
      <c r="AT28" s="815"/>
      <c r="AU28" s="815" t="s">
        <v>482</v>
      </c>
      <c r="AV28" s="815"/>
      <c r="AW28" s="815"/>
      <c r="AX28" s="815"/>
      <c r="AY28" s="815"/>
      <c r="AZ28" s="816" t="s">
        <v>482</v>
      </c>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6">
        <v>2</v>
      </c>
      <c r="B29" s="767" t="s">
        <v>389</v>
      </c>
      <c r="C29" s="768"/>
      <c r="D29" s="768"/>
      <c r="E29" s="768"/>
      <c r="F29" s="768"/>
      <c r="G29" s="768"/>
      <c r="H29" s="768"/>
      <c r="I29" s="768"/>
      <c r="J29" s="768"/>
      <c r="K29" s="768"/>
      <c r="L29" s="768"/>
      <c r="M29" s="768"/>
      <c r="N29" s="768"/>
      <c r="O29" s="768"/>
      <c r="P29" s="769"/>
      <c r="Q29" s="770">
        <v>19053</v>
      </c>
      <c r="R29" s="771"/>
      <c r="S29" s="771"/>
      <c r="T29" s="771"/>
      <c r="U29" s="771"/>
      <c r="V29" s="771">
        <v>18514</v>
      </c>
      <c r="W29" s="771"/>
      <c r="X29" s="771"/>
      <c r="Y29" s="771"/>
      <c r="Z29" s="771"/>
      <c r="AA29" s="771">
        <v>539</v>
      </c>
      <c r="AB29" s="771"/>
      <c r="AC29" s="771"/>
      <c r="AD29" s="771"/>
      <c r="AE29" s="772"/>
      <c r="AF29" s="773">
        <v>539</v>
      </c>
      <c r="AG29" s="774"/>
      <c r="AH29" s="774"/>
      <c r="AI29" s="774"/>
      <c r="AJ29" s="775"/>
      <c r="AK29" s="821">
        <v>3030</v>
      </c>
      <c r="AL29" s="817"/>
      <c r="AM29" s="817"/>
      <c r="AN29" s="817"/>
      <c r="AO29" s="817"/>
      <c r="AP29" s="817" t="s">
        <v>482</v>
      </c>
      <c r="AQ29" s="817"/>
      <c r="AR29" s="817"/>
      <c r="AS29" s="817"/>
      <c r="AT29" s="817"/>
      <c r="AU29" s="817" t="s">
        <v>482</v>
      </c>
      <c r="AV29" s="817"/>
      <c r="AW29" s="817"/>
      <c r="AX29" s="817"/>
      <c r="AY29" s="817"/>
      <c r="AZ29" s="818" t="s">
        <v>482</v>
      </c>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6">
        <v>3</v>
      </c>
      <c r="B30" s="767" t="s">
        <v>390</v>
      </c>
      <c r="C30" s="768"/>
      <c r="D30" s="768"/>
      <c r="E30" s="768"/>
      <c r="F30" s="768"/>
      <c r="G30" s="768"/>
      <c r="H30" s="768"/>
      <c r="I30" s="768"/>
      <c r="J30" s="768"/>
      <c r="K30" s="768"/>
      <c r="L30" s="768"/>
      <c r="M30" s="768"/>
      <c r="N30" s="768"/>
      <c r="O30" s="768"/>
      <c r="P30" s="769"/>
      <c r="Q30" s="770">
        <v>5409</v>
      </c>
      <c r="R30" s="771"/>
      <c r="S30" s="771"/>
      <c r="T30" s="771"/>
      <c r="U30" s="771"/>
      <c r="V30" s="771">
        <v>5345</v>
      </c>
      <c r="W30" s="771"/>
      <c r="X30" s="771"/>
      <c r="Y30" s="771"/>
      <c r="Z30" s="771"/>
      <c r="AA30" s="771">
        <v>64</v>
      </c>
      <c r="AB30" s="771"/>
      <c r="AC30" s="771"/>
      <c r="AD30" s="771"/>
      <c r="AE30" s="772"/>
      <c r="AF30" s="773">
        <v>64</v>
      </c>
      <c r="AG30" s="774"/>
      <c r="AH30" s="774"/>
      <c r="AI30" s="774"/>
      <c r="AJ30" s="775"/>
      <c r="AK30" s="821">
        <v>2841</v>
      </c>
      <c r="AL30" s="817"/>
      <c r="AM30" s="817"/>
      <c r="AN30" s="817"/>
      <c r="AO30" s="817"/>
      <c r="AP30" s="817" t="s">
        <v>482</v>
      </c>
      <c r="AQ30" s="817"/>
      <c r="AR30" s="817"/>
      <c r="AS30" s="817"/>
      <c r="AT30" s="817"/>
      <c r="AU30" s="817" t="s">
        <v>482</v>
      </c>
      <c r="AV30" s="817"/>
      <c r="AW30" s="817"/>
      <c r="AX30" s="817"/>
      <c r="AY30" s="817"/>
      <c r="AZ30" s="818" t="s">
        <v>482</v>
      </c>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6">
        <v>4</v>
      </c>
      <c r="B31" s="767"/>
      <c r="C31" s="768"/>
      <c r="D31" s="768"/>
      <c r="E31" s="768"/>
      <c r="F31" s="768"/>
      <c r="G31" s="768"/>
      <c r="H31" s="768"/>
      <c r="I31" s="768"/>
      <c r="J31" s="768"/>
      <c r="K31" s="768"/>
      <c r="L31" s="768"/>
      <c r="M31" s="768"/>
      <c r="N31" s="768"/>
      <c r="O31" s="768"/>
      <c r="P31" s="769"/>
      <c r="Q31" s="770"/>
      <c r="R31" s="771"/>
      <c r="S31" s="771"/>
      <c r="T31" s="771"/>
      <c r="U31" s="771"/>
      <c r="V31" s="771"/>
      <c r="W31" s="771"/>
      <c r="X31" s="771"/>
      <c r="Y31" s="771"/>
      <c r="Z31" s="771"/>
      <c r="AA31" s="771"/>
      <c r="AB31" s="771"/>
      <c r="AC31" s="771"/>
      <c r="AD31" s="771"/>
      <c r="AE31" s="772"/>
      <c r="AF31" s="773"/>
      <c r="AG31" s="774"/>
      <c r="AH31" s="774"/>
      <c r="AI31" s="774"/>
      <c r="AJ31" s="775"/>
      <c r="AK31" s="821"/>
      <c r="AL31" s="817"/>
      <c r="AM31" s="817"/>
      <c r="AN31" s="817"/>
      <c r="AO31" s="817"/>
      <c r="AP31" s="817"/>
      <c r="AQ31" s="817"/>
      <c r="AR31" s="817"/>
      <c r="AS31" s="817"/>
      <c r="AT31" s="817"/>
      <c r="AU31" s="817"/>
      <c r="AV31" s="817"/>
      <c r="AW31" s="817"/>
      <c r="AX31" s="817"/>
      <c r="AY31" s="817"/>
      <c r="AZ31" s="818"/>
      <c r="BA31" s="818"/>
      <c r="BB31" s="818"/>
      <c r="BC31" s="818"/>
      <c r="BD31" s="818"/>
      <c r="BE31" s="819"/>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6">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6">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6">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391</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4" t="s">
        <v>376</v>
      </c>
      <c r="B63" s="776" t="s">
        <v>392</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968</v>
      </c>
      <c r="AG63" s="831"/>
      <c r="AH63" s="831"/>
      <c r="AI63" s="831"/>
      <c r="AJ63" s="832"/>
      <c r="AK63" s="833"/>
      <c r="AL63" s="828"/>
      <c r="AM63" s="828"/>
      <c r="AN63" s="828"/>
      <c r="AO63" s="828"/>
      <c r="AP63" s="831" t="s">
        <v>557</v>
      </c>
      <c r="AQ63" s="831"/>
      <c r="AR63" s="831"/>
      <c r="AS63" s="831"/>
      <c r="AT63" s="831"/>
      <c r="AU63" s="831" t="s">
        <v>557</v>
      </c>
      <c r="AV63" s="831"/>
      <c r="AW63" s="831"/>
      <c r="AX63" s="831"/>
      <c r="AY63" s="831"/>
      <c r="AZ63" s="835"/>
      <c r="BA63" s="835"/>
      <c r="BB63" s="835"/>
      <c r="BC63" s="835"/>
      <c r="BD63" s="835"/>
      <c r="BE63" s="836"/>
      <c r="BF63" s="836"/>
      <c r="BG63" s="836"/>
      <c r="BH63" s="836"/>
      <c r="BI63" s="837"/>
      <c r="BJ63" s="838" t="s">
        <v>122</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393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394</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395</v>
      </c>
      <c r="AV66" s="721"/>
      <c r="AW66" s="721"/>
      <c r="AX66" s="721"/>
      <c r="AY66" s="722"/>
      <c r="AZ66" s="720" t="s">
        <v>364</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0">
        <v>1</v>
      </c>
      <c r="B68" s="856" t="s">
        <v>544</v>
      </c>
      <c r="C68" s="857"/>
      <c r="D68" s="857"/>
      <c r="E68" s="857"/>
      <c r="F68" s="857"/>
      <c r="G68" s="857"/>
      <c r="H68" s="857"/>
      <c r="I68" s="857"/>
      <c r="J68" s="857"/>
      <c r="K68" s="857"/>
      <c r="L68" s="857"/>
      <c r="M68" s="857"/>
      <c r="N68" s="857"/>
      <c r="O68" s="857"/>
      <c r="P68" s="858"/>
      <c r="Q68" s="859">
        <v>8467</v>
      </c>
      <c r="R68" s="853">
        <v>7961</v>
      </c>
      <c r="S68" s="853">
        <v>7961</v>
      </c>
      <c r="T68" s="853">
        <v>7961</v>
      </c>
      <c r="U68" s="853">
        <v>7961</v>
      </c>
      <c r="V68" s="853">
        <v>7990</v>
      </c>
      <c r="W68" s="853">
        <v>7475</v>
      </c>
      <c r="X68" s="853">
        <v>7475</v>
      </c>
      <c r="Y68" s="853">
        <v>7475</v>
      </c>
      <c r="Z68" s="853">
        <v>7475</v>
      </c>
      <c r="AA68" s="853">
        <v>477</v>
      </c>
      <c r="AB68" s="853">
        <v>486</v>
      </c>
      <c r="AC68" s="853">
        <v>486</v>
      </c>
      <c r="AD68" s="853">
        <v>486</v>
      </c>
      <c r="AE68" s="853">
        <v>486</v>
      </c>
      <c r="AF68" s="853">
        <v>477</v>
      </c>
      <c r="AG68" s="853">
        <v>486</v>
      </c>
      <c r="AH68" s="853">
        <v>486</v>
      </c>
      <c r="AI68" s="853">
        <v>486</v>
      </c>
      <c r="AJ68" s="853">
        <v>486</v>
      </c>
      <c r="AK68" s="853">
        <v>380</v>
      </c>
      <c r="AL68" s="853"/>
      <c r="AM68" s="853"/>
      <c r="AN68" s="853"/>
      <c r="AO68" s="853"/>
      <c r="AP68" s="853">
        <v>3142</v>
      </c>
      <c r="AQ68" s="853">
        <v>4476</v>
      </c>
      <c r="AR68" s="853">
        <v>4476</v>
      </c>
      <c r="AS68" s="853">
        <v>4476</v>
      </c>
      <c r="AT68" s="853">
        <v>4476</v>
      </c>
      <c r="AU68" s="853">
        <v>135</v>
      </c>
      <c r="AV68" s="853">
        <v>192</v>
      </c>
      <c r="AW68" s="853">
        <v>192</v>
      </c>
      <c r="AX68" s="853">
        <v>192</v>
      </c>
      <c r="AY68" s="853">
        <v>192</v>
      </c>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2">
        <v>2</v>
      </c>
      <c r="B69" s="860" t="s">
        <v>545</v>
      </c>
      <c r="C69" s="861"/>
      <c r="D69" s="861"/>
      <c r="E69" s="861"/>
      <c r="F69" s="861"/>
      <c r="G69" s="861"/>
      <c r="H69" s="861"/>
      <c r="I69" s="861"/>
      <c r="J69" s="861"/>
      <c r="K69" s="861"/>
      <c r="L69" s="861"/>
      <c r="M69" s="861"/>
      <c r="N69" s="861"/>
      <c r="O69" s="861"/>
      <c r="P69" s="862"/>
      <c r="Q69" s="863">
        <v>221481</v>
      </c>
      <c r="R69" s="817">
        <v>144168</v>
      </c>
      <c r="S69" s="817">
        <v>144168</v>
      </c>
      <c r="T69" s="817">
        <v>144168</v>
      </c>
      <c r="U69" s="817">
        <v>144168</v>
      </c>
      <c r="V69" s="817">
        <v>203386</v>
      </c>
      <c r="W69" s="817">
        <v>138019</v>
      </c>
      <c r="X69" s="817">
        <v>138019</v>
      </c>
      <c r="Y69" s="817">
        <v>138019</v>
      </c>
      <c r="Z69" s="817">
        <v>138019</v>
      </c>
      <c r="AA69" s="817">
        <v>18095</v>
      </c>
      <c r="AB69" s="817">
        <v>6149</v>
      </c>
      <c r="AC69" s="817">
        <v>6149</v>
      </c>
      <c r="AD69" s="817">
        <v>6149</v>
      </c>
      <c r="AE69" s="817">
        <v>6149</v>
      </c>
      <c r="AF69" s="817">
        <v>40934</v>
      </c>
      <c r="AG69" s="817">
        <v>32354</v>
      </c>
      <c r="AH69" s="817">
        <v>32354</v>
      </c>
      <c r="AI69" s="817">
        <v>32354</v>
      </c>
      <c r="AJ69" s="817">
        <v>32354</v>
      </c>
      <c r="AK69" s="817" t="s">
        <v>482</v>
      </c>
      <c r="AL69" s="817"/>
      <c r="AM69" s="817"/>
      <c r="AN69" s="817"/>
      <c r="AO69" s="817"/>
      <c r="AP69" s="817" t="s">
        <v>482</v>
      </c>
      <c r="AQ69" s="817"/>
      <c r="AR69" s="817"/>
      <c r="AS69" s="817"/>
      <c r="AT69" s="817"/>
      <c r="AU69" s="817" t="s">
        <v>482</v>
      </c>
      <c r="AV69" s="817"/>
      <c r="AW69" s="817"/>
      <c r="AX69" s="817"/>
      <c r="AY69" s="817"/>
      <c r="AZ69" s="819" t="s">
        <v>549</v>
      </c>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2">
        <v>3</v>
      </c>
      <c r="B70" s="860" t="s">
        <v>546</v>
      </c>
      <c r="C70" s="861"/>
      <c r="D70" s="861"/>
      <c r="E70" s="861"/>
      <c r="F70" s="861"/>
      <c r="G70" s="861"/>
      <c r="H70" s="861"/>
      <c r="I70" s="861"/>
      <c r="J70" s="861"/>
      <c r="K70" s="861"/>
      <c r="L70" s="861"/>
      <c r="M70" s="861"/>
      <c r="N70" s="861"/>
      <c r="O70" s="861"/>
      <c r="P70" s="862"/>
      <c r="Q70" s="863">
        <v>90180</v>
      </c>
      <c r="R70" s="817">
        <v>76940</v>
      </c>
      <c r="S70" s="817">
        <v>76940</v>
      </c>
      <c r="T70" s="817">
        <v>76940</v>
      </c>
      <c r="U70" s="817">
        <v>76940</v>
      </c>
      <c r="V70" s="817">
        <v>85061</v>
      </c>
      <c r="W70" s="817">
        <v>73165</v>
      </c>
      <c r="X70" s="817">
        <v>73165</v>
      </c>
      <c r="Y70" s="817">
        <v>73165</v>
      </c>
      <c r="Z70" s="817">
        <v>73165</v>
      </c>
      <c r="AA70" s="817">
        <v>5120</v>
      </c>
      <c r="AB70" s="817">
        <v>3775</v>
      </c>
      <c r="AC70" s="817">
        <v>3775</v>
      </c>
      <c r="AD70" s="817">
        <v>3775</v>
      </c>
      <c r="AE70" s="817">
        <v>3775</v>
      </c>
      <c r="AF70" s="817">
        <v>4894</v>
      </c>
      <c r="AG70" s="817">
        <v>3775</v>
      </c>
      <c r="AH70" s="817">
        <v>3775</v>
      </c>
      <c r="AI70" s="817">
        <v>3775</v>
      </c>
      <c r="AJ70" s="817">
        <v>3775</v>
      </c>
      <c r="AK70" s="817">
        <v>5163</v>
      </c>
      <c r="AL70" s="817">
        <v>7300</v>
      </c>
      <c r="AM70" s="817">
        <v>7300</v>
      </c>
      <c r="AN70" s="817">
        <v>7300</v>
      </c>
      <c r="AO70" s="817">
        <v>7300</v>
      </c>
      <c r="AP70" s="817">
        <v>78689</v>
      </c>
      <c r="AQ70" s="817">
        <v>42318</v>
      </c>
      <c r="AR70" s="817">
        <v>42318</v>
      </c>
      <c r="AS70" s="817">
        <v>42318</v>
      </c>
      <c r="AT70" s="817">
        <v>42318</v>
      </c>
      <c r="AU70" s="817">
        <v>1180</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2">
        <v>4</v>
      </c>
      <c r="B71" s="860" t="s">
        <v>547</v>
      </c>
      <c r="C71" s="861"/>
      <c r="D71" s="861"/>
      <c r="E71" s="861"/>
      <c r="F71" s="861"/>
      <c r="G71" s="861"/>
      <c r="H71" s="861"/>
      <c r="I71" s="861"/>
      <c r="J71" s="861"/>
      <c r="K71" s="861"/>
      <c r="L71" s="861"/>
      <c r="M71" s="861"/>
      <c r="N71" s="861"/>
      <c r="O71" s="861"/>
      <c r="P71" s="862"/>
      <c r="Q71" s="863">
        <v>9878</v>
      </c>
      <c r="R71" s="817">
        <v>6933</v>
      </c>
      <c r="S71" s="817">
        <v>6933</v>
      </c>
      <c r="T71" s="817">
        <v>6933</v>
      </c>
      <c r="U71" s="817">
        <v>6933</v>
      </c>
      <c r="V71" s="817">
        <v>9787</v>
      </c>
      <c r="W71" s="817">
        <v>6850</v>
      </c>
      <c r="X71" s="817">
        <v>6850</v>
      </c>
      <c r="Y71" s="817">
        <v>6850</v>
      </c>
      <c r="Z71" s="817">
        <v>6850</v>
      </c>
      <c r="AA71" s="817">
        <v>92</v>
      </c>
      <c r="AB71" s="817">
        <v>82</v>
      </c>
      <c r="AC71" s="817">
        <v>82</v>
      </c>
      <c r="AD71" s="817">
        <v>82</v>
      </c>
      <c r="AE71" s="817">
        <v>82</v>
      </c>
      <c r="AF71" s="817">
        <v>92</v>
      </c>
      <c r="AG71" s="817">
        <v>82</v>
      </c>
      <c r="AH71" s="817">
        <v>82</v>
      </c>
      <c r="AI71" s="817">
        <v>82</v>
      </c>
      <c r="AJ71" s="817">
        <v>82</v>
      </c>
      <c r="AK71" s="817">
        <v>5083</v>
      </c>
      <c r="AL71" s="817">
        <v>2485</v>
      </c>
      <c r="AM71" s="817">
        <v>2485</v>
      </c>
      <c r="AN71" s="817">
        <v>2485</v>
      </c>
      <c r="AO71" s="817">
        <v>2485</v>
      </c>
      <c r="AP71" s="817" t="s">
        <v>482</v>
      </c>
      <c r="AQ71" s="817"/>
      <c r="AR71" s="817"/>
      <c r="AS71" s="817"/>
      <c r="AT71" s="817"/>
      <c r="AU71" s="817" t="s">
        <v>482</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2">
        <v>5</v>
      </c>
      <c r="B72" s="860" t="s">
        <v>548</v>
      </c>
      <c r="C72" s="861"/>
      <c r="D72" s="861"/>
      <c r="E72" s="861"/>
      <c r="F72" s="861"/>
      <c r="G72" s="861"/>
      <c r="H72" s="861"/>
      <c r="I72" s="861"/>
      <c r="J72" s="861"/>
      <c r="K72" s="861"/>
      <c r="L72" s="861"/>
      <c r="M72" s="861"/>
      <c r="N72" s="861"/>
      <c r="O72" s="861"/>
      <c r="P72" s="862"/>
      <c r="Q72" s="863">
        <v>1600855</v>
      </c>
      <c r="R72" s="817">
        <v>1385861</v>
      </c>
      <c r="S72" s="817">
        <v>1385861</v>
      </c>
      <c r="T72" s="817">
        <v>1385861</v>
      </c>
      <c r="U72" s="817">
        <v>1385861</v>
      </c>
      <c r="V72" s="817">
        <v>1567252</v>
      </c>
      <c r="W72" s="817">
        <v>1346246</v>
      </c>
      <c r="X72" s="817">
        <v>1346246</v>
      </c>
      <c r="Y72" s="817">
        <v>1346246</v>
      </c>
      <c r="Z72" s="817">
        <v>1346246</v>
      </c>
      <c r="AA72" s="817">
        <v>33603</v>
      </c>
      <c r="AB72" s="817">
        <v>39615</v>
      </c>
      <c r="AC72" s="817">
        <v>39615</v>
      </c>
      <c r="AD72" s="817">
        <v>39615</v>
      </c>
      <c r="AE72" s="817">
        <v>39615</v>
      </c>
      <c r="AF72" s="817">
        <v>33603</v>
      </c>
      <c r="AG72" s="817">
        <v>39615</v>
      </c>
      <c r="AH72" s="817">
        <v>39615</v>
      </c>
      <c r="AI72" s="817">
        <v>39615</v>
      </c>
      <c r="AJ72" s="817">
        <v>39615</v>
      </c>
      <c r="AK72" s="817">
        <v>22693</v>
      </c>
      <c r="AL72" s="817">
        <v>13582</v>
      </c>
      <c r="AM72" s="817">
        <v>13582</v>
      </c>
      <c r="AN72" s="817">
        <v>13582</v>
      </c>
      <c r="AO72" s="817">
        <v>13582</v>
      </c>
      <c r="AP72" s="817" t="s">
        <v>482</v>
      </c>
      <c r="AQ72" s="817"/>
      <c r="AR72" s="817"/>
      <c r="AS72" s="817"/>
      <c r="AT72" s="817"/>
      <c r="AU72" s="817" t="s">
        <v>482</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2">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2">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2">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2">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2">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4" t="s">
        <v>376</v>
      </c>
      <c r="B88" s="776" t="s">
        <v>396</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80000</v>
      </c>
      <c r="AG88" s="831"/>
      <c r="AH88" s="831"/>
      <c r="AI88" s="831"/>
      <c r="AJ88" s="831"/>
      <c r="AK88" s="828"/>
      <c r="AL88" s="828"/>
      <c r="AM88" s="828"/>
      <c r="AN88" s="828"/>
      <c r="AO88" s="828"/>
      <c r="AP88" s="831">
        <v>81831</v>
      </c>
      <c r="AQ88" s="831"/>
      <c r="AR88" s="831"/>
      <c r="AS88" s="831"/>
      <c r="AT88" s="831"/>
      <c r="AU88" s="831">
        <v>1315</v>
      </c>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776" t="s">
        <v>397</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521</v>
      </c>
      <c r="CS102" s="839"/>
      <c r="CT102" s="839"/>
      <c r="CU102" s="839"/>
      <c r="CV102" s="878"/>
      <c r="CW102" s="877">
        <v>115</v>
      </c>
      <c r="CX102" s="839"/>
      <c r="CY102" s="839"/>
      <c r="CZ102" s="839"/>
      <c r="DA102" s="878"/>
      <c r="DB102" s="877">
        <v>3494</v>
      </c>
      <c r="DC102" s="839"/>
      <c r="DD102" s="839"/>
      <c r="DE102" s="839"/>
      <c r="DF102" s="878"/>
      <c r="DG102" s="877">
        <v>7661</v>
      </c>
      <c r="DH102" s="839"/>
      <c r="DI102" s="839"/>
      <c r="DJ102" s="839"/>
      <c r="DK102" s="878"/>
      <c r="DL102" s="877" t="s">
        <v>482</v>
      </c>
      <c r="DM102" s="839"/>
      <c r="DN102" s="839"/>
      <c r="DO102" s="839"/>
      <c r="DP102" s="878"/>
      <c r="DQ102" s="877" t="s">
        <v>482</v>
      </c>
      <c r="DR102" s="839"/>
      <c r="DS102" s="839"/>
      <c r="DT102" s="839"/>
      <c r="DU102" s="878"/>
      <c r="DV102" s="776"/>
      <c r="DW102" s="777"/>
      <c r="DX102" s="777"/>
      <c r="DY102" s="777"/>
      <c r="DZ102" s="901"/>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398</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399</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402</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403</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404</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405</v>
      </c>
      <c r="AB109" s="880"/>
      <c r="AC109" s="880"/>
      <c r="AD109" s="880"/>
      <c r="AE109" s="881"/>
      <c r="AF109" s="879" t="s">
        <v>406</v>
      </c>
      <c r="AG109" s="880"/>
      <c r="AH109" s="880"/>
      <c r="AI109" s="880"/>
      <c r="AJ109" s="881"/>
      <c r="AK109" s="879" t="s">
        <v>294</v>
      </c>
      <c r="AL109" s="880"/>
      <c r="AM109" s="880"/>
      <c r="AN109" s="880"/>
      <c r="AO109" s="881"/>
      <c r="AP109" s="879" t="s">
        <v>407</v>
      </c>
      <c r="AQ109" s="880"/>
      <c r="AR109" s="880"/>
      <c r="AS109" s="880"/>
      <c r="AT109" s="882"/>
      <c r="AU109" s="899" t="s">
        <v>404</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405</v>
      </c>
      <c r="BR109" s="880"/>
      <c r="BS109" s="880"/>
      <c r="BT109" s="880"/>
      <c r="BU109" s="881"/>
      <c r="BV109" s="879" t="s">
        <v>406</v>
      </c>
      <c r="BW109" s="880"/>
      <c r="BX109" s="880"/>
      <c r="BY109" s="880"/>
      <c r="BZ109" s="881"/>
      <c r="CA109" s="879" t="s">
        <v>294</v>
      </c>
      <c r="CB109" s="880"/>
      <c r="CC109" s="880"/>
      <c r="CD109" s="880"/>
      <c r="CE109" s="881"/>
      <c r="CF109" s="900" t="s">
        <v>407</v>
      </c>
      <c r="CG109" s="900"/>
      <c r="CH109" s="900"/>
      <c r="CI109" s="900"/>
      <c r="CJ109" s="900"/>
      <c r="CK109" s="879" t="s">
        <v>408</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405</v>
      </c>
      <c r="DH109" s="880"/>
      <c r="DI109" s="880"/>
      <c r="DJ109" s="880"/>
      <c r="DK109" s="881"/>
      <c r="DL109" s="879" t="s">
        <v>406</v>
      </c>
      <c r="DM109" s="880"/>
      <c r="DN109" s="880"/>
      <c r="DO109" s="880"/>
      <c r="DP109" s="881"/>
      <c r="DQ109" s="879" t="s">
        <v>294</v>
      </c>
      <c r="DR109" s="880"/>
      <c r="DS109" s="880"/>
      <c r="DT109" s="880"/>
      <c r="DU109" s="881"/>
      <c r="DV109" s="879" t="s">
        <v>407</v>
      </c>
      <c r="DW109" s="880"/>
      <c r="DX109" s="880"/>
      <c r="DY109" s="880"/>
      <c r="DZ109" s="882"/>
    </row>
    <row r="110" spans="1:131" s="224" customFormat="1" ht="26.25" customHeight="1" x14ac:dyDescent="0.2">
      <c r="A110" s="883" t="s">
        <v>409</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1752600</v>
      </c>
      <c r="AB110" s="887"/>
      <c r="AC110" s="887"/>
      <c r="AD110" s="887"/>
      <c r="AE110" s="888"/>
      <c r="AF110" s="889">
        <v>1809945</v>
      </c>
      <c r="AG110" s="887"/>
      <c r="AH110" s="887"/>
      <c r="AI110" s="887"/>
      <c r="AJ110" s="888"/>
      <c r="AK110" s="889">
        <v>2018163</v>
      </c>
      <c r="AL110" s="887"/>
      <c r="AM110" s="887"/>
      <c r="AN110" s="887"/>
      <c r="AO110" s="888"/>
      <c r="AP110" s="890">
        <v>3</v>
      </c>
      <c r="AQ110" s="891"/>
      <c r="AR110" s="891"/>
      <c r="AS110" s="891"/>
      <c r="AT110" s="892"/>
      <c r="AU110" s="893" t="s">
        <v>69</v>
      </c>
      <c r="AV110" s="894"/>
      <c r="AW110" s="894"/>
      <c r="AX110" s="894"/>
      <c r="AY110" s="894"/>
      <c r="AZ110" s="916" t="s">
        <v>410</v>
      </c>
      <c r="BA110" s="884"/>
      <c r="BB110" s="884"/>
      <c r="BC110" s="884"/>
      <c r="BD110" s="884"/>
      <c r="BE110" s="884"/>
      <c r="BF110" s="884"/>
      <c r="BG110" s="884"/>
      <c r="BH110" s="884"/>
      <c r="BI110" s="884"/>
      <c r="BJ110" s="884"/>
      <c r="BK110" s="884"/>
      <c r="BL110" s="884"/>
      <c r="BM110" s="884"/>
      <c r="BN110" s="884"/>
      <c r="BO110" s="884"/>
      <c r="BP110" s="885"/>
      <c r="BQ110" s="917">
        <v>18524817</v>
      </c>
      <c r="BR110" s="918"/>
      <c r="BS110" s="918"/>
      <c r="BT110" s="918"/>
      <c r="BU110" s="918"/>
      <c r="BV110" s="918">
        <v>17548512</v>
      </c>
      <c r="BW110" s="918"/>
      <c r="BX110" s="918"/>
      <c r="BY110" s="918"/>
      <c r="BZ110" s="918"/>
      <c r="CA110" s="918">
        <v>15978966</v>
      </c>
      <c r="CB110" s="918"/>
      <c r="CC110" s="918"/>
      <c r="CD110" s="918"/>
      <c r="CE110" s="918"/>
      <c r="CF110" s="931">
        <v>23.7</v>
      </c>
      <c r="CG110" s="932"/>
      <c r="CH110" s="932"/>
      <c r="CI110" s="932"/>
      <c r="CJ110" s="932"/>
      <c r="CK110" s="933" t="s">
        <v>411</v>
      </c>
      <c r="CL110" s="934"/>
      <c r="CM110" s="916" t="s">
        <v>412</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2">
      <c r="A111" s="921" t="s">
        <v>413</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414</v>
      </c>
      <c r="BA111" s="910"/>
      <c r="BB111" s="910"/>
      <c r="BC111" s="910"/>
      <c r="BD111" s="910"/>
      <c r="BE111" s="910"/>
      <c r="BF111" s="910"/>
      <c r="BG111" s="910"/>
      <c r="BH111" s="910"/>
      <c r="BI111" s="910"/>
      <c r="BJ111" s="910"/>
      <c r="BK111" s="910"/>
      <c r="BL111" s="910"/>
      <c r="BM111" s="910"/>
      <c r="BN111" s="910"/>
      <c r="BO111" s="910"/>
      <c r="BP111" s="911"/>
      <c r="BQ111" s="912">
        <v>9448952</v>
      </c>
      <c r="BR111" s="913"/>
      <c r="BS111" s="913"/>
      <c r="BT111" s="913"/>
      <c r="BU111" s="913"/>
      <c r="BV111" s="913">
        <v>13996223</v>
      </c>
      <c r="BW111" s="913"/>
      <c r="BX111" s="913"/>
      <c r="BY111" s="913"/>
      <c r="BZ111" s="913"/>
      <c r="CA111" s="913">
        <v>11487712</v>
      </c>
      <c r="CB111" s="913"/>
      <c r="CC111" s="913"/>
      <c r="CD111" s="913"/>
      <c r="CE111" s="913"/>
      <c r="CF111" s="907">
        <v>17</v>
      </c>
      <c r="CG111" s="908"/>
      <c r="CH111" s="908"/>
      <c r="CI111" s="908"/>
      <c r="CJ111" s="908"/>
      <c r="CK111" s="935"/>
      <c r="CL111" s="936"/>
      <c r="CM111" s="909" t="s">
        <v>415</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2">
      <c r="A112" s="939" t="s">
        <v>416</v>
      </c>
      <c r="B112" s="940"/>
      <c r="C112" s="910" t="s">
        <v>417</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77800</v>
      </c>
      <c r="AB112" s="946"/>
      <c r="AC112" s="946"/>
      <c r="AD112" s="946"/>
      <c r="AE112" s="947"/>
      <c r="AF112" s="948">
        <v>77800</v>
      </c>
      <c r="AG112" s="946"/>
      <c r="AH112" s="946"/>
      <c r="AI112" s="946"/>
      <c r="AJ112" s="947"/>
      <c r="AK112" s="948">
        <v>77800</v>
      </c>
      <c r="AL112" s="946"/>
      <c r="AM112" s="946"/>
      <c r="AN112" s="946"/>
      <c r="AO112" s="947"/>
      <c r="AP112" s="949">
        <v>0.1</v>
      </c>
      <c r="AQ112" s="950"/>
      <c r="AR112" s="950"/>
      <c r="AS112" s="950"/>
      <c r="AT112" s="951"/>
      <c r="AU112" s="895"/>
      <c r="AV112" s="896"/>
      <c r="AW112" s="896"/>
      <c r="AX112" s="896"/>
      <c r="AY112" s="896"/>
      <c r="AZ112" s="909" t="s">
        <v>418</v>
      </c>
      <c r="BA112" s="910"/>
      <c r="BB112" s="910"/>
      <c r="BC112" s="910"/>
      <c r="BD112" s="910"/>
      <c r="BE112" s="910"/>
      <c r="BF112" s="910"/>
      <c r="BG112" s="910"/>
      <c r="BH112" s="910"/>
      <c r="BI112" s="910"/>
      <c r="BJ112" s="910"/>
      <c r="BK112" s="910"/>
      <c r="BL112" s="910"/>
      <c r="BM112" s="910"/>
      <c r="BN112" s="910"/>
      <c r="BO112" s="910"/>
      <c r="BP112" s="911"/>
      <c r="BQ112" s="912" t="s">
        <v>122</v>
      </c>
      <c r="BR112" s="913"/>
      <c r="BS112" s="913"/>
      <c r="BT112" s="913"/>
      <c r="BU112" s="913"/>
      <c r="BV112" s="913" t="s">
        <v>122</v>
      </c>
      <c r="BW112" s="913"/>
      <c r="BX112" s="913"/>
      <c r="BY112" s="913"/>
      <c r="BZ112" s="913"/>
      <c r="CA112" s="913" t="s">
        <v>122</v>
      </c>
      <c r="CB112" s="913"/>
      <c r="CC112" s="913"/>
      <c r="CD112" s="913"/>
      <c r="CE112" s="913"/>
      <c r="CF112" s="907" t="s">
        <v>122</v>
      </c>
      <c r="CG112" s="908"/>
      <c r="CH112" s="908"/>
      <c r="CI112" s="908"/>
      <c r="CJ112" s="908"/>
      <c r="CK112" s="935"/>
      <c r="CL112" s="936"/>
      <c r="CM112" s="909" t="s">
        <v>419</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2">
      <c r="A113" s="941"/>
      <c r="B113" s="942"/>
      <c r="C113" s="910" t="s">
        <v>420</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t="s">
        <v>122</v>
      </c>
      <c r="AB113" s="925"/>
      <c r="AC113" s="925"/>
      <c r="AD113" s="925"/>
      <c r="AE113" s="926"/>
      <c r="AF113" s="927" t="s">
        <v>122</v>
      </c>
      <c r="AG113" s="925"/>
      <c r="AH113" s="925"/>
      <c r="AI113" s="925"/>
      <c r="AJ113" s="926"/>
      <c r="AK113" s="927" t="s">
        <v>122</v>
      </c>
      <c r="AL113" s="925"/>
      <c r="AM113" s="925"/>
      <c r="AN113" s="925"/>
      <c r="AO113" s="926"/>
      <c r="AP113" s="928" t="s">
        <v>122</v>
      </c>
      <c r="AQ113" s="929"/>
      <c r="AR113" s="929"/>
      <c r="AS113" s="929"/>
      <c r="AT113" s="930"/>
      <c r="AU113" s="895"/>
      <c r="AV113" s="896"/>
      <c r="AW113" s="896"/>
      <c r="AX113" s="896"/>
      <c r="AY113" s="896"/>
      <c r="AZ113" s="909" t="s">
        <v>421</v>
      </c>
      <c r="BA113" s="910"/>
      <c r="BB113" s="910"/>
      <c r="BC113" s="910"/>
      <c r="BD113" s="910"/>
      <c r="BE113" s="910"/>
      <c r="BF113" s="910"/>
      <c r="BG113" s="910"/>
      <c r="BH113" s="910"/>
      <c r="BI113" s="910"/>
      <c r="BJ113" s="910"/>
      <c r="BK113" s="910"/>
      <c r="BL113" s="910"/>
      <c r="BM113" s="910"/>
      <c r="BN113" s="910"/>
      <c r="BO113" s="910"/>
      <c r="BP113" s="911"/>
      <c r="BQ113" s="912">
        <v>1120402</v>
      </c>
      <c r="BR113" s="913"/>
      <c r="BS113" s="913"/>
      <c r="BT113" s="913"/>
      <c r="BU113" s="913"/>
      <c r="BV113" s="913">
        <v>1311826</v>
      </c>
      <c r="BW113" s="913"/>
      <c r="BX113" s="913"/>
      <c r="BY113" s="913"/>
      <c r="BZ113" s="913"/>
      <c r="CA113" s="913">
        <v>1315446</v>
      </c>
      <c r="CB113" s="913"/>
      <c r="CC113" s="913"/>
      <c r="CD113" s="913"/>
      <c r="CE113" s="913"/>
      <c r="CF113" s="907">
        <v>2</v>
      </c>
      <c r="CG113" s="908"/>
      <c r="CH113" s="908"/>
      <c r="CI113" s="908"/>
      <c r="CJ113" s="908"/>
      <c r="CK113" s="935"/>
      <c r="CL113" s="936"/>
      <c r="CM113" s="909" t="s">
        <v>422</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2">
      <c r="A114" s="941"/>
      <c r="B114" s="942"/>
      <c r="C114" s="910" t="s">
        <v>423</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72019</v>
      </c>
      <c r="AB114" s="946"/>
      <c r="AC114" s="946"/>
      <c r="AD114" s="946"/>
      <c r="AE114" s="947"/>
      <c r="AF114" s="948">
        <v>73145</v>
      </c>
      <c r="AG114" s="946"/>
      <c r="AH114" s="946"/>
      <c r="AI114" s="946"/>
      <c r="AJ114" s="947"/>
      <c r="AK114" s="948">
        <v>89307</v>
      </c>
      <c r="AL114" s="946"/>
      <c r="AM114" s="946"/>
      <c r="AN114" s="946"/>
      <c r="AO114" s="947"/>
      <c r="AP114" s="949">
        <v>0.1</v>
      </c>
      <c r="AQ114" s="950"/>
      <c r="AR114" s="950"/>
      <c r="AS114" s="950"/>
      <c r="AT114" s="951"/>
      <c r="AU114" s="895"/>
      <c r="AV114" s="896"/>
      <c r="AW114" s="896"/>
      <c r="AX114" s="896"/>
      <c r="AY114" s="896"/>
      <c r="AZ114" s="909" t="s">
        <v>424</v>
      </c>
      <c r="BA114" s="910"/>
      <c r="BB114" s="910"/>
      <c r="BC114" s="910"/>
      <c r="BD114" s="910"/>
      <c r="BE114" s="910"/>
      <c r="BF114" s="910"/>
      <c r="BG114" s="910"/>
      <c r="BH114" s="910"/>
      <c r="BI114" s="910"/>
      <c r="BJ114" s="910"/>
      <c r="BK114" s="910"/>
      <c r="BL114" s="910"/>
      <c r="BM114" s="910"/>
      <c r="BN114" s="910"/>
      <c r="BO114" s="910"/>
      <c r="BP114" s="911"/>
      <c r="BQ114" s="912">
        <v>9197650</v>
      </c>
      <c r="BR114" s="913"/>
      <c r="BS114" s="913"/>
      <c r="BT114" s="913"/>
      <c r="BU114" s="913"/>
      <c r="BV114" s="913">
        <v>8306214</v>
      </c>
      <c r="BW114" s="913"/>
      <c r="BX114" s="913"/>
      <c r="BY114" s="913"/>
      <c r="BZ114" s="913"/>
      <c r="CA114" s="913">
        <v>8891801</v>
      </c>
      <c r="CB114" s="913"/>
      <c r="CC114" s="913"/>
      <c r="CD114" s="913"/>
      <c r="CE114" s="913"/>
      <c r="CF114" s="907">
        <v>13.2</v>
      </c>
      <c r="CG114" s="908"/>
      <c r="CH114" s="908"/>
      <c r="CI114" s="908"/>
      <c r="CJ114" s="908"/>
      <c r="CK114" s="935"/>
      <c r="CL114" s="936"/>
      <c r="CM114" s="909" t="s">
        <v>425</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2">
      <c r="A115" s="941"/>
      <c r="B115" s="942"/>
      <c r="C115" s="910" t="s">
        <v>426</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424769</v>
      </c>
      <c r="AB115" s="925"/>
      <c r="AC115" s="925"/>
      <c r="AD115" s="925"/>
      <c r="AE115" s="926"/>
      <c r="AF115" s="927">
        <v>1876013</v>
      </c>
      <c r="AG115" s="925"/>
      <c r="AH115" s="925"/>
      <c r="AI115" s="925"/>
      <c r="AJ115" s="926"/>
      <c r="AK115" s="927">
        <v>5164032</v>
      </c>
      <c r="AL115" s="925"/>
      <c r="AM115" s="925"/>
      <c r="AN115" s="925"/>
      <c r="AO115" s="926"/>
      <c r="AP115" s="928">
        <v>7.7</v>
      </c>
      <c r="AQ115" s="929"/>
      <c r="AR115" s="929"/>
      <c r="AS115" s="929"/>
      <c r="AT115" s="930"/>
      <c r="AU115" s="895"/>
      <c r="AV115" s="896"/>
      <c r="AW115" s="896"/>
      <c r="AX115" s="896"/>
      <c r="AY115" s="896"/>
      <c r="AZ115" s="909" t="s">
        <v>427</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428</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9448952</v>
      </c>
      <c r="DH115" s="946"/>
      <c r="DI115" s="946"/>
      <c r="DJ115" s="946"/>
      <c r="DK115" s="947"/>
      <c r="DL115" s="948">
        <v>13996223</v>
      </c>
      <c r="DM115" s="946"/>
      <c r="DN115" s="946"/>
      <c r="DO115" s="946"/>
      <c r="DP115" s="947"/>
      <c r="DQ115" s="948">
        <v>11487712</v>
      </c>
      <c r="DR115" s="946"/>
      <c r="DS115" s="946"/>
      <c r="DT115" s="946"/>
      <c r="DU115" s="947"/>
      <c r="DV115" s="949">
        <v>17</v>
      </c>
      <c r="DW115" s="950"/>
      <c r="DX115" s="950"/>
      <c r="DY115" s="950"/>
      <c r="DZ115" s="951"/>
    </row>
    <row r="116" spans="1:130" s="224" customFormat="1" ht="26.25" customHeight="1" x14ac:dyDescent="0.2">
      <c r="A116" s="943"/>
      <c r="B116" s="944"/>
      <c r="C116" s="952" t="s">
        <v>429</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430</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431</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432</v>
      </c>
      <c r="Z117" s="881"/>
      <c r="AA117" s="965">
        <v>2327188</v>
      </c>
      <c r="AB117" s="966"/>
      <c r="AC117" s="966"/>
      <c r="AD117" s="966"/>
      <c r="AE117" s="967"/>
      <c r="AF117" s="968">
        <v>3836903</v>
      </c>
      <c r="AG117" s="966"/>
      <c r="AH117" s="966"/>
      <c r="AI117" s="966"/>
      <c r="AJ117" s="967"/>
      <c r="AK117" s="968">
        <v>7349302</v>
      </c>
      <c r="AL117" s="966"/>
      <c r="AM117" s="966"/>
      <c r="AN117" s="966"/>
      <c r="AO117" s="967"/>
      <c r="AP117" s="969"/>
      <c r="AQ117" s="970"/>
      <c r="AR117" s="970"/>
      <c r="AS117" s="970"/>
      <c r="AT117" s="971"/>
      <c r="AU117" s="895"/>
      <c r="AV117" s="896"/>
      <c r="AW117" s="896"/>
      <c r="AX117" s="896"/>
      <c r="AY117" s="896"/>
      <c r="AZ117" s="961" t="s">
        <v>433</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434</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2">
      <c r="A118" s="899" t="s">
        <v>408</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405</v>
      </c>
      <c r="AB118" s="880"/>
      <c r="AC118" s="880"/>
      <c r="AD118" s="880"/>
      <c r="AE118" s="881"/>
      <c r="AF118" s="879" t="s">
        <v>406</v>
      </c>
      <c r="AG118" s="880"/>
      <c r="AH118" s="880"/>
      <c r="AI118" s="880"/>
      <c r="AJ118" s="881"/>
      <c r="AK118" s="879" t="s">
        <v>294</v>
      </c>
      <c r="AL118" s="880"/>
      <c r="AM118" s="880"/>
      <c r="AN118" s="880"/>
      <c r="AO118" s="881"/>
      <c r="AP118" s="957" t="s">
        <v>407</v>
      </c>
      <c r="AQ118" s="958"/>
      <c r="AR118" s="958"/>
      <c r="AS118" s="958"/>
      <c r="AT118" s="959"/>
      <c r="AU118" s="895"/>
      <c r="AV118" s="896"/>
      <c r="AW118" s="896"/>
      <c r="AX118" s="896"/>
      <c r="AY118" s="896"/>
      <c r="AZ118" s="960" t="s">
        <v>435</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436</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2">
      <c r="A119" s="1043" t="s">
        <v>411</v>
      </c>
      <c r="B119" s="934"/>
      <c r="C119" s="916" t="s">
        <v>412</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5" t="s">
        <v>177</v>
      </c>
      <c r="BA119" s="245"/>
      <c r="BB119" s="245"/>
      <c r="BC119" s="245"/>
      <c r="BD119" s="245"/>
      <c r="BE119" s="245"/>
      <c r="BF119" s="245"/>
      <c r="BG119" s="245"/>
      <c r="BH119" s="245"/>
      <c r="BI119" s="245"/>
      <c r="BJ119" s="245"/>
      <c r="BK119" s="245"/>
      <c r="BL119" s="245"/>
      <c r="BM119" s="245"/>
      <c r="BN119" s="245"/>
      <c r="BO119" s="964" t="s">
        <v>437</v>
      </c>
      <c r="BP119" s="992"/>
      <c r="BQ119" s="986">
        <v>38291821</v>
      </c>
      <c r="BR119" s="987"/>
      <c r="BS119" s="987"/>
      <c r="BT119" s="987"/>
      <c r="BU119" s="987"/>
      <c r="BV119" s="987">
        <v>41162775</v>
      </c>
      <c r="BW119" s="987"/>
      <c r="BX119" s="987"/>
      <c r="BY119" s="987"/>
      <c r="BZ119" s="987"/>
      <c r="CA119" s="987">
        <v>37673925</v>
      </c>
      <c r="CB119" s="987"/>
      <c r="CC119" s="987"/>
      <c r="CD119" s="987"/>
      <c r="CE119" s="987"/>
      <c r="CF119" s="988"/>
      <c r="CG119" s="989"/>
      <c r="CH119" s="989"/>
      <c r="CI119" s="989"/>
      <c r="CJ119" s="990"/>
      <c r="CK119" s="937"/>
      <c r="CL119" s="938"/>
      <c r="CM119" s="960" t="s">
        <v>438</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x14ac:dyDescent="0.2">
      <c r="A120" s="1044"/>
      <c r="B120" s="936"/>
      <c r="C120" s="909" t="s">
        <v>415</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439</v>
      </c>
      <c r="AV120" s="979"/>
      <c r="AW120" s="979"/>
      <c r="AX120" s="979"/>
      <c r="AY120" s="980"/>
      <c r="AZ120" s="916" t="s">
        <v>440</v>
      </c>
      <c r="BA120" s="884"/>
      <c r="BB120" s="884"/>
      <c r="BC120" s="884"/>
      <c r="BD120" s="884"/>
      <c r="BE120" s="884"/>
      <c r="BF120" s="884"/>
      <c r="BG120" s="884"/>
      <c r="BH120" s="884"/>
      <c r="BI120" s="884"/>
      <c r="BJ120" s="884"/>
      <c r="BK120" s="884"/>
      <c r="BL120" s="884"/>
      <c r="BM120" s="884"/>
      <c r="BN120" s="884"/>
      <c r="BO120" s="884"/>
      <c r="BP120" s="885"/>
      <c r="BQ120" s="917">
        <v>45137011</v>
      </c>
      <c r="BR120" s="918"/>
      <c r="BS120" s="918"/>
      <c r="BT120" s="918"/>
      <c r="BU120" s="918"/>
      <c r="BV120" s="918">
        <v>47870783</v>
      </c>
      <c r="BW120" s="918"/>
      <c r="BX120" s="918"/>
      <c r="BY120" s="918"/>
      <c r="BZ120" s="918"/>
      <c r="CA120" s="918">
        <v>50836122</v>
      </c>
      <c r="CB120" s="918"/>
      <c r="CC120" s="918"/>
      <c r="CD120" s="918"/>
      <c r="CE120" s="918"/>
      <c r="CF120" s="931">
        <v>75.400000000000006</v>
      </c>
      <c r="CG120" s="932"/>
      <c r="CH120" s="932"/>
      <c r="CI120" s="932"/>
      <c r="CJ120" s="932"/>
      <c r="CK120" s="993" t="s">
        <v>441</v>
      </c>
      <c r="CL120" s="994"/>
      <c r="CM120" s="994"/>
      <c r="CN120" s="994"/>
      <c r="CO120" s="995"/>
      <c r="CP120" s="1001" t="s">
        <v>389</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t="s">
        <v>122</v>
      </c>
      <c r="DR120" s="918"/>
      <c r="DS120" s="918"/>
      <c r="DT120" s="918"/>
      <c r="DU120" s="918"/>
      <c r="DV120" s="919" t="s">
        <v>122</v>
      </c>
      <c r="DW120" s="919"/>
      <c r="DX120" s="919"/>
      <c r="DY120" s="919"/>
      <c r="DZ120" s="920"/>
    </row>
    <row r="121" spans="1:130" s="224" customFormat="1" ht="26.25" customHeight="1" x14ac:dyDescent="0.2">
      <c r="A121" s="1044"/>
      <c r="B121" s="936"/>
      <c r="C121" s="961" t="s">
        <v>442</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443</v>
      </c>
      <c r="BA121" s="910"/>
      <c r="BB121" s="910"/>
      <c r="BC121" s="910"/>
      <c r="BD121" s="910"/>
      <c r="BE121" s="910"/>
      <c r="BF121" s="910"/>
      <c r="BG121" s="910"/>
      <c r="BH121" s="910"/>
      <c r="BI121" s="910"/>
      <c r="BJ121" s="910"/>
      <c r="BK121" s="910"/>
      <c r="BL121" s="910"/>
      <c r="BM121" s="910"/>
      <c r="BN121" s="910"/>
      <c r="BO121" s="910"/>
      <c r="BP121" s="911"/>
      <c r="BQ121" s="912">
        <v>1878224</v>
      </c>
      <c r="BR121" s="913"/>
      <c r="BS121" s="913"/>
      <c r="BT121" s="913"/>
      <c r="BU121" s="913"/>
      <c r="BV121" s="913">
        <v>2058531</v>
      </c>
      <c r="BW121" s="913"/>
      <c r="BX121" s="913"/>
      <c r="BY121" s="913"/>
      <c r="BZ121" s="913"/>
      <c r="CA121" s="913">
        <v>3493706</v>
      </c>
      <c r="CB121" s="913"/>
      <c r="CC121" s="913"/>
      <c r="CD121" s="913"/>
      <c r="CE121" s="913"/>
      <c r="CF121" s="907">
        <v>5.2</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24" customFormat="1" ht="26.25" customHeight="1" x14ac:dyDescent="0.2">
      <c r="A122" s="1044"/>
      <c r="B122" s="936"/>
      <c r="C122" s="909" t="s">
        <v>425</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444</v>
      </c>
      <c r="BA122" s="952"/>
      <c r="BB122" s="952"/>
      <c r="BC122" s="952"/>
      <c r="BD122" s="952"/>
      <c r="BE122" s="952"/>
      <c r="BF122" s="952"/>
      <c r="BG122" s="952"/>
      <c r="BH122" s="952"/>
      <c r="BI122" s="952"/>
      <c r="BJ122" s="952"/>
      <c r="BK122" s="952"/>
      <c r="BL122" s="952"/>
      <c r="BM122" s="952"/>
      <c r="BN122" s="952"/>
      <c r="BO122" s="952"/>
      <c r="BP122" s="953"/>
      <c r="BQ122" s="986">
        <v>29946541</v>
      </c>
      <c r="BR122" s="987"/>
      <c r="BS122" s="987"/>
      <c r="BT122" s="987"/>
      <c r="BU122" s="987"/>
      <c r="BV122" s="987">
        <v>28624606</v>
      </c>
      <c r="BW122" s="987"/>
      <c r="BX122" s="987"/>
      <c r="BY122" s="987"/>
      <c r="BZ122" s="987"/>
      <c r="CA122" s="987">
        <v>25435360</v>
      </c>
      <c r="CB122" s="987"/>
      <c r="CC122" s="987"/>
      <c r="CD122" s="987"/>
      <c r="CE122" s="987"/>
      <c r="CF122" s="1004">
        <v>37.700000000000003</v>
      </c>
      <c r="CG122" s="1005"/>
      <c r="CH122" s="1005"/>
      <c r="CI122" s="1005"/>
      <c r="CJ122" s="1005"/>
      <c r="CK122" s="996"/>
      <c r="CL122" s="997"/>
      <c r="CM122" s="997"/>
      <c r="CN122" s="997"/>
      <c r="CO122" s="998"/>
      <c r="CP122" s="1006" t="s">
        <v>388</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24" customFormat="1" ht="26.25" customHeight="1" x14ac:dyDescent="0.2">
      <c r="A123" s="1044"/>
      <c r="B123" s="936"/>
      <c r="C123" s="909" t="s">
        <v>431</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5" t="s">
        <v>177</v>
      </c>
      <c r="BA123" s="245"/>
      <c r="BB123" s="245"/>
      <c r="BC123" s="245"/>
      <c r="BD123" s="245"/>
      <c r="BE123" s="245"/>
      <c r="BF123" s="245"/>
      <c r="BG123" s="245"/>
      <c r="BH123" s="245"/>
      <c r="BI123" s="245"/>
      <c r="BJ123" s="245"/>
      <c r="BK123" s="245"/>
      <c r="BL123" s="245"/>
      <c r="BM123" s="245"/>
      <c r="BN123" s="245"/>
      <c r="BO123" s="964" t="s">
        <v>445</v>
      </c>
      <c r="BP123" s="992"/>
      <c r="BQ123" s="1050">
        <v>76961776</v>
      </c>
      <c r="BR123" s="1051"/>
      <c r="BS123" s="1051"/>
      <c r="BT123" s="1051"/>
      <c r="BU123" s="1051"/>
      <c r="BV123" s="1051">
        <v>78553920</v>
      </c>
      <c r="BW123" s="1051"/>
      <c r="BX123" s="1051"/>
      <c r="BY123" s="1051"/>
      <c r="BZ123" s="1051"/>
      <c r="CA123" s="1051">
        <v>79765188</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24" customFormat="1" ht="26.25" customHeight="1" thickBot="1" x14ac:dyDescent="0.25">
      <c r="A124" s="1044"/>
      <c r="B124" s="936"/>
      <c r="C124" s="909" t="s">
        <v>434</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446</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447</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2">
      <c r="A125" s="1044"/>
      <c r="B125" s="936"/>
      <c r="C125" s="909" t="s">
        <v>436</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448</v>
      </c>
      <c r="CL125" s="994"/>
      <c r="CM125" s="994"/>
      <c r="CN125" s="994"/>
      <c r="CO125" s="995"/>
      <c r="CP125" s="916" t="s">
        <v>449</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5">
      <c r="A126" s="1044"/>
      <c r="B126" s="936"/>
      <c r="C126" s="909" t="s">
        <v>438</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253477</v>
      </c>
      <c r="AB126" s="946"/>
      <c r="AC126" s="946"/>
      <c r="AD126" s="946"/>
      <c r="AE126" s="947"/>
      <c r="AF126" s="948">
        <v>1572710</v>
      </c>
      <c r="AG126" s="946"/>
      <c r="AH126" s="946"/>
      <c r="AI126" s="946"/>
      <c r="AJ126" s="947"/>
      <c r="AK126" s="948">
        <v>4830328</v>
      </c>
      <c r="AL126" s="946"/>
      <c r="AM126" s="946"/>
      <c r="AN126" s="946"/>
      <c r="AO126" s="947"/>
      <c r="AP126" s="949">
        <v>7.2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450</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2">
      <c r="A127" s="1045"/>
      <c r="B127" s="938"/>
      <c r="C127" s="960" t="s">
        <v>451</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171292</v>
      </c>
      <c r="AB127" s="946"/>
      <c r="AC127" s="946"/>
      <c r="AD127" s="946"/>
      <c r="AE127" s="947"/>
      <c r="AF127" s="948">
        <v>303303</v>
      </c>
      <c r="AG127" s="946"/>
      <c r="AH127" s="946"/>
      <c r="AI127" s="946"/>
      <c r="AJ127" s="947"/>
      <c r="AK127" s="948">
        <v>333704</v>
      </c>
      <c r="AL127" s="946"/>
      <c r="AM127" s="946"/>
      <c r="AN127" s="946"/>
      <c r="AO127" s="947"/>
      <c r="AP127" s="949">
        <v>0.5</v>
      </c>
      <c r="AQ127" s="950"/>
      <c r="AR127" s="950"/>
      <c r="AS127" s="950"/>
      <c r="AT127" s="951"/>
      <c r="AU127" s="226"/>
      <c r="AV127" s="226"/>
      <c r="AW127" s="226"/>
      <c r="AX127" s="1018" t="s">
        <v>452</v>
      </c>
      <c r="AY127" s="1019"/>
      <c r="AZ127" s="1019"/>
      <c r="BA127" s="1019"/>
      <c r="BB127" s="1019"/>
      <c r="BC127" s="1019"/>
      <c r="BD127" s="1019"/>
      <c r="BE127" s="1020"/>
      <c r="BF127" s="1021" t="s">
        <v>453</v>
      </c>
      <c r="BG127" s="1019"/>
      <c r="BH127" s="1019"/>
      <c r="BI127" s="1019"/>
      <c r="BJ127" s="1019"/>
      <c r="BK127" s="1019"/>
      <c r="BL127" s="1020"/>
      <c r="BM127" s="1021" t="s">
        <v>454</v>
      </c>
      <c r="BN127" s="1019"/>
      <c r="BO127" s="1019"/>
      <c r="BP127" s="1019"/>
      <c r="BQ127" s="1019"/>
      <c r="BR127" s="1019"/>
      <c r="BS127" s="1020"/>
      <c r="BT127" s="1021" t="s">
        <v>455</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456</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5">
      <c r="A128" s="1028" t="s">
        <v>457</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458</v>
      </c>
      <c r="X128" s="1030"/>
      <c r="Y128" s="1030"/>
      <c r="Z128" s="1031"/>
      <c r="AA128" s="1032" t="s">
        <v>122</v>
      </c>
      <c r="AB128" s="1033"/>
      <c r="AC128" s="1033"/>
      <c r="AD128" s="1033"/>
      <c r="AE128" s="1034"/>
      <c r="AF128" s="1035" t="s">
        <v>122</v>
      </c>
      <c r="AG128" s="1033"/>
      <c r="AH128" s="1033"/>
      <c r="AI128" s="1033"/>
      <c r="AJ128" s="1034"/>
      <c r="AK128" s="1035" t="s">
        <v>122</v>
      </c>
      <c r="AL128" s="1033"/>
      <c r="AM128" s="1033"/>
      <c r="AN128" s="1033"/>
      <c r="AO128" s="1034"/>
      <c r="AP128" s="1036"/>
      <c r="AQ128" s="1037"/>
      <c r="AR128" s="1037"/>
      <c r="AS128" s="1037"/>
      <c r="AT128" s="1038"/>
      <c r="AU128" s="226"/>
      <c r="AV128" s="226"/>
      <c r="AW128" s="226"/>
      <c r="AX128" s="883" t="s">
        <v>459</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460</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461</v>
      </c>
      <c r="X129" s="1058"/>
      <c r="Y129" s="1058"/>
      <c r="Z129" s="1059"/>
      <c r="AA129" s="945">
        <v>62606395</v>
      </c>
      <c r="AB129" s="946"/>
      <c r="AC129" s="946"/>
      <c r="AD129" s="946"/>
      <c r="AE129" s="947"/>
      <c r="AF129" s="948">
        <v>65556701</v>
      </c>
      <c r="AG129" s="946"/>
      <c r="AH129" s="946"/>
      <c r="AI129" s="946"/>
      <c r="AJ129" s="947"/>
      <c r="AK129" s="948">
        <v>70157883</v>
      </c>
      <c r="AL129" s="946"/>
      <c r="AM129" s="946"/>
      <c r="AN129" s="946"/>
      <c r="AO129" s="947"/>
      <c r="AP129" s="1060"/>
      <c r="AQ129" s="1061"/>
      <c r="AR129" s="1061"/>
      <c r="AS129" s="1061"/>
      <c r="AT129" s="1062"/>
      <c r="AU129" s="227"/>
      <c r="AV129" s="227"/>
      <c r="AW129" s="227"/>
      <c r="AX129" s="1052" t="s">
        <v>462</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463</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464</v>
      </c>
      <c r="X130" s="1058"/>
      <c r="Y130" s="1058"/>
      <c r="Z130" s="1059"/>
      <c r="AA130" s="945">
        <v>3203254</v>
      </c>
      <c r="AB130" s="946"/>
      <c r="AC130" s="946"/>
      <c r="AD130" s="946"/>
      <c r="AE130" s="947"/>
      <c r="AF130" s="948">
        <v>2924433</v>
      </c>
      <c r="AG130" s="946"/>
      <c r="AH130" s="946"/>
      <c r="AI130" s="946"/>
      <c r="AJ130" s="947"/>
      <c r="AK130" s="948">
        <v>2714444</v>
      </c>
      <c r="AL130" s="946"/>
      <c r="AM130" s="946"/>
      <c r="AN130" s="946"/>
      <c r="AO130" s="947"/>
      <c r="AP130" s="1060"/>
      <c r="AQ130" s="1061"/>
      <c r="AR130" s="1061"/>
      <c r="AS130" s="1061"/>
      <c r="AT130" s="1062"/>
      <c r="AU130" s="227"/>
      <c r="AV130" s="227"/>
      <c r="AW130" s="227"/>
      <c r="AX130" s="1052" t="s">
        <v>465</v>
      </c>
      <c r="AY130" s="910"/>
      <c r="AZ130" s="910"/>
      <c r="BA130" s="910"/>
      <c r="BB130" s="910"/>
      <c r="BC130" s="910"/>
      <c r="BD130" s="910"/>
      <c r="BE130" s="911"/>
      <c r="BF130" s="1088">
        <v>2.2000000000000002</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466</v>
      </c>
      <c r="X131" s="1095"/>
      <c r="Y131" s="1095"/>
      <c r="Z131" s="1096"/>
      <c r="AA131" s="991">
        <v>59403141</v>
      </c>
      <c r="AB131" s="973"/>
      <c r="AC131" s="973"/>
      <c r="AD131" s="973"/>
      <c r="AE131" s="974"/>
      <c r="AF131" s="972">
        <v>62632268</v>
      </c>
      <c r="AG131" s="973"/>
      <c r="AH131" s="973"/>
      <c r="AI131" s="973"/>
      <c r="AJ131" s="974"/>
      <c r="AK131" s="972">
        <v>67443439</v>
      </c>
      <c r="AL131" s="973"/>
      <c r="AM131" s="973"/>
      <c r="AN131" s="973"/>
      <c r="AO131" s="974"/>
      <c r="AP131" s="1097"/>
      <c r="AQ131" s="1098"/>
      <c r="AR131" s="1098"/>
      <c r="AS131" s="1098"/>
      <c r="AT131" s="1099"/>
      <c r="AU131" s="227"/>
      <c r="AV131" s="227"/>
      <c r="AW131" s="227"/>
      <c r="AX131" s="1070" t="s">
        <v>467</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468</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469</v>
      </c>
      <c r="W132" s="1081"/>
      <c r="X132" s="1081"/>
      <c r="Y132" s="1081"/>
      <c r="Z132" s="1082"/>
      <c r="AA132" s="1083">
        <v>-1.4747806000000001</v>
      </c>
      <c r="AB132" s="1084"/>
      <c r="AC132" s="1084"/>
      <c r="AD132" s="1084"/>
      <c r="AE132" s="1085"/>
      <c r="AF132" s="1086">
        <v>1.4568688460000001</v>
      </c>
      <c r="AG132" s="1084"/>
      <c r="AH132" s="1084"/>
      <c r="AI132" s="1084"/>
      <c r="AJ132" s="1085"/>
      <c r="AK132" s="1086">
        <v>6.8722148049999996</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470</v>
      </c>
      <c r="W133" s="1064"/>
      <c r="X133" s="1064"/>
      <c r="Y133" s="1064"/>
      <c r="Z133" s="1065"/>
      <c r="AA133" s="1066">
        <v>-1.4</v>
      </c>
      <c r="AB133" s="1067"/>
      <c r="AC133" s="1067"/>
      <c r="AD133" s="1067"/>
      <c r="AE133" s="1068"/>
      <c r="AF133" s="1066">
        <v>-0.4</v>
      </c>
      <c r="AG133" s="1067"/>
      <c r="AH133" s="1067"/>
      <c r="AI133" s="1067"/>
      <c r="AJ133" s="1068"/>
      <c r="AK133" s="1066">
        <v>2.2000000000000002</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uF+cpA7PHB7RPVP/rZA3IZzjF9a0p6waBaYmQSOBZTKoc5hlIl7jHByEE8OcC91+pqJ2u4v3RV0bnWOy3xsvLA==" saltValue="EwB67f/ZwYl0oqcllgUDb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471</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a/A34Ba1Ed107uAXulfmYoUKZbc3danULUcdvZCqNXOqn9hdY+8UbkvPORggQLlnN4CEucUlA3PFns+aKXk6Kw==" saltValue="+fMn5QWZTGgI2Q2PlcMrY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Z8CffMROoMFqViavF4N4F/euXqADHdTH5Pr4BLrr+PLXvLg/V5QlBnRcThd2TN3EFOTnmMTeOIcDbhx2PPAXaA==" saltValue="ob55zvRyekbjtlspGArVN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473</v>
      </c>
      <c r="AL6" s="260"/>
      <c r="AM6" s="260"/>
      <c r="AN6" s="260"/>
    </row>
    <row r="7" spans="1:46" ht="13.5" customHeight="1" x14ac:dyDescent="0.2">
      <c r="A7" s="259"/>
      <c r="AK7" s="262"/>
      <c r="AL7" s="263"/>
      <c r="AM7" s="263"/>
      <c r="AN7" s="264"/>
      <c r="AO7" s="1101" t="s">
        <v>474</v>
      </c>
      <c r="AP7" s="265"/>
      <c r="AQ7" s="266" t="s">
        <v>475</v>
      </c>
      <c r="AR7" s="267"/>
    </row>
    <row r="8" spans="1:46" ht="13" x14ac:dyDescent="0.2">
      <c r="A8" s="259"/>
      <c r="AK8" s="268"/>
      <c r="AL8" s="269"/>
      <c r="AM8" s="269"/>
      <c r="AN8" s="270"/>
      <c r="AO8" s="1102"/>
      <c r="AP8" s="271" t="s">
        <v>476</v>
      </c>
      <c r="AQ8" s="272" t="s">
        <v>477</v>
      </c>
      <c r="AR8" s="273" t="s">
        <v>478</v>
      </c>
    </row>
    <row r="9" spans="1:46" ht="13" x14ac:dyDescent="0.2">
      <c r="A9" s="259"/>
      <c r="AK9" s="1103" t="s">
        <v>479</v>
      </c>
      <c r="AL9" s="1104"/>
      <c r="AM9" s="1104"/>
      <c r="AN9" s="1105"/>
      <c r="AO9" s="274">
        <v>18174641</v>
      </c>
      <c r="AP9" s="274">
        <v>82888</v>
      </c>
      <c r="AQ9" s="275">
        <v>62747</v>
      </c>
      <c r="AR9" s="276">
        <v>32.1</v>
      </c>
    </row>
    <row r="10" spans="1:46" ht="13.5" customHeight="1" x14ac:dyDescent="0.2">
      <c r="A10" s="259"/>
      <c r="AK10" s="1103" t="s">
        <v>480</v>
      </c>
      <c r="AL10" s="1104"/>
      <c r="AM10" s="1104"/>
      <c r="AN10" s="1105"/>
      <c r="AO10" s="277">
        <v>237404</v>
      </c>
      <c r="AP10" s="277">
        <v>1083</v>
      </c>
      <c r="AQ10" s="278">
        <v>903</v>
      </c>
      <c r="AR10" s="279">
        <v>19.899999999999999</v>
      </c>
    </row>
    <row r="11" spans="1:46" ht="13.5" customHeight="1" x14ac:dyDescent="0.2">
      <c r="A11" s="259"/>
      <c r="AK11" s="1103" t="s">
        <v>481</v>
      </c>
      <c r="AL11" s="1104"/>
      <c r="AM11" s="1104"/>
      <c r="AN11" s="1105"/>
      <c r="AO11" s="277" t="s">
        <v>482</v>
      </c>
      <c r="AP11" s="277" t="s">
        <v>482</v>
      </c>
      <c r="AQ11" s="278" t="s">
        <v>482</v>
      </c>
      <c r="AR11" s="279" t="s">
        <v>482</v>
      </c>
    </row>
    <row r="12" spans="1:46" ht="13.5" customHeight="1" x14ac:dyDescent="0.2">
      <c r="A12" s="259"/>
      <c r="AK12" s="1103" t="s">
        <v>483</v>
      </c>
      <c r="AL12" s="1104"/>
      <c r="AM12" s="1104"/>
      <c r="AN12" s="1105"/>
      <c r="AO12" s="277" t="s">
        <v>482</v>
      </c>
      <c r="AP12" s="277" t="s">
        <v>482</v>
      </c>
      <c r="AQ12" s="278" t="s">
        <v>482</v>
      </c>
      <c r="AR12" s="279" t="s">
        <v>482</v>
      </c>
    </row>
    <row r="13" spans="1:46" ht="13.5" customHeight="1" x14ac:dyDescent="0.2">
      <c r="A13" s="259"/>
      <c r="AK13" s="1103" t="s">
        <v>484</v>
      </c>
      <c r="AL13" s="1104"/>
      <c r="AM13" s="1104"/>
      <c r="AN13" s="1105"/>
      <c r="AO13" s="277">
        <v>770870</v>
      </c>
      <c r="AP13" s="277">
        <v>3516</v>
      </c>
      <c r="AQ13" s="278">
        <v>2239</v>
      </c>
      <c r="AR13" s="279">
        <v>57</v>
      </c>
    </row>
    <row r="14" spans="1:46" ht="13.5" customHeight="1" x14ac:dyDescent="0.2">
      <c r="A14" s="259"/>
      <c r="AK14" s="1103" t="s">
        <v>485</v>
      </c>
      <c r="AL14" s="1104"/>
      <c r="AM14" s="1104"/>
      <c r="AN14" s="1105"/>
      <c r="AO14" s="277">
        <v>277520</v>
      </c>
      <c r="AP14" s="277">
        <v>1266</v>
      </c>
      <c r="AQ14" s="278">
        <v>1577</v>
      </c>
      <c r="AR14" s="279">
        <v>-19.7</v>
      </c>
    </row>
    <row r="15" spans="1:46" ht="13.5" customHeight="1" x14ac:dyDescent="0.2">
      <c r="A15" s="259"/>
      <c r="AK15" s="1106" t="s">
        <v>486</v>
      </c>
      <c r="AL15" s="1107"/>
      <c r="AM15" s="1107"/>
      <c r="AN15" s="1108"/>
      <c r="AO15" s="277">
        <v>-388852</v>
      </c>
      <c r="AP15" s="277">
        <v>-1773</v>
      </c>
      <c r="AQ15" s="278">
        <v>-1898</v>
      </c>
      <c r="AR15" s="279">
        <v>-6.6</v>
      </c>
    </row>
    <row r="16" spans="1:46" ht="13" x14ac:dyDescent="0.2">
      <c r="A16" s="259"/>
      <c r="AK16" s="1106" t="s">
        <v>177</v>
      </c>
      <c r="AL16" s="1107"/>
      <c r="AM16" s="1107"/>
      <c r="AN16" s="1108"/>
      <c r="AO16" s="277">
        <v>19071583</v>
      </c>
      <c r="AP16" s="277">
        <v>86978</v>
      </c>
      <c r="AQ16" s="278">
        <v>65568</v>
      </c>
      <c r="AR16" s="279">
        <v>32.700000000000003</v>
      </c>
    </row>
    <row r="17" spans="1:46" ht="13" x14ac:dyDescent="0.2">
      <c r="A17" s="259"/>
    </row>
    <row r="18" spans="1:46" ht="13" x14ac:dyDescent="0.2">
      <c r="A18" s="259"/>
      <c r="AQ18" s="280"/>
      <c r="AR18" s="280"/>
    </row>
    <row r="19" spans="1:46" ht="13" x14ac:dyDescent="0.2">
      <c r="A19" s="259"/>
      <c r="AK19" s="255" t="s">
        <v>487</v>
      </c>
    </row>
    <row r="20" spans="1:46" ht="13" x14ac:dyDescent="0.2">
      <c r="A20" s="259"/>
      <c r="AK20" s="281"/>
      <c r="AL20" s="282"/>
      <c r="AM20" s="282"/>
      <c r="AN20" s="283"/>
      <c r="AO20" s="284" t="s">
        <v>488</v>
      </c>
      <c r="AP20" s="285" t="s">
        <v>489</v>
      </c>
      <c r="AQ20" s="286" t="s">
        <v>490</v>
      </c>
      <c r="AR20" s="287"/>
    </row>
    <row r="21" spans="1:46" s="260" customFormat="1" ht="13" x14ac:dyDescent="0.2">
      <c r="A21" s="288"/>
      <c r="AK21" s="1109" t="s">
        <v>491</v>
      </c>
      <c r="AL21" s="1110"/>
      <c r="AM21" s="1110"/>
      <c r="AN21" s="1111"/>
      <c r="AO21" s="289">
        <v>7.77</v>
      </c>
      <c r="AP21" s="290">
        <v>6.35</v>
      </c>
      <c r="AQ21" s="291">
        <v>1.42</v>
      </c>
      <c r="AS21" s="292"/>
      <c r="AT21" s="288"/>
    </row>
    <row r="22" spans="1:46" s="260" customFormat="1" ht="13" x14ac:dyDescent="0.2">
      <c r="A22" s="288"/>
      <c r="AK22" s="1109" t="s">
        <v>492</v>
      </c>
      <c r="AL22" s="1110"/>
      <c r="AM22" s="1110"/>
      <c r="AN22" s="1111"/>
      <c r="AO22" s="293">
        <v>96.6</v>
      </c>
      <c r="AP22" s="294">
        <v>98.6</v>
      </c>
      <c r="AQ22" s="295">
        <v>-2</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00" t="s">
        <v>493</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300"/>
      <c r="AS27" s="255"/>
      <c r="AT27" s="255"/>
    </row>
    <row r="28" spans="1:46" ht="16.5" x14ac:dyDescent="0.2">
      <c r="A28" s="256" t="s">
        <v>494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495</v>
      </c>
      <c r="AL29" s="260"/>
      <c r="AM29" s="260"/>
      <c r="AN29" s="260"/>
      <c r="AS29" s="302"/>
    </row>
    <row r="30" spans="1:46" ht="13.5" customHeight="1" x14ac:dyDescent="0.2">
      <c r="A30" s="259"/>
      <c r="AK30" s="262"/>
      <c r="AL30" s="263"/>
      <c r="AM30" s="263"/>
      <c r="AN30" s="264"/>
      <c r="AO30" s="1101" t="s">
        <v>474</v>
      </c>
      <c r="AP30" s="265"/>
      <c r="AQ30" s="266" t="s">
        <v>475</v>
      </c>
      <c r="AR30" s="267"/>
    </row>
    <row r="31" spans="1:46" ht="13" x14ac:dyDescent="0.2">
      <c r="A31" s="259"/>
      <c r="AK31" s="268"/>
      <c r="AL31" s="269"/>
      <c r="AM31" s="269"/>
      <c r="AN31" s="270"/>
      <c r="AO31" s="1102"/>
      <c r="AP31" s="271" t="s">
        <v>476</v>
      </c>
      <c r="AQ31" s="272" t="s">
        <v>477</v>
      </c>
      <c r="AR31" s="273" t="s">
        <v>478</v>
      </c>
    </row>
    <row r="32" spans="1:46" ht="27" customHeight="1" x14ac:dyDescent="0.2">
      <c r="A32" s="259"/>
      <c r="AK32" s="1117" t="s">
        <v>496</v>
      </c>
      <c r="AL32" s="1118"/>
      <c r="AM32" s="1118"/>
      <c r="AN32" s="1119"/>
      <c r="AO32" s="303">
        <v>2018163</v>
      </c>
      <c r="AP32" s="303">
        <v>9204</v>
      </c>
      <c r="AQ32" s="304">
        <v>3862</v>
      </c>
      <c r="AR32" s="305">
        <v>138.30000000000001</v>
      </c>
    </row>
    <row r="33" spans="1:46" ht="13.5" customHeight="1" x14ac:dyDescent="0.2">
      <c r="A33" s="259"/>
      <c r="AK33" s="1117" t="s">
        <v>497</v>
      </c>
      <c r="AL33" s="1118"/>
      <c r="AM33" s="1118"/>
      <c r="AN33" s="1119"/>
      <c r="AO33" s="303" t="s">
        <v>482</v>
      </c>
      <c r="AP33" s="303" t="s">
        <v>482</v>
      </c>
      <c r="AQ33" s="304" t="s">
        <v>482</v>
      </c>
      <c r="AR33" s="305" t="s">
        <v>482</v>
      </c>
    </row>
    <row r="34" spans="1:46" ht="27" customHeight="1" x14ac:dyDescent="0.2">
      <c r="A34" s="259"/>
      <c r="AK34" s="1117" t="s">
        <v>498</v>
      </c>
      <c r="AL34" s="1118"/>
      <c r="AM34" s="1118"/>
      <c r="AN34" s="1119"/>
      <c r="AO34" s="303">
        <v>77800</v>
      </c>
      <c r="AP34" s="303">
        <v>355</v>
      </c>
      <c r="AQ34" s="304">
        <v>339</v>
      </c>
      <c r="AR34" s="305">
        <v>4.7</v>
      </c>
    </row>
    <row r="35" spans="1:46" ht="27" customHeight="1" x14ac:dyDescent="0.2">
      <c r="A35" s="259"/>
      <c r="AK35" s="1117" t="s">
        <v>499</v>
      </c>
      <c r="AL35" s="1118"/>
      <c r="AM35" s="1118"/>
      <c r="AN35" s="1119"/>
      <c r="AO35" s="303" t="s">
        <v>482</v>
      </c>
      <c r="AP35" s="303" t="s">
        <v>482</v>
      </c>
      <c r="AQ35" s="304">
        <v>19</v>
      </c>
      <c r="AR35" s="305" t="s">
        <v>482</v>
      </c>
    </row>
    <row r="36" spans="1:46" ht="27" customHeight="1" x14ac:dyDescent="0.2">
      <c r="A36" s="259"/>
      <c r="AK36" s="1117" t="s">
        <v>500</v>
      </c>
      <c r="AL36" s="1118"/>
      <c r="AM36" s="1118"/>
      <c r="AN36" s="1119"/>
      <c r="AO36" s="303">
        <v>89307</v>
      </c>
      <c r="AP36" s="303">
        <v>407</v>
      </c>
      <c r="AQ36" s="304">
        <v>364</v>
      </c>
      <c r="AR36" s="305">
        <v>11.8</v>
      </c>
    </row>
    <row r="37" spans="1:46" ht="13.5" customHeight="1" x14ac:dyDescent="0.2">
      <c r="A37" s="259"/>
      <c r="AK37" s="1117" t="s">
        <v>501</v>
      </c>
      <c r="AL37" s="1118"/>
      <c r="AM37" s="1118"/>
      <c r="AN37" s="1119"/>
      <c r="AO37" s="303">
        <v>5164032</v>
      </c>
      <c r="AP37" s="303">
        <v>23551</v>
      </c>
      <c r="AQ37" s="304">
        <v>2345</v>
      </c>
      <c r="AR37" s="305">
        <v>904.3</v>
      </c>
    </row>
    <row r="38" spans="1:46" ht="27" customHeight="1" x14ac:dyDescent="0.2">
      <c r="A38" s="259"/>
      <c r="AK38" s="1120" t="s">
        <v>502</v>
      </c>
      <c r="AL38" s="1121"/>
      <c r="AM38" s="1121"/>
      <c r="AN38" s="1122"/>
      <c r="AO38" s="306" t="s">
        <v>482</v>
      </c>
      <c r="AP38" s="306" t="s">
        <v>482</v>
      </c>
      <c r="AQ38" s="307" t="s">
        <v>482</v>
      </c>
      <c r="AR38" s="295" t="s">
        <v>482</v>
      </c>
      <c r="AS38" s="302"/>
    </row>
    <row r="39" spans="1:46" ht="13" x14ac:dyDescent="0.2">
      <c r="A39" s="259"/>
      <c r="AK39" s="1120" t="s">
        <v>503</v>
      </c>
      <c r="AL39" s="1121"/>
      <c r="AM39" s="1121"/>
      <c r="AN39" s="1122"/>
      <c r="AO39" s="303" t="s">
        <v>482</v>
      </c>
      <c r="AP39" s="303" t="s">
        <v>482</v>
      </c>
      <c r="AQ39" s="304">
        <v>-12</v>
      </c>
      <c r="AR39" s="305" t="s">
        <v>482</v>
      </c>
      <c r="AS39" s="302"/>
    </row>
    <row r="40" spans="1:46" ht="27" customHeight="1" x14ac:dyDescent="0.2">
      <c r="A40" s="259"/>
      <c r="AK40" s="1117" t="s">
        <v>504</v>
      </c>
      <c r="AL40" s="1118"/>
      <c r="AM40" s="1118"/>
      <c r="AN40" s="1119"/>
      <c r="AO40" s="303">
        <v>-2714444</v>
      </c>
      <c r="AP40" s="303">
        <v>-12380</v>
      </c>
      <c r="AQ40" s="304">
        <v>-12184</v>
      </c>
      <c r="AR40" s="305">
        <v>1.6</v>
      </c>
      <c r="AS40" s="302"/>
    </row>
    <row r="41" spans="1:46" ht="13" x14ac:dyDescent="0.2">
      <c r="A41" s="259"/>
      <c r="AK41" s="1123" t="s">
        <v>287</v>
      </c>
      <c r="AL41" s="1124"/>
      <c r="AM41" s="1124"/>
      <c r="AN41" s="1125"/>
      <c r="AO41" s="303">
        <v>4634858</v>
      </c>
      <c r="AP41" s="303">
        <v>21138</v>
      </c>
      <c r="AQ41" s="304">
        <v>-5268</v>
      </c>
      <c r="AR41" s="305">
        <v>-501.3</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505</v>
      </c>
    </row>
    <row r="48" spans="1:46" ht="13" x14ac:dyDescent="0.2">
      <c r="A48" s="259"/>
      <c r="AK48" s="313" t="s">
        <v>506</v>
      </c>
      <c r="AL48" s="313"/>
      <c r="AM48" s="313"/>
      <c r="AN48" s="313"/>
      <c r="AO48" s="313"/>
      <c r="AP48" s="313"/>
      <c r="AQ48" s="314"/>
      <c r="AR48" s="313"/>
    </row>
    <row r="49" spans="1:44" ht="13.5" customHeight="1" x14ac:dyDescent="0.2">
      <c r="A49" s="259"/>
      <c r="AK49" s="315"/>
      <c r="AL49" s="316"/>
      <c r="AM49" s="1112" t="s">
        <v>474</v>
      </c>
      <c r="AN49" s="1114" t="s">
        <v>507</v>
      </c>
      <c r="AO49" s="1115"/>
      <c r="AP49" s="1115"/>
      <c r="AQ49" s="1115"/>
      <c r="AR49" s="1116"/>
    </row>
    <row r="50" spans="1:44" ht="13" x14ac:dyDescent="0.2">
      <c r="A50" s="259"/>
      <c r="AK50" s="317"/>
      <c r="AL50" s="318"/>
      <c r="AM50" s="1113"/>
      <c r="AN50" s="319" t="s">
        <v>508</v>
      </c>
      <c r="AO50" s="320" t="s">
        <v>509</v>
      </c>
      <c r="AP50" s="321" t="s">
        <v>510</v>
      </c>
      <c r="AQ50" s="322" t="s">
        <v>511</v>
      </c>
      <c r="AR50" s="323" t="s">
        <v>512</v>
      </c>
    </row>
    <row r="51" spans="1:44" ht="13" x14ac:dyDescent="0.2">
      <c r="A51" s="259"/>
      <c r="AK51" s="315" t="s">
        <v>513</v>
      </c>
      <c r="AL51" s="316"/>
      <c r="AM51" s="324">
        <v>11704266</v>
      </c>
      <c r="AN51" s="325">
        <v>53900</v>
      </c>
      <c r="AO51" s="326">
        <v>23</v>
      </c>
      <c r="AP51" s="327">
        <v>51681</v>
      </c>
      <c r="AQ51" s="328">
        <v>3.8</v>
      </c>
      <c r="AR51" s="329">
        <v>19.2</v>
      </c>
    </row>
    <row r="52" spans="1:44" ht="13" x14ac:dyDescent="0.2">
      <c r="A52" s="259"/>
      <c r="AK52" s="330"/>
      <c r="AL52" s="331" t="s">
        <v>514</v>
      </c>
      <c r="AM52" s="332">
        <v>8460063</v>
      </c>
      <c r="AN52" s="333">
        <v>38960</v>
      </c>
      <c r="AO52" s="334">
        <v>11.4</v>
      </c>
      <c r="AP52" s="335">
        <v>37226</v>
      </c>
      <c r="AQ52" s="336">
        <v>-0.1</v>
      </c>
      <c r="AR52" s="337">
        <v>11.5</v>
      </c>
    </row>
    <row r="53" spans="1:44" ht="13" x14ac:dyDescent="0.2">
      <c r="A53" s="259"/>
      <c r="AK53" s="315" t="s">
        <v>515</v>
      </c>
      <c r="AL53" s="316"/>
      <c r="AM53" s="324">
        <v>10836961</v>
      </c>
      <c r="AN53" s="325">
        <v>50047</v>
      </c>
      <c r="AO53" s="326">
        <v>-7.1</v>
      </c>
      <c r="AP53" s="327">
        <v>50465</v>
      </c>
      <c r="AQ53" s="328">
        <v>-2.4</v>
      </c>
      <c r="AR53" s="329">
        <v>-4.7</v>
      </c>
    </row>
    <row r="54" spans="1:44" ht="13" x14ac:dyDescent="0.2">
      <c r="A54" s="259"/>
      <c r="AK54" s="330"/>
      <c r="AL54" s="331" t="s">
        <v>514</v>
      </c>
      <c r="AM54" s="332">
        <v>8329488</v>
      </c>
      <c r="AN54" s="333">
        <v>38467</v>
      </c>
      <c r="AO54" s="334">
        <v>-1.3</v>
      </c>
      <c r="AP54" s="335">
        <v>34193</v>
      </c>
      <c r="AQ54" s="336">
        <v>-8.1</v>
      </c>
      <c r="AR54" s="337">
        <v>6.8</v>
      </c>
    </row>
    <row r="55" spans="1:44" ht="13" x14ac:dyDescent="0.2">
      <c r="A55" s="259"/>
      <c r="AK55" s="315" t="s">
        <v>516</v>
      </c>
      <c r="AL55" s="316"/>
      <c r="AM55" s="324">
        <v>11002950</v>
      </c>
      <c r="AN55" s="325">
        <v>51048</v>
      </c>
      <c r="AO55" s="326">
        <v>2</v>
      </c>
      <c r="AP55" s="327">
        <v>51679</v>
      </c>
      <c r="AQ55" s="328">
        <v>2.4</v>
      </c>
      <c r="AR55" s="329">
        <v>-0.4</v>
      </c>
    </row>
    <row r="56" spans="1:44" ht="13" x14ac:dyDescent="0.2">
      <c r="A56" s="259"/>
      <c r="AK56" s="330"/>
      <c r="AL56" s="331" t="s">
        <v>514</v>
      </c>
      <c r="AM56" s="332">
        <v>8418836</v>
      </c>
      <c r="AN56" s="333">
        <v>39059</v>
      </c>
      <c r="AO56" s="334">
        <v>1.5</v>
      </c>
      <c r="AP56" s="335">
        <v>35132</v>
      </c>
      <c r="AQ56" s="336">
        <v>2.7</v>
      </c>
      <c r="AR56" s="337">
        <v>-1.2</v>
      </c>
    </row>
    <row r="57" spans="1:44" ht="13" x14ac:dyDescent="0.2">
      <c r="A57" s="259"/>
      <c r="AK57" s="315" t="s">
        <v>517</v>
      </c>
      <c r="AL57" s="316"/>
      <c r="AM57" s="324">
        <v>9246642</v>
      </c>
      <c r="AN57" s="325">
        <v>42648</v>
      </c>
      <c r="AO57" s="326">
        <v>-16.5</v>
      </c>
      <c r="AP57" s="327">
        <v>49665</v>
      </c>
      <c r="AQ57" s="328">
        <v>-3.9</v>
      </c>
      <c r="AR57" s="329">
        <v>-12.6</v>
      </c>
    </row>
    <row r="58" spans="1:44" ht="13" x14ac:dyDescent="0.2">
      <c r="A58" s="259"/>
      <c r="AK58" s="330"/>
      <c r="AL58" s="331" t="s">
        <v>514</v>
      </c>
      <c r="AM58" s="332">
        <v>6953470</v>
      </c>
      <c r="AN58" s="333">
        <v>32071</v>
      </c>
      <c r="AO58" s="334">
        <v>-17.899999999999999</v>
      </c>
      <c r="AP58" s="335">
        <v>34678</v>
      </c>
      <c r="AQ58" s="336">
        <v>-1.3</v>
      </c>
      <c r="AR58" s="337">
        <v>-16.600000000000001</v>
      </c>
    </row>
    <row r="59" spans="1:44" ht="13" x14ac:dyDescent="0.2">
      <c r="A59" s="259"/>
      <c r="AK59" s="315" t="s">
        <v>518</v>
      </c>
      <c r="AL59" s="316"/>
      <c r="AM59" s="324">
        <v>12614163</v>
      </c>
      <c r="AN59" s="325">
        <v>57529</v>
      </c>
      <c r="AO59" s="326">
        <v>34.9</v>
      </c>
      <c r="AP59" s="327">
        <v>63439</v>
      </c>
      <c r="AQ59" s="328">
        <v>27.7</v>
      </c>
      <c r="AR59" s="329">
        <v>7.2</v>
      </c>
    </row>
    <row r="60" spans="1:44" ht="13" x14ac:dyDescent="0.2">
      <c r="A60" s="259"/>
      <c r="AK60" s="330"/>
      <c r="AL60" s="331" t="s">
        <v>514</v>
      </c>
      <c r="AM60" s="332">
        <v>10078894</v>
      </c>
      <c r="AN60" s="333">
        <v>45966</v>
      </c>
      <c r="AO60" s="334">
        <v>43.3</v>
      </c>
      <c r="AP60" s="335">
        <v>46463</v>
      </c>
      <c r="AQ60" s="336">
        <v>34</v>
      </c>
      <c r="AR60" s="337">
        <v>9.3000000000000007</v>
      </c>
    </row>
    <row r="61" spans="1:44" ht="13" x14ac:dyDescent="0.2">
      <c r="A61" s="259"/>
      <c r="AK61" s="315" t="s">
        <v>519</v>
      </c>
      <c r="AL61" s="338"/>
      <c r="AM61" s="324">
        <v>11080996</v>
      </c>
      <c r="AN61" s="325">
        <v>51034</v>
      </c>
      <c r="AO61" s="326">
        <v>7.3</v>
      </c>
      <c r="AP61" s="327">
        <v>53386</v>
      </c>
      <c r="AQ61" s="339">
        <v>5.5</v>
      </c>
      <c r="AR61" s="329">
        <v>1.8</v>
      </c>
    </row>
    <row r="62" spans="1:44" ht="13" x14ac:dyDescent="0.2">
      <c r="A62" s="259"/>
      <c r="AK62" s="330"/>
      <c r="AL62" s="331" t="s">
        <v>514</v>
      </c>
      <c r="AM62" s="332">
        <v>8448150</v>
      </c>
      <c r="AN62" s="333">
        <v>38905</v>
      </c>
      <c r="AO62" s="334">
        <v>7.4</v>
      </c>
      <c r="AP62" s="335">
        <v>37538</v>
      </c>
      <c r="AQ62" s="336">
        <v>5.4</v>
      </c>
      <c r="AR62" s="337">
        <v>2</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vldWqo8AvqXWUQVkb+EMmi6voPyYReK3S/0owpq/Kq/QgnVjgenXVNXTZYUWlYpzv0WzBxRkfdeU4r7vp9oukQ==" saltValue="WmsL24sFyhxRxmRJkxnFL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471</v>
      </c>
    </row>
    <row r="121" spans="125:125" ht="13.5" hidden="1" customHeight="1" x14ac:dyDescent="0.2">
      <c r="DU121" s="253"/>
    </row>
  </sheetData>
  <sheetProtection algorithmName="SHA-512" hashValue="iQL02RyHoqwtxQOTcb3xDOqHQtBPVL6cNETUKsISoXWbszdAcTdNi2gHXkEEZTUgjcgYMSJE/oX20OqmnaYF5Q==" saltValue="a3sm64n+dgzPRmiBmrmyZ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471</v>
      </c>
    </row>
  </sheetData>
  <sheetProtection algorithmName="SHA-512" hashValue="bsdT9dQ9RJNeea8oYQ2CKz8cp30kymmXCsIKMRWDKHQ/Earaddd3Ix83PXLe5KWyxjWaaBTr0eFVDA3dbv/hlg==" saltValue="aQboZqC4GGfgzcoJhs6H9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521</v>
      </c>
      <c r="G46" s="8" t="s">
        <v>522</v>
      </c>
      <c r="H46" s="8" t="s">
        <v>523</v>
      </c>
      <c r="I46" s="8" t="s">
        <v>524</v>
      </c>
      <c r="J46" s="9" t="s">
        <v>525</v>
      </c>
    </row>
    <row r="47" spans="2:10" ht="57.75" customHeight="1" x14ac:dyDescent="0.2">
      <c r="B47" s="10"/>
      <c r="C47" s="1126" t="s">
        <v>3</v>
      </c>
      <c r="D47" s="1126"/>
      <c r="E47" s="1127"/>
      <c r="F47" s="11">
        <v>29.26</v>
      </c>
      <c r="G47" s="12">
        <v>33.799999999999997</v>
      </c>
      <c r="H47" s="12">
        <v>34</v>
      </c>
      <c r="I47" s="12">
        <v>32.5</v>
      </c>
      <c r="J47" s="13">
        <v>23.96</v>
      </c>
    </row>
    <row r="48" spans="2:10" ht="57.75" customHeight="1" x14ac:dyDescent="0.2">
      <c r="B48" s="14"/>
      <c r="C48" s="1128" t="s">
        <v>4</v>
      </c>
      <c r="D48" s="1128"/>
      <c r="E48" s="1129"/>
      <c r="F48" s="15">
        <v>4.0199999999999996</v>
      </c>
      <c r="G48" s="16">
        <v>3.68</v>
      </c>
      <c r="H48" s="16">
        <v>7.83</v>
      </c>
      <c r="I48" s="16">
        <v>7.81</v>
      </c>
      <c r="J48" s="17">
        <v>5.64</v>
      </c>
    </row>
    <row r="49" spans="2:10" ht="57.75" customHeight="1" thickBot="1" x14ac:dyDescent="0.25">
      <c r="B49" s="18"/>
      <c r="C49" s="1130" t="s">
        <v>5</v>
      </c>
      <c r="D49" s="1130"/>
      <c r="E49" s="1131"/>
      <c r="F49" s="19">
        <v>0.09</v>
      </c>
      <c r="G49" s="20">
        <v>3.83</v>
      </c>
      <c r="H49" s="20">
        <v>5.17</v>
      </c>
      <c r="I49" s="20">
        <v>0.35</v>
      </c>
      <c r="J49" s="21" t="s">
        <v>526</v>
      </c>
    </row>
    <row r="50" spans="2:10" ht="13" x14ac:dyDescent="0.2"/>
  </sheetData>
  <sheetProtection algorithmName="SHA-512" hashValue="pcnEPs7qg2qoJELZ6WAaYtsvmxFM9BL58JPHbQzYwOfyW7Vinmf90OS7BQ4FBQ8tqcNqbepnFn63ds4W1Q75Mw==" saltValue="HmcOWidlRM0h93UeGnO1c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蛭田 哲也(HIRUTA Tetsuya)</cp:lastModifiedBy>
  <cp:lastPrinted>2025-03-11T02:43:19Z</cp:lastPrinted>
  <dcterms:created xsi:type="dcterms:W3CDTF">2025-02-19T01:49:22Z</dcterms:created>
  <dcterms:modified xsi:type="dcterms:W3CDTF">2025-03-19T03:33:12Z</dcterms:modified>
  <cp:category/>
</cp:coreProperties>
</file>