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53AAA2D8-477C-4635-AD50-6F7E8B16D71C}" xr6:coauthVersionLast="47" xr6:coauthVersionMax="47" xr10:uidLastSave="{ACA67800-7436-4EDC-AC35-FBA11261A186}"/>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AM35" i="10"/>
  <c r="C35" i="10"/>
  <c r="CO34" i="10"/>
  <c r="CO35" i="10" s="1"/>
  <c r="CO36" i="10" s="1"/>
  <c r="CO37" i="10" s="1"/>
  <c r="BW34" i="10"/>
  <c r="BW35" i="10" s="1"/>
  <c r="BW36" i="10" s="1"/>
  <c r="BW37" i="10" s="1"/>
  <c r="BW38" i="10" s="1"/>
  <c r="BE34" i="10"/>
  <c r="AM34" i="10"/>
  <c r="C34" i="10"/>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<sst xmlns="http://schemas.openxmlformats.org/spreadsheetml/2006/main" count="1169" uniqueCount="561">
  <si>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</si>
  <si>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</si>
  <si>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</si>
  <si>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</si>
  <si>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</si>
  <si>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</si>
  <si>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</si>
  <si>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</si>
  <si>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</si>
  <si>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</si>
  <si>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</si>
  <si>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</si>
  <si>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</si>
  <si>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</si>
  <si>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</si>
  <si>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</si>
  <si>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</si>
  <si>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</si>
  <si>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</si>
  <si>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</si>
  <si>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</si>
  <si>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</si>
  <si>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</si>
  <si>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</si>
  <si>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</si>
  <si>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</si>
  <si>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</si>
  <si>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</si>
  <si>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</si>
  <si>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</si>
  <si>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</si>
  <si>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</si>
  <si>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</si>
  <si>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</si>
  <si>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</si>
  <si>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</si>
  <si>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</si>
  <si>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</si>
  <si>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</si>
  <si>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</si>
  <si>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</si>
  <si>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</si>
  <si>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</si>
  <si>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</si>
  <si>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</si>
  <si>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</si>
  <si>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</si>
  <si>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</si>
  <si>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</si>
  <si>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</si>
  <si>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</si>
  <si>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</si>
  <si>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</si>
  <si>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</si>
  <si>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</si>
  <si>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</si>
  <si>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</si>
  <si>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</si>
  <si>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</si>
  <si>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</si>
  <si>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</si>
  <si>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</si>
  <si>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</si>
  <si>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</si>
  <si>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</si>
  <si>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</si>
  <si>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</si>
  <si>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</si>
  <si>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</si>
  <si>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</si>
  <si>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</si>
  <si>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</si>
  <si>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</si>
  <si>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</si>
  <si>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</si>
  <si>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</si>
  <si>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</si>
  <si>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</si>
  <si>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</si>
  <si>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</si>
  <si>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</si>
  <si>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</si>
  <si>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</si>
  <si>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</si>
  <si>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</si>
  <si>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</si>
  <si>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</si>
  <si>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</si>
  <si>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</si>
  <si>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</si>
  <si>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</si>
  <si>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</si>
  <si>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</si>
  <si>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</si>
  <si>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</si>
  <si>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</si>
  <si>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</si>
  <si>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</si>
  <si>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</si>
  <si>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</si>
  <si>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</si>
  <si>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</si>
  <si>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</si>
  <si>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</si>
  <si>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</si>
  <si>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</si>
  <si>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</si>
  <si>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</si>
  <si>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</si>
  <si>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</si>
  <si>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</si>
  <si>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</si>
  <si>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</si>
  <si>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</si>
  <si>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</si>
  <si>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</si>
  <si>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</si>
  <si>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</si>
  <si>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</si>
  <si>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</si>
  <si>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</si>
  <si>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</si>
  <si>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</si>
  <si>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</si>
  <si>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</si>
  <si>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</si>
  <si>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</si>
  <si>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</si>
  <si>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</si>
  <si>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</si>
  <si>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</si>
  <si>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</si>
  <si>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</si>
  <si>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</si>
  <si>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</si>
  <si>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</si>
  <si>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</si>
  <si>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</si>
  <si>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</si>
  <si>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</si>
  <si>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</si>
  <si>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</si>
  <si>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</si>
  <si>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</si>
  <si>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</si>
  <si>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</si>
  <si>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</si>
  <si>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</si>
  <si>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</si>
  <si>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</si>
  <si>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</si>
  <si>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</si>
  <si>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</si>
  <si>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</si>
  <si>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</si>
  <si>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</si>
  <si>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</si>
  <si>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</si>
  <si>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</si>
  <si>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</si>
  <si>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</si>
  <si>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</si>
  <si>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</si>
  <si>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</si>
  <si>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</si>
  <si>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</si>
  <si>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</si>
  <si>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</si>
  <si>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</si>
  <si>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</si>
  <si>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</si>
  <si>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</si>
  <si>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</si>
  <si>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</si>
  <si>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</si>
  <si>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</si>
  <si>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</si>
  <si>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</si>
  <si>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</si>
  <si>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</si>
  <si>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</si>
  <si>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</si>
  <si>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</si>
  <si>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</si>
  <si>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</si>
  <si>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</si>
  <si>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</si>
  <si>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</si>
  <si>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</si>
  <si>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</si>
  <si>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</si>
  <si>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</si>
  <si>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</si>
  <si>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</si>
  <si>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</si>
  <si>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</si>
  <si>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</si>
  <si>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</si>
  <si>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</si>
  <si>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</si>
  <si>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</si>
  <si>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</si>
  <si>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</si>
  <si>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東京都北区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</si>
  <si>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</si>
  <si>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</si>
  <si>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</si>
  <si>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</si>
  <si>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</si>
  <si>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</si>
  <si>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</si>
  <si>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</si>
  <si>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</si>
  <si>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</si>
  <si>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</si>
  <si>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</si>
  <si>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</si>
  <si>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</si>
  <si>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</si>
  <si>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</si>
  <si>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</si>
  <si>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</si>
  <si>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</si>
  <si>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</si>
  <si>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</si>
  <si>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</si>
  <si>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</si>
  <si>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</si>
  <si>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</si>
  <si>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</si>
  <si>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</si>
  <si>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</si>
  <si>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</si>
  <si>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</si>
  <si>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</si>
  <si>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</si>
  <si>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</si>
  <si>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</si>
  <si>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</si>
  <si>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</si>
  <si>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</si>
  <si>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</si>
  <si>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</si>
  <si>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</si>
  <si>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</si>
  <si>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</si>
  <si>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</si>
  <si>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</si>
  <si>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</si>
  <si>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</si>
  <si>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</si>
  <si>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</si>
  <si>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</si>
  <si>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</si>
  <si>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</si>
  <si>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</si>
  <si>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</si>
  <si>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</si>
  <si>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</si>
  <si>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</si>
  <si>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</si>
  <si>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</si>
  <si>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</si>
  <si>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</si>
  <si>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</si>
  <si>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</si>
  <si>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</si>
  <si>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</si>
  <si>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</si>
  <si>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</si>
  <si>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</si>
  <si>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</si>
  <si>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</si>
  <si>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</si>
  <si>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</si>
  <si>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</si>
  <si>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</si>
  <si>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</si>
  <si>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</si>
  <si>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</si>
  <si>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</si>
  <si>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</si>
  <si>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</si>
  <si>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</si>
  <si>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</si>
  <si>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</si>
  <si>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</si>
  <si>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</si>
  <si>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</si>
  <si>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</si>
  <si>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</si>
  <si>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</si>
  <si>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</si>
  <si>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</si>
  <si>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</si>
  <si>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</si>
  <si>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</si>
  <si>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</si>
  <si>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</si>
  <si>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</si>
  <si>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</si>
  <si>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</si>
  <si>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</si>
  <si>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</si>
  <si>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</si>
  <si>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</si>
  <si>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</si>
  <si>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</si>
  <si>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</si>
  <si>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</si>
  <si>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</si>
  <si>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</si>
  <si>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</si>
  <si>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</si>
  <si>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</si>
  <si>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</si>
  <si>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</si>
  <si>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</si>
  <si>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</si>
  <si>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</si>
  <si>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</si>
  <si>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</si>
  <si>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</si>
  <si>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</si>
  <si>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</si>
  <si>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</si>
  <si>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</si>
  <si>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</si>
  <si>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</si>
  <si>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</si>
  <si>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</si>
  <si>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</si>
  <si>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</si>
  <si>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</si>
  <si>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</si>
  <si>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</si>
  <si>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</si>
  <si>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</si>
  <si>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</si>
  <si>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</si>
  <si>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</si>
  <si>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</si>
  <si>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</si>
  <si>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</si>
  <si>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</si>
  <si>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</si>
  <si>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</si>
  <si>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</si>
  <si>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</si>
  <si>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</si>
  <si>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</si>
  <si>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</si>
  <si>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</si>
  <si>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</si>
  <si>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東京都北区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</si>
  <si>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</si>
  <si>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</si>
  <si>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</si>
  <si>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</si>
  <si>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</si>
  <si>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</si>
  <si>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</si>
  <si>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</si>
  <si>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</si>
  <si>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</si>
  <si>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</si>
  <si>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</si>
  <si>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</si>
  <si>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</si>
  <si>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</si>
  <si>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</si>
  <si>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</si>
  <si>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</si>
  <si>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</si>
  <si>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</si>
  <si>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</si>
  <si>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</si>
  <si>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</si>
  <si>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</si>
  <si>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</si>
  <si>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</si>
  <si>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</si>
  <si>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</si>
  <si>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</si>
  <si>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</si>
  <si>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</si>
  <si>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</si>
  <si>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</si>
  <si>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</si>
  <si>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</si>
  <si>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</si>
  <si>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</si>
  <si>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</si>
  <si>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</si>
  <si>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</si>
  <si>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</si>
  <si>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</si>
  <si>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</si>
  <si>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</si>
  <si>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</si>
  <si>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</si>
  <si>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</si>
  <si>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</si>
  <si>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</si>
  <si>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</si>
  <si>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</si>
  <si>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</si>
  <si>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</si>
  <si>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</si>
  <si>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</si>
  <si>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</si>
  <si>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</si>
  <si>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</si>
  <si>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</si>
  <si>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</si>
  <si>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</si>
  <si>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</si>
  <si>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</si>
  <si>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</si>
  <si>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</si>
  <si>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</si>
  <si>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</si>
  <si>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</si>
  <si>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</si>
  <si>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</si>
  <si>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</si>
  <si>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</si>
  <si>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</si>
  <si>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</si>
  <si>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</si>
  <si>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</si>
  <si>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</si>
  <si>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</si>
  <si>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</si>
  <si>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</si>
  <si>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</si>
  <si>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</si>
  <si>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</si>
  <si>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</si>
  <si>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</si>
  <si>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</si>
  <si>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</si>
  <si>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</si>
  <si>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</si>
  <si>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</si>
  <si>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</si>
  <si>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</si>
  <si>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</si>
  <si>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</si>
  <si>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</si>
  <si>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</si>
  <si>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</si>
  <si>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</si>
  <si>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</si>
  <si>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</si>
  <si>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</si>
  <si>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</si>
  <si>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</si>
  <si>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</si>
  <si>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</si>
  <si>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</si>
  <si>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</si>
  <si>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</si>
  <si>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</si>
  <si>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</si>
  <si>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</si>
  <si>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</si>
  <si>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</si>
  <si>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</si>
  <si>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</si>
  <si>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</si>
  <si>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</si>
  <si>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</si>
  <si>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</si>
  <si>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</si>
  <si>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</si>
  <si>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</si>
  <si>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</si>
  <si>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</si>
  <si>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</si>
  <si>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</si>
  <si>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</si>
  <si>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</si>
  <si>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</si>
  <si>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</si>
  <si>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</si>
  <si>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</si>
  <si>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</si>
  <si>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</si>
  <si>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</si>
  <si>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</si>
  <si>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</si>
  <si>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</si>
  <si>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</si>
  <si>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</si>
  <si>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</si>
  <si>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</si>
  <si>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</si>
  <si>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</si>
  <si>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</si>
  <si>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</si>
  <si>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</si>
  <si>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</si>
  <si>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</si>
  <si>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</si>
  <si>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</si>
  <si>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</si>
  <si>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</si>
  <si>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</si>
  <si>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</si>
  <si>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</si>
  <si>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</si>
  <si>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</si>
  <si>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</si>
  <si>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</si>
  <si>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</si>
  <si>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</si>
  <si>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</si>
  <si>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</si>
  <si>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</si>
  <si>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</si>
  <si>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</si>
  <si>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</si>
  <si>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</si>
  <si>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</si>
  <si>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</si>
  <si>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2.53</t>
  </si>
  <si>
    <t>▲ 0.65</t>
  </si>
  <si>
    <t>▲ 1.39</t>
  </si>
  <si>
    <t>▲ 1.72</t>
  </si>
  <si>
    <t>▲ 3.78</t>
  </si>
  <si>
    <t>一般会計</t>
  </si>
  <si>
    <t>介護保険会計</t>
  </si>
  <si>
    <t>国民健康保険事業会計</t>
  </si>
  <si>
    <t>後期高齢者医療会計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</si>
  <si>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</si>
  <si>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</si>
  <si>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</si>
  <si>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</si>
  <si>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</si>
  <si>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</si>
  <si>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</si>
  <si>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</si>
  <si>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3">
      <t>トクベツク</t>
    </rPh>
    <rPh sb="3" eb="5">
      <t>ジンジ</t>
    </rPh>
    <rPh sb="6" eb="8">
      <t>コウセイ</t>
    </rPh>
    <rPh sb="8" eb="10">
      <t>ジム</t>
    </rPh>
    <rPh sb="10" eb="12">
      <t>クミアイ</t>
    </rPh>
    <phoneticPr fontId="10"/>
  </si>
  <si>
    <t>特別区競馬組合</t>
    <rPh sb="0" eb="3">
      <t>トクベツク</t>
    </rPh>
    <rPh sb="3" eb="5">
      <t>ケイバ</t>
    </rPh>
    <rPh sb="5" eb="7">
      <t>クミアイ</t>
    </rPh>
    <phoneticPr fontId="10"/>
  </si>
  <si>
    <t>東京二十三区清掃一部事務組合</t>
    <rPh sb="0" eb="2">
      <t>トウキョウ</t>
    </rPh>
    <rPh sb="2" eb="6">
      <t>ニジュウサンク</t>
    </rPh>
    <rPh sb="6" eb="8">
      <t>セイソウ</t>
    </rPh>
    <rPh sb="8" eb="10">
      <t>イチブ</t>
    </rPh>
    <rPh sb="10" eb="12">
      <t>ジム</t>
    </rPh>
    <rPh sb="12" eb="14">
      <t>クミアイ</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</si>
  <si>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0"/>
  </si>
  <si>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</si>
  <si>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法適用</t>
    <rPh sb="0" eb="3">
      <t>ホウテキヨウ</t>
    </rPh>
    <phoneticPr fontId="2"/>
  </si>
  <si>
    <t>北区土地開発公社</t>
    <rPh sb="0" eb="2">
      <t>キタク</t>
    </rPh>
    <rPh sb="2" eb="4">
      <t>トチ</t>
    </rPh>
    <rPh sb="4" eb="6">
      <t>カイハツ</t>
    </rPh>
    <rPh sb="6" eb="8">
      <t>コウシャ</t>
    </rPh>
    <phoneticPr fontId="10"/>
  </si>
  <si>
    <t>東京都北区体育協会</t>
    <rPh sb="0" eb="3">
      <t>トウキョウト</t>
    </rPh>
    <rPh sb="3" eb="5">
      <t>キタク</t>
    </rPh>
    <rPh sb="5" eb="7">
      <t>タイイク</t>
    </rPh>
    <rPh sb="7" eb="9">
      <t>キョウカイ</t>
    </rPh>
    <phoneticPr fontId="10"/>
  </si>
  <si>
    <t>北区文化振興財団</t>
    <rPh sb="0" eb="2">
      <t>キタク</t>
    </rPh>
    <rPh sb="2" eb="4">
      <t>ブンカ</t>
    </rPh>
    <rPh sb="4" eb="6">
      <t>シンコウ</t>
    </rPh>
    <rPh sb="6" eb="8">
      <t>ザイダン</t>
    </rPh>
    <phoneticPr fontId="10"/>
  </si>
  <si>
    <t>東京広域勤労者サービスセンター</t>
    <rPh sb="0" eb="2">
      <t>トウキョウ</t>
    </rPh>
    <rPh sb="2" eb="4">
      <t>コウイキ</t>
    </rPh>
    <rPh sb="4" eb="7">
      <t>キンロウシャ</t>
    </rPh>
    <phoneticPr fontId="10"/>
  </si>
  <si>
    <t>〇</t>
    <phoneticPr fontId="2"/>
  </si>
  <si>
    <t>新庁舎整備基金</t>
    <rPh sb="0" eb="3">
      <t>シンチョウシャ</t>
    </rPh>
    <rPh sb="3" eb="5">
      <t>セイビ</t>
    </rPh>
    <rPh sb="5" eb="7">
      <t>キキン</t>
    </rPh>
    <phoneticPr fontId="3"/>
  </si>
  <si>
    <t>学校改築等基金</t>
    <rPh sb="0" eb="2">
      <t>ガッコウ</t>
    </rPh>
    <rPh sb="2" eb="4">
      <t>カイチク</t>
    </rPh>
    <rPh sb="4" eb="5">
      <t>ナド</t>
    </rPh>
    <rPh sb="5" eb="7">
      <t>キキン</t>
    </rPh>
    <phoneticPr fontId="39"/>
  </si>
  <si>
    <t>まちづくり基金</t>
    <rPh sb="5" eb="7">
      <t>キキン</t>
    </rPh>
    <phoneticPr fontId="39"/>
  </si>
  <si>
    <t>施設建設基金</t>
    <rPh sb="0" eb="2">
      <t>シセツ</t>
    </rPh>
    <rPh sb="2" eb="4">
      <t>ケンセツ</t>
    </rPh>
    <rPh sb="4" eb="6">
      <t>キキン</t>
    </rPh>
    <phoneticPr fontId="39"/>
  </si>
  <si>
    <t>住宅管理基金（～R5）
住宅建設等基金（R6～）</t>
    <rPh sb="0" eb="2">
      <t>ジュウタク</t>
    </rPh>
    <rPh sb="2" eb="4">
      <t>カンリ</t>
    </rPh>
    <rPh sb="4" eb="6">
      <t>キキン</t>
    </rPh>
    <rPh sb="12" eb="14">
      <t>ジュウタク</t>
    </rPh>
    <rPh sb="14" eb="16">
      <t>ケンセツ</t>
    </rPh>
    <rPh sb="16" eb="17">
      <t>トウ</t>
    </rPh>
    <rPh sb="17" eb="19">
      <t>キキン</t>
    </rPh>
    <phoneticPr fontId="39"/>
  </si>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</sst>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1492-4EAF-B15F-15DE620E57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53103</c:v>
                </c:pt>
                <c:pt idx="1">
                  <c:v>47904</c:v>
                </c:pt>
                <c:pt idx="2">
                  <c:v>40368</c:v>
                </c:pt>
                <c:pt idx="3">
                  <c:v>42391</c:v>
                </c:pt>
                <c:pt idx="4">
                  <c:v>76737</c:v>
                </c:pt>
              </c:numCache>
            </c:numRef>
          </c:val>
          <c:smooth val="0"/>
          <c:extLst>
            <c:ext xmlns:c16="http://schemas.microsoft.com/office/drawing/2014/chart" uri="{C3380CC4-5D6E-409C-BE32-E72D297353CC}">
              <c16:uniqueId val="{00000001-1492-4EAF-B15F-15DE620E57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c:v>
                </c:pt>
                <c:pt idx="1">
                  <c:v>7.55</c:v>
                </c:pt>
                <c:pt idx="2">
                  <c:v>9.07</c:v>
                </c:pt>
                <c:pt idx="3">
                  <c:v>9.1</c:v>
                </c:pt>
                <c:pt idx="4">
                  <c:v>7.69</c:v>
                </c:pt>
              </c:numCache>
            </c:numRef>
          </c:val>
          <c:extLst>
            <c:ext xmlns:c16="http://schemas.microsoft.com/office/drawing/2014/chart" uri="{C3380CC4-5D6E-409C-BE32-E72D297353CC}">
              <c16:uniqueId val="{00000000-FBEC-4FBD-ABBC-F12043D9D6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20.07</c:v>
                </c:pt>
                <c:pt idx="1">
                  <c:v>19.63</c:v>
                </c:pt>
                <c:pt idx="2">
                  <c:v>19.25</c:v>
                </c:pt>
                <c:pt idx="3">
                  <c:v>20.88</c:v>
                </c:pt>
                <c:pt idx="4">
                  <c:v>21.05</c:v>
                </c:pt>
              </c:numCache>
            </c:numRef>
          </c:val>
          <c:extLst>
            <c:ext xmlns:c16="http://schemas.microsoft.com/office/drawing/2014/chart" uri="{C3380CC4-5D6E-409C-BE32-E72D297353CC}">
              <c16:uniqueId val="{00000001-FBEC-4FBD-ABBC-F12043D9D6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-2.5299999999999998</c:v>
                </c:pt>
                <c:pt idx="1">
                  <c:v>-0.65</c:v>
                </c:pt>
                <c:pt idx="2">
                  <c:v>-1.39</c:v>
                </c:pt>
                <c:pt idx="3">
                  <c:v>-1.72</c:v>
                </c:pt>
                <c:pt idx="4">
                  <c:v>-3.78</c:v>
                </c:pt>
              </c:numCache>
            </c:numRef>
          </c:val>
          <c:smooth val="0"/>
          <c:extLst>
            <c:ext xmlns:c16="http://schemas.microsoft.com/office/drawing/2014/chart" uri="{C3380CC4-5D6E-409C-BE32-E72D297353CC}">
              <c16:uniqueId val="{00000002-FBEC-4FBD-ABBC-F12043D9D6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E8-499E-8E48-DF74A3EE93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E8-499E-8E48-DF74A3EE93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E8-499E-8E48-DF74A3EE93B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9E8-499E-8E48-DF74A3EE93B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9E8-499E-8E48-DF74A3EE93BD}"/>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79E8-499E-8E48-DF74A3EE93BD}"/>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0.26</c:v>
                </c:pt>
                <c:pt idx="4">
                  <c:v>#N/A</c:v>
                </c:pt>
                <c:pt idx="5">
                  <c:v>0.32</c:v>
                </c:pt>
                <c:pt idx="6">
                  <c:v>#N/A</c:v>
                </c:pt>
                <c:pt idx="7">
                  <c:v>0.24</c:v>
                </c:pt>
                <c:pt idx="8">
                  <c:v>#N/A</c:v>
                </c:pt>
                <c:pt idx="9">
                  <c:v>0.2</c:v>
                </c:pt>
              </c:numCache>
            </c:numRef>
          </c:val>
          <c:extLst>
            <c:ext xmlns:c16="http://schemas.microsoft.com/office/drawing/2014/chart" uri="{C3380CC4-5D6E-409C-BE32-E72D297353CC}">
              <c16:uniqueId val="{00000006-79E8-499E-8E48-DF74A3EE93BD}"/>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0.75</c:v>
                </c:pt>
                <c:pt idx="2">
                  <c:v>#N/A</c:v>
                </c:pt>
                <c:pt idx="3">
                  <c:v>0.63</c:v>
                </c:pt>
                <c:pt idx="4">
                  <c:v>#N/A</c:v>
                </c:pt>
                <c:pt idx="5">
                  <c:v>1.28</c:v>
                </c:pt>
                <c:pt idx="6">
                  <c:v>#N/A</c:v>
                </c:pt>
                <c:pt idx="7">
                  <c:v>0.67</c:v>
                </c:pt>
                <c:pt idx="8">
                  <c:v>#N/A</c:v>
                </c:pt>
                <c:pt idx="9">
                  <c:v>0.66</c:v>
                </c:pt>
              </c:numCache>
            </c:numRef>
          </c:val>
          <c:extLst>
            <c:ext xmlns:c16="http://schemas.microsoft.com/office/drawing/2014/chart" uri="{C3380CC4-5D6E-409C-BE32-E72D297353CC}">
              <c16:uniqueId val="{00000007-79E8-499E-8E48-DF74A3EE93BD}"/>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2.31</c:v>
                </c:pt>
                <c:pt idx="2">
                  <c:v>#N/A</c:v>
                </c:pt>
                <c:pt idx="3">
                  <c:v>2.64</c:v>
                </c:pt>
                <c:pt idx="4">
                  <c:v>#N/A</c:v>
                </c:pt>
                <c:pt idx="5">
                  <c:v>2.12</c:v>
                </c:pt>
                <c:pt idx="6">
                  <c:v>#N/A</c:v>
                </c:pt>
                <c:pt idx="7">
                  <c:v>1.91</c:v>
                </c:pt>
                <c:pt idx="8">
                  <c:v>#N/A</c:v>
                </c:pt>
                <c:pt idx="9">
                  <c:v>1.36</c:v>
                </c:pt>
              </c:numCache>
            </c:numRef>
          </c:val>
          <c:extLst>
            <c:ext xmlns:c16="http://schemas.microsoft.com/office/drawing/2014/chart" uri="{C3380CC4-5D6E-409C-BE32-E72D297353CC}">
              <c16:uniqueId val="{00000008-79E8-499E-8E48-DF74A3EE93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c:v>
                </c:pt>
                <c:pt idx="2">
                  <c:v>#N/A</c:v>
                </c:pt>
                <c:pt idx="3">
                  <c:v>7.54</c:v>
                </c:pt>
                <c:pt idx="4">
                  <c:v>#N/A</c:v>
                </c:pt>
                <c:pt idx="5">
                  <c:v>9.07</c:v>
                </c:pt>
                <c:pt idx="6">
                  <c:v>#N/A</c:v>
                </c:pt>
                <c:pt idx="7">
                  <c:v>9.09</c:v>
                </c:pt>
                <c:pt idx="8">
                  <c:v>#N/A</c:v>
                </c:pt>
                <c:pt idx="9">
                  <c:v>7.69</c:v>
                </c:pt>
              </c:numCache>
            </c:numRef>
          </c:val>
          <c:extLst>
            <c:ext xmlns:c16="http://schemas.microsoft.com/office/drawing/2014/chart" uri="{C3380CC4-5D6E-409C-BE32-E72D297353CC}">
              <c16:uniqueId val="{00000009-79E8-499E-8E48-DF74A3EE93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5991</c:v>
                </c:pt>
                <c:pt idx="5">
                  <c:v>5937</c:v>
                </c:pt>
                <c:pt idx="8">
                  <c:v>5744</c:v>
                </c:pt>
                <c:pt idx="11">
                  <c:v>5215</c:v>
                </c:pt>
                <c:pt idx="14">
                  <c:v>4764</c:v>
                </c:pt>
              </c:numCache>
            </c:numRef>
          </c:val>
          <c:extLst>
            <c:ext xmlns:c16="http://schemas.microsoft.com/office/drawing/2014/chart" uri="{C3380CC4-5D6E-409C-BE32-E72D297353CC}">
              <c16:uniqueId val="{00000000-3249-493E-95FD-89ADEED85D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49-493E-95FD-89ADEED85D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15</c:v>
                </c:pt>
                <c:pt idx="6">
                  <c:v>0</c:v>
                </c:pt>
                <c:pt idx="9">
                  <c:v>0</c:v>
                </c:pt>
                <c:pt idx="12">
                  <c:v>0</c:v>
                </c:pt>
              </c:numCache>
            </c:numRef>
          </c:val>
          <c:extLst>
            <c:ext xmlns:c16="http://schemas.microsoft.com/office/drawing/2014/chart" uri="{C3380CC4-5D6E-409C-BE32-E72D297353CC}">
              <c16:uniqueId val="{00000002-3249-493E-95FD-89ADEED85D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100</c:v>
                </c:pt>
                <c:pt idx="3">
                  <c:v>112</c:v>
                </c:pt>
                <c:pt idx="6">
                  <c:v>102</c:v>
                </c:pt>
                <c:pt idx="9">
                  <c:v>102</c:v>
                </c:pt>
                <c:pt idx="12">
                  <c:v>128</c:v>
                </c:pt>
              </c:numCache>
            </c:numRef>
          </c:val>
          <c:extLst>
            <c:ext xmlns:c16="http://schemas.microsoft.com/office/drawing/2014/chart" uri="{C3380CC4-5D6E-409C-BE32-E72D297353CC}">
              <c16:uniqueId val="{00000003-3249-493E-95FD-89ADEED85D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49-493E-95FD-89ADEED85D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87</c:v>
                </c:pt>
                <c:pt idx="3">
                  <c:v>167</c:v>
                </c:pt>
                <c:pt idx="6">
                  <c:v>156</c:v>
                </c:pt>
                <c:pt idx="9">
                  <c:v>194</c:v>
                </c:pt>
                <c:pt idx="12">
                  <c:v>194</c:v>
                </c:pt>
              </c:numCache>
            </c:numRef>
          </c:val>
          <c:extLst>
            <c:ext xmlns:c16="http://schemas.microsoft.com/office/drawing/2014/chart" uri="{C3380CC4-5D6E-409C-BE32-E72D297353CC}">
              <c16:uniqueId val="{00000005-3249-493E-95FD-89ADEED85D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49-493E-95FD-89ADEED85D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3201</c:v>
                </c:pt>
                <c:pt idx="3">
                  <c:v>3136</c:v>
                </c:pt>
                <c:pt idx="6">
                  <c:v>3174</c:v>
                </c:pt>
                <c:pt idx="9">
                  <c:v>3110</c:v>
                </c:pt>
                <c:pt idx="12">
                  <c:v>3069</c:v>
                </c:pt>
              </c:numCache>
            </c:numRef>
          </c:val>
          <c:extLst>
            <c:ext xmlns:c16="http://schemas.microsoft.com/office/drawing/2014/chart" uri="{C3380CC4-5D6E-409C-BE32-E72D297353CC}">
              <c16:uniqueId val="{00000007-3249-493E-95FD-89ADEED85D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-2588</c:v>
                </c:pt>
                <c:pt idx="2">
                  <c:v>#N/A</c:v>
                </c:pt>
                <c:pt idx="3">
                  <c:v>#N/A</c:v>
                </c:pt>
                <c:pt idx="4">
                  <c:v>-2507</c:v>
                </c:pt>
                <c:pt idx="5">
                  <c:v>#N/A</c:v>
                </c:pt>
                <c:pt idx="6">
                  <c:v>#N/A</c:v>
                </c:pt>
                <c:pt idx="7">
                  <c:v>-2312</c:v>
                </c:pt>
                <c:pt idx="8">
                  <c:v>#N/A</c:v>
                </c:pt>
                <c:pt idx="9">
                  <c:v>#N/A</c:v>
                </c:pt>
                <c:pt idx="10">
                  <c:v>-1809</c:v>
                </c:pt>
                <c:pt idx="11">
                  <c:v>#N/A</c:v>
                </c:pt>
                <c:pt idx="12">
                  <c:v>#N/A</c:v>
                </c:pt>
                <c:pt idx="13">
                  <c:v>-1373</c:v>
                </c:pt>
                <c:pt idx="14">
                  <c:v>#N/A</c:v>
                </c:pt>
              </c:numCache>
            </c:numRef>
          </c:val>
          <c:smooth val="0"/>
          <c:extLst>
            <c:ext xmlns:c16="http://schemas.microsoft.com/office/drawing/2014/chart" uri="{C3380CC4-5D6E-409C-BE32-E72D297353CC}">
              <c16:uniqueId val="{00000008-3249-493E-95FD-89ADEED85D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49380</c:v>
                </c:pt>
                <c:pt idx="5">
                  <c:v>46327</c:v>
                </c:pt>
                <c:pt idx="8">
                  <c:v>50393</c:v>
                </c:pt>
                <c:pt idx="11">
                  <c:v>49105</c:v>
                </c:pt>
                <c:pt idx="14">
                  <c:v>46662</c:v>
                </c:pt>
              </c:numCache>
            </c:numRef>
          </c:val>
          <c:extLst>
            <c:ext xmlns:c16="http://schemas.microsoft.com/office/drawing/2014/chart" uri="{C3380CC4-5D6E-409C-BE32-E72D297353CC}">
              <c16:uniqueId val="{00000000-D36A-4D84-8129-A371C75E40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36A-4D84-8129-A371C75E40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66420</c:v>
                </c:pt>
                <c:pt idx="5">
                  <c:v>64219</c:v>
                </c:pt>
                <c:pt idx="8">
                  <c:v>67830</c:v>
                </c:pt>
                <c:pt idx="11">
                  <c:v>80925</c:v>
                </c:pt>
                <c:pt idx="14">
                  <c:v>82708</c:v>
                </c:pt>
              </c:numCache>
            </c:numRef>
          </c:val>
          <c:extLst>
            <c:ext xmlns:c16="http://schemas.microsoft.com/office/drawing/2014/chart" uri="{C3380CC4-5D6E-409C-BE32-E72D297353CC}">
              <c16:uniqueId val="{00000002-D36A-4D84-8129-A371C75E40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6A-4D84-8129-A371C75E40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6A-4D84-8129-A371C75E40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6A-4D84-8129-A371C75E40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13977</c:v>
                </c:pt>
                <c:pt idx="3">
                  <c:v>15327</c:v>
                </c:pt>
                <c:pt idx="6">
                  <c:v>13984</c:v>
                </c:pt>
                <c:pt idx="9">
                  <c:v>14851</c:v>
                </c:pt>
                <c:pt idx="12">
                  <c:v>15292</c:v>
                </c:pt>
              </c:numCache>
            </c:numRef>
          </c:val>
          <c:extLst>
            <c:ext xmlns:c16="http://schemas.microsoft.com/office/drawing/2014/chart" uri="{C3380CC4-5D6E-409C-BE32-E72D297353CC}">
              <c16:uniqueId val="{00000006-D36A-4D84-8129-A371C75E40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1247</c:v>
                </c:pt>
                <c:pt idx="3">
                  <c:v>1456</c:v>
                </c:pt>
                <c:pt idx="6">
                  <c:v>1569</c:v>
                </c:pt>
                <c:pt idx="9">
                  <c:v>1856</c:v>
                </c:pt>
                <c:pt idx="12">
                  <c:v>1945</c:v>
                </c:pt>
              </c:numCache>
            </c:numRef>
          </c:val>
          <c:extLst>
            <c:ext xmlns:c16="http://schemas.microsoft.com/office/drawing/2014/chart" uri="{C3380CC4-5D6E-409C-BE32-E72D297353CC}">
              <c16:uniqueId val="{00000007-D36A-4D84-8129-A371C75E40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36A-4D84-8129-A371C75E40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1258</c:v>
                </c:pt>
                <c:pt idx="3">
                  <c:v>1659</c:v>
                </c:pt>
                <c:pt idx="6">
                  <c:v>2564</c:v>
                </c:pt>
                <c:pt idx="9">
                  <c:v>3683</c:v>
                </c:pt>
                <c:pt idx="12">
                  <c:v>3972</c:v>
                </c:pt>
              </c:numCache>
            </c:numRef>
          </c:val>
          <c:extLst>
            <c:ext xmlns:c16="http://schemas.microsoft.com/office/drawing/2014/chart" uri="{C3380CC4-5D6E-409C-BE32-E72D297353CC}">
              <c16:uniqueId val="{00000009-D36A-4D84-8129-A371C75E40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27885</c:v>
                </c:pt>
                <c:pt idx="3">
                  <c:v>27796</c:v>
                </c:pt>
                <c:pt idx="6">
                  <c:v>28849</c:v>
                </c:pt>
                <c:pt idx="9">
                  <c:v>29482</c:v>
                </c:pt>
                <c:pt idx="12">
                  <c:v>31759</c:v>
                </c:pt>
              </c:numCache>
            </c:numRef>
          </c:val>
          <c:extLst>
            <c:ext xmlns:c16="http://schemas.microsoft.com/office/drawing/2014/chart" uri="{C3380CC4-5D6E-409C-BE32-E72D297353CC}">
              <c16:uniqueId val="{0000000A-D36A-4D84-8129-A371C75E40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6A-4D84-8129-A371C75E40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17799</c:v>
                </c:pt>
                <c:pt idx="1">
                  <c:v>20011</c:v>
                </c:pt>
                <c:pt idx="2">
                  <c:v>21413</c:v>
                </c:pt>
              </c:numCache>
            </c:numRef>
          </c:val>
          <c:extLst>
            <c:ext xmlns:c16="http://schemas.microsoft.com/office/drawing/2014/chart" uri="{C3380CC4-5D6E-409C-BE32-E72D297353CC}">
              <c16:uniqueId val="{00000000-3EF9-4283-8076-96EC7AE43A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1661</c:v>
                </c:pt>
                <c:pt idx="1">
                  <c:v>1523</c:v>
                </c:pt>
                <c:pt idx="2">
                  <c:v>1385</c:v>
                </c:pt>
              </c:numCache>
            </c:numRef>
          </c:val>
          <c:extLst>
            <c:ext xmlns:c16="http://schemas.microsoft.com/office/drawing/2014/chart" uri="{C3380CC4-5D6E-409C-BE32-E72D297353CC}">
              <c16:uniqueId val="{00000001-3EF9-4283-8076-96EC7AE43A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44173</c:v>
                </c:pt>
                <c:pt idx="1">
                  <c:v>54236</c:v>
                </c:pt>
                <c:pt idx="2">
                  <c:v>54018</c:v>
                </c:pt>
              </c:numCache>
            </c:numRef>
          </c:val>
          <c:extLst>
            <c:ext xmlns:c16="http://schemas.microsoft.com/office/drawing/2014/chart" uri="{C3380CC4-5D6E-409C-BE32-E72D297353CC}">
              <c16:uniqueId val="{00000002-3EF9-4283-8076-96EC7AE43A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元利償還金は、計画的な区債活用により概ね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億円台で推移している。算入公債費等は、北区には不交付の地方交付税での基準財政需要額に算入される区債償還経費を差し引いた上で実質公債費比率を算定しており、約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千万円の減少となった。実質公債費比率の分子は、元利償還金等を算入公債費等が上回るため▲となっている。今後も適切な区債活用と計画的償還で改善を図る。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計画的な積立を行っているため、積立額が償還額を上回り、減債基金残高は増加している。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地方債発行額が償還額を上回ったことにより増加した。債務負担行為に基づく支出予定額は北区土地開発公社からの用地取得の増などにより増加した。退職手当負担見込額は職員数の増などにより増加した。充当可能基金は基金の計画的な積立てにより増加した。将来負担額から差し引く基準財政需要額算入見込額は、北区は不交付の地方交付税基準財政需要額に算入見込みの区債償還経費の減により減少している。将来負担比率の分子は、将来負担額を充当可能財源等が上回るため、▲となる。今後も将来負担額に含まれない多額の財源が必要となる学校改築やその他施設の更新経費が見込まれるため、適切な区債と基金の活用でさらなる改善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新庁舎整備基金の新設による移替え及び積立て、財政調整基金や応援サポーター基金の増等により、基金全体が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景気変動のリスクに備え、財政調整基金の着実な積立てを行っていくとともに、個々の特定目的基金についても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今後の事業計画を踏まえながら、計画的に積立てを行っていく。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・新庁舎整備基金：新庁舎の整備のため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・学校改築等基金：学校を改築及び大規模改修するため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・まちづくり基金：区の総合的なまちづくりのため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・新庁舎整備基金：施設建設基金からの移替え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億円に加え、新庁舎建設への備えとして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・学校改築等基金：学校改築事業に充当するために約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億円を取り崩したため、減少した。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・まちづくり基金：まちづくり事業に充当するために約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今後の学校改築需要、新庁舎建設をはじめとする施設建設、区内各所のまちづくりなどの事業計画を踏まえながら、</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必要かつ適切な積立てを行っていく。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予算編成時の見込みに比べ、特別区交付金の歳入増があったことや、実質収支が見込みより増加したことにより、繰入額を減額したため、増となった。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景気変動による減収、多発化・甚大化する自然災害に備え、今後も着実な積立てを行っていく。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特別区交付金で算定されたシルバーピア滝野川整備費（起債活用事業）償還に備えて積立てたものを償還のため一部取崩したため、減少した。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地方債残高を踏まえ、計画的な積立てを行っていく。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357,701
330,339
20.61
207,671,323
199,196,900
7,825,702
101,713,046
27,007,251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となり、特別区税の歳入に占める割合が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％と類似団体平均を大きく下回るなど、低い水準で推移している。一方で、特別区交付金（特別区財政調整交付金）は歳入の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％を占め、依存度が高い状況にある。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その要因として、少子高齢化の進行が考えられ、ファミリー層などの担税力のある世代の定住化を図り、バランスのとれた人口構成の実現に努めていく必要がある。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％となった。これは補助費などの増により経常的経費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充当一般財源等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などの増により経常的一般財源等がそれを上回る規模で増加したことによる。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引き続き、収納対策の充実や「北区経営改革プラン２０２４」の実行に全力を挙げて取り組み、適正水準とされる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％の範囲に収めるよう努める。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102108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266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102108</xdr:rowOff>
    </xdr:from>
    <xdr:to>
      <xdr:col>19</xdr:col>
      <xdr:colOff>133350</xdr:colOff>
      <xdr:row>65</xdr:row>
      <xdr:rowOff>32004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7490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32004</xdr:rowOff>
    </xdr:from>
    <xdr:to>
      <xdr:col>15</xdr:col>
      <xdr:colOff>82550</xdr:colOff>
      <xdr:row>66</xdr:row>
      <xdr:rowOff>58420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7625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66</xdr:row>
      <xdr:rowOff>58420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810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137685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人口１人当たりの人件費・物件費等決算額は、新型コロナウイルスワクチン接種関係費や新型コロナウイルス対策費などの物件費の減により、前年度より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155,978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については、施設の経年劣化により今後増加していくことが見込まれるが、「北区公共施設等総合管理計画」による公共施設の総量削減を推進するとともに、計画的な維持保全に努め、適切な管理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138342</xdr:rowOff>
    </xdr:from>
    <xdr:to>
      <xdr:col>23</xdr:col>
      <xdr:colOff>133350</xdr:colOff>
      <xdr:row>81</xdr:row>
      <xdr:rowOff>163091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25792"/>
          <a:ext cx="838200" cy="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152136</xdr:rowOff>
    </xdr:from>
    <xdr:to>
      <xdr:col>19</xdr:col>
      <xdr:colOff>133350</xdr:colOff>
      <xdr:row>81</xdr:row>
      <xdr:rowOff>163091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9586"/>
          <a:ext cx="889000" cy="1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76344</xdr:rowOff>
    </xdr:from>
    <xdr:to>
      <xdr:col>15</xdr:col>
      <xdr:colOff>82550</xdr:colOff>
      <xdr:row>81</xdr:row>
      <xdr:rowOff>152136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3794"/>
          <a:ext cx="889000" cy="7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54285</xdr:rowOff>
    </xdr:from>
    <xdr:to>
      <xdr:col>11</xdr:col>
      <xdr:colOff>31750</xdr:colOff>
      <xdr:row>81</xdr:row>
      <xdr:rowOff>76344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1735"/>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87542</xdr:rowOff>
    </xdr:from>
    <xdr:to>
      <xdr:col>23</xdr:col>
      <xdr:colOff>184150</xdr:colOff>
      <xdr:row>82</xdr:row>
      <xdr:rowOff>17692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135819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112291</xdr:rowOff>
    </xdr:from>
    <xdr:to>
      <xdr:col>19</xdr:col>
      <xdr:colOff>184150</xdr:colOff>
      <xdr:row>82</xdr:row>
      <xdr:rowOff>42441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27218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6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101336</xdr:rowOff>
    </xdr:from>
    <xdr:to>
      <xdr:col>15</xdr:col>
      <xdr:colOff>133350</xdr:colOff>
      <xdr:row>82</xdr:row>
      <xdr:rowOff>31486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16263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25544</xdr:rowOff>
    </xdr:from>
    <xdr:to>
      <xdr:col>11</xdr:col>
      <xdr:colOff>82550</xdr:colOff>
      <xdr:row>81</xdr:row>
      <xdr:rowOff>127144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111921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9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3485</xdr:rowOff>
    </xdr:from>
    <xdr:to>
      <xdr:col>7</xdr:col>
      <xdr:colOff>31750</xdr:colOff>
      <xdr:row>81</xdr:row>
      <xdr:rowOff>105085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89862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7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給与については、特別区人事委員会勧告に基づく特別区共通の給料表となっているが、今後も総人件費の抑制に努めていく。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98879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2947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2947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86</xdr:row>
      <xdr:rowOff>136071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7052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人口１千人当たりの職員数は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人増加した。これは、育児休業・病休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代替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職員配置による増に伴い、普通会計の職員数が前年度より増となるとともに、人口が前年度より増となったことによる。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効率的・効果的な組織体制、事務事業の見直し等の内部努力の徹底に努めるとともに、外部委託等による民間活力の活用や指定管理者制度の導入、行政ＤＸによる業務の効率化を積極的に推し進め、「職員定数管理計画２０２４」に基づいた総人件費の抑制と職員定数の適正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165584</xdr:rowOff>
    </xdr:from>
    <xdr:to>
      <xdr:col>81</xdr:col>
      <xdr:colOff>44450</xdr:colOff>
      <xdr:row>60</xdr:row>
      <xdr:rowOff>167882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52584"/>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165584</xdr:rowOff>
    </xdr:from>
    <xdr:to>
      <xdr:col>77</xdr:col>
      <xdr:colOff>44450</xdr:colOff>
      <xdr:row>61</xdr:row>
      <xdr:rowOff>4475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45258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171329</xdr:rowOff>
    </xdr:from>
    <xdr:to>
      <xdr:col>72</xdr:col>
      <xdr:colOff>203200</xdr:colOff>
      <xdr:row>61</xdr:row>
      <xdr:rowOff>4475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5832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160988</xdr:rowOff>
    </xdr:from>
    <xdr:to>
      <xdr:col>68</xdr:col>
      <xdr:colOff>152400</xdr:colOff>
      <xdr:row>60</xdr:row>
      <xdr:rowOff>171329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4798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117082</xdr:rowOff>
    </xdr:from>
    <xdr:to>
      <xdr:col>81</xdr:col>
      <xdr:colOff>95250</xdr:colOff>
      <xdr:row>61</xdr:row>
      <xdr:rowOff>47232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89159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7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114784</xdr:rowOff>
    </xdr:from>
    <xdr:to>
      <xdr:col>77</xdr:col>
      <xdr:colOff>95250</xdr:colOff>
      <xdr:row>61</xdr:row>
      <xdr:rowOff>44934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29711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88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125125</xdr:rowOff>
    </xdr:from>
    <xdr:to>
      <xdr:col>73</xdr:col>
      <xdr:colOff>44450</xdr:colOff>
      <xdr:row>61</xdr:row>
      <xdr:rowOff>55275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40052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9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120529</xdr:rowOff>
    </xdr:from>
    <xdr:to>
      <xdr:col>68</xdr:col>
      <xdr:colOff>203200</xdr:colOff>
      <xdr:row>61</xdr:row>
      <xdr:rowOff>50679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35456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9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110188</xdr:rowOff>
    </xdr:from>
    <xdr:to>
      <xdr:col>64</xdr:col>
      <xdr:colOff>152400</xdr:colOff>
      <xdr:row>61</xdr:row>
      <xdr:rowOff>40338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25115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8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今後も学校改築などで区債発行が見込まれるが、引き続き将来負担への影響に配慮し、計画的な活用を図るとともに、減債基金への積立てを継続し、償還財源を確保していく。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26458</xdr:rowOff>
    </xdr:from>
    <xdr:to>
      <xdr:col>81</xdr:col>
      <xdr:colOff>44450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84458"/>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117475</xdr:rowOff>
    </xdr:from>
    <xdr:to>
      <xdr:col>77</xdr:col>
      <xdr:colOff>44450</xdr:colOff>
      <xdr:row>40</xdr:row>
      <xdr:rowOff>26458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0402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117475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97367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62035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66675</xdr:rowOff>
    </xdr:from>
    <xdr:to>
      <xdr:col>73</xdr:col>
      <xdr:colOff>44450</xdr:colOff>
      <xdr:row>39</xdr:row>
      <xdr:rowOff>168275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132944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92727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区債の現在高や債務負担行為に基づく支出予定額等を含めた将来負担額に対して、基金などの充当可能財源が上回っている状態にあり、将来負担比率は引き続き算定されていない。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今後も区債の発行等にあたっては、財源措置の有無などを勘案し適正な活用に努めていく。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357,701
330,339
20.61
207,671,323
199,196,900
7,825,702
101,713,046
27,007,251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人件費は、定年の段階的引上げにより定年退職者が発生しない年度となったことによる退職手当の大幅な減などにより、前年度から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効率的・効果的な組織体制、事務事業の見直し等の内部努力の徹底に努めるとともに、外部委託等による民間活力の活用や指定管理者制度の導入、行政ＤＸによる業務の効率化を積極的に推し進め、「職員定数管理計画２０２４」に基づいた総人件費の抑制と職員定数の適正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38</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92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0</xdr:rowOff>
    </xdr:from>
    <xdr:to>
      <xdr:col>19</xdr:col>
      <xdr:colOff>187325</xdr:colOff>
      <xdr:row>38</xdr:row>
      <xdr:rowOff>152400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15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152400</xdr:rowOff>
    </xdr:from>
    <xdr:to>
      <xdr:col>15</xdr:col>
      <xdr:colOff>98425</xdr:colOff>
      <xdr:row>40</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67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82550</xdr:rowOff>
    </xdr:from>
    <xdr:to>
      <xdr:col>11</xdr:col>
      <xdr:colOff>9525</xdr:colOff>
      <xdr:row>40</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69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120650</xdr:rowOff>
    </xdr:from>
    <xdr:to>
      <xdr:col>20</xdr:col>
      <xdr:colOff>38100</xdr:colOff>
      <xdr:row>38</xdr:row>
      <xdr:rowOff>50800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101600</xdr:rowOff>
    </xdr:from>
    <xdr:to>
      <xdr:col>15</xdr:col>
      <xdr:colOff>149225</xdr:colOff>
      <xdr:row>39</xdr:row>
      <xdr:rowOff>31750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31750</xdr:rowOff>
    </xdr:from>
    <xdr:to>
      <xdr:col>6</xdr:col>
      <xdr:colOff>171450</xdr:colOff>
      <xdr:row>39</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物件費は、ワクチン接種率の上昇に伴う予防接種費の増などにより経費は増となったが、経常的一般財源等総額の増により、前年度から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事業の外部化や管理経費の増加に伴い物件費は高止まりの状況が続いているが、競争性を確保した調達を進めるなど、コストの抑制、削減に努めていく。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29029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184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0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14</xdr:row>
      <xdr:rowOff>18143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07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14</xdr:row>
      <xdr:rowOff>18143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9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扶助費は、私立保育所委託費や子ども医療費助成費の増などにより、前年度から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高齢化の進行や子育て施策の充実などにより、将来的に上昇傾向が見込まれるため、その財源の確保に努めていく。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129722</xdr:rowOff>
    </xdr:from>
    <xdr:to>
      <xdr:col>24</xdr:col>
      <xdr:colOff>25400</xdr:colOff>
      <xdr:row>59</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45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129722</xdr:rowOff>
    </xdr:from>
    <xdr:to>
      <xdr:col>19</xdr:col>
      <xdr:colOff>187325</xdr:colOff>
      <xdr:row>60</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45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132443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332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67128</xdr:rowOff>
    </xdr:from>
    <xdr:to>
      <xdr:col>11</xdr:col>
      <xdr:colOff>9525</xdr:colOff>
      <xdr:row>60</xdr:row>
      <xdr:rowOff>132443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354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78922</xdr:rowOff>
    </xdr:from>
    <xdr:to>
      <xdr:col>20</xdr:col>
      <xdr:colOff>38100</xdr:colOff>
      <xdr:row>60</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81643</xdr:rowOff>
    </xdr:from>
    <xdr:to>
      <xdr:col>11</xdr:col>
      <xdr:colOff>60325</xdr:colOff>
      <xdr:row>61</xdr:row>
      <xdr:rowOff>11793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168020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16328</xdr:rowOff>
    </xdr:from>
    <xdr:to>
      <xdr:col>6</xdr:col>
      <xdr:colOff>171450</xdr:colOff>
      <xdr:row>60</xdr:row>
      <xdr:rowOff>117928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102705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その他は、後期高齢者医療会計への繰出金の増などにより経費は増となったが、経常的一般財源等総額の増により、前年度から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165100</xdr:rowOff>
    </xdr:from>
    <xdr:to>
      <xdr:col>82</xdr:col>
      <xdr:colOff>107950</xdr:colOff>
      <xdr:row>60</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80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31750</xdr:rowOff>
    </xdr:from>
    <xdr:to>
      <xdr:col>78</xdr:col>
      <xdr:colOff>69850</xdr:colOff>
      <xdr:row>60</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318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69850</xdr:rowOff>
    </xdr:from>
    <xdr:to>
      <xdr:col>73</xdr:col>
      <xdr:colOff>180975</xdr:colOff>
      <xdr:row>62</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5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31750</xdr:rowOff>
    </xdr:from>
    <xdr:to>
      <xdr:col>69</xdr:col>
      <xdr:colOff>92075</xdr:colOff>
      <xdr:row>62</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9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114300</xdr:rowOff>
    </xdr:from>
    <xdr:to>
      <xdr:col>82</xdr:col>
      <xdr:colOff>158750</xdr:colOff>
      <xdr:row>60</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86377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152400</xdr:rowOff>
    </xdr:from>
    <xdr:to>
      <xdr:col>78</xdr:col>
      <xdr:colOff>120650</xdr:colOff>
      <xdr:row>60</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19050</xdr:rowOff>
    </xdr:from>
    <xdr:to>
      <xdr:col>74</xdr:col>
      <xdr:colOff>31750</xdr:colOff>
      <xdr:row>60</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133350</xdr:rowOff>
    </xdr:from>
    <xdr:to>
      <xdr:col>69</xdr:col>
      <xdr:colOff>142875</xdr:colOff>
      <xdr:row>62</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152400</xdr:rowOff>
    </xdr:from>
    <xdr:to>
      <xdr:col>65</xdr:col>
      <xdr:colOff>53975</xdr:colOff>
      <xdr:row>61</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補助費等は、学校給食費保護者負担軽減策事業費の増などにより、前年度から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引き続き、補助の効果や公平性、効率性などの観点を踏まえ、適宜見直しを図るとともに、適正な執行に努めていく。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69850</xdr:rowOff>
    </xdr:from>
    <xdr:to>
      <xdr:col>82</xdr:col>
      <xdr:colOff>107950</xdr:colOff>
      <xdr:row>36</xdr:row>
      <xdr:rowOff>41275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99150"/>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69850</xdr:rowOff>
    </xdr:from>
    <xdr:to>
      <xdr:col>78</xdr:col>
      <xdr:colOff>69850</xdr:colOff>
      <xdr:row>34</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99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4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155575</xdr:rowOff>
    </xdr:from>
    <xdr:to>
      <xdr:col>69</xdr:col>
      <xdr:colOff>92075</xdr:colOff>
      <xdr:row>34</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13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161925</xdr:rowOff>
    </xdr:from>
    <xdr:to>
      <xdr:col>82</xdr:col>
      <xdr:colOff>158750</xdr:colOff>
      <xdr:row>36</xdr:row>
      <xdr:rowOff>92075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134002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19050</xdr:rowOff>
    </xdr:from>
    <xdr:to>
      <xdr:col>78</xdr:col>
      <xdr:colOff>120650</xdr:colOff>
      <xdr:row>34</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130827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19050</xdr:rowOff>
    </xdr:from>
    <xdr:to>
      <xdr:col>74</xdr:col>
      <xdr:colOff>31750</xdr:colOff>
      <xdr:row>34</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130827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104775</xdr:rowOff>
    </xdr:from>
    <xdr:to>
      <xdr:col>65</xdr:col>
      <xdr:colOff>53975</xdr:colOff>
      <xdr:row>34</xdr:row>
      <xdr:rowOff>34925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45102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3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公債費は、特別区債償還金の減などにより、前年度から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今後も学校の改築等のほか、新庁舎整備など、多くの施設の更新需要を抱えており、財政の持続性を確保しつつ、計画的に特別区債を活用していく必要がある。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843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31750</xdr:rowOff>
    </xdr:from>
    <xdr:to>
      <xdr:col>19</xdr:col>
      <xdr:colOff>187325</xdr:colOff>
      <xdr:row>81</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91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69850</xdr:rowOff>
    </xdr:from>
    <xdr:to>
      <xdr:col>15</xdr:col>
      <xdr:colOff>98425</xdr:colOff>
      <xdr:row>81</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95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81</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84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76200</xdr:rowOff>
    </xdr:from>
    <xdr:to>
      <xdr:col>24</xdr:col>
      <xdr:colOff>76200</xdr:colOff>
      <xdr:row>81</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48277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152400</xdr:rowOff>
    </xdr:from>
    <xdr:to>
      <xdr:col>20</xdr:col>
      <xdr:colOff>38100</xdr:colOff>
      <xdr:row>81</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67327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19050</xdr:rowOff>
    </xdr:from>
    <xdr:to>
      <xdr:col>15</xdr:col>
      <xdr:colOff>149225</xdr:colOff>
      <xdr:row>81</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公債費以外は、補助費等や扶助費などが増加したことにより経費は増となったが、経常的一般財源等総額の増により、前年度から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xdr:rowOff>
    </xdr:from>
    <xdr:to>
      <xdr:col>82</xdr:col>
      <xdr:colOff>107950</xdr:colOff>
      <xdr:row>79</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083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9923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37846</xdr:rowOff>
    </xdr:from>
    <xdr:to>
      <xdr:col>82</xdr:col>
      <xdr:colOff>196850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58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101363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xdr:rowOff>
    </xdr:from>
    <xdr:to>
      <xdr:col>82</xdr:col>
      <xdr:colOff>196850</xdr:colOff>
      <xdr:row>73</xdr:row>
      <xdr:rowOff>14986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77</xdr:row>
      <xdr:rowOff>165863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309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3675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79</xdr:row>
      <xdr:rowOff>101854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45895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101854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77239"/>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71628</xdr:rowOff>
    </xdr:from>
    <xdr:to>
      <xdr:col>69</xdr:col>
      <xdr:colOff>142875</xdr:colOff>
      <xdr:row>79</xdr:row>
      <xdr:rowOff>1778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43082</xdr:rowOff>
    </xdr:from>
    <xdr:to>
      <xdr:col>29</xdr:col>
      <xdr:colOff>127000</xdr:colOff>
      <xdr:row>18</xdr:row>
      <xdr:rowOff>49232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76807"/>
          <a:ext cx="647700" cy="6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27860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61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40480</xdr:rowOff>
    </xdr:from>
    <xdr:to>
      <xdr:col>26</xdr:col>
      <xdr:colOff>50800</xdr:colOff>
      <xdr:row>18</xdr:row>
      <xdr:rowOff>49232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74205"/>
          <a:ext cx="698500" cy="8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36300</xdr:rowOff>
    </xdr:from>
    <xdr:to>
      <xdr:col>22</xdr:col>
      <xdr:colOff>114300</xdr:colOff>
      <xdr:row>18</xdr:row>
      <xdr:rowOff>40480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70025"/>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36300</xdr:rowOff>
    </xdr:from>
    <xdr:to>
      <xdr:col>18</xdr:col>
      <xdr:colOff>177800</xdr:colOff>
      <xdr:row>18</xdr:row>
      <xdr:rowOff>58692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70025"/>
          <a:ext cx="698500" cy="22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163732</xdr:rowOff>
    </xdr:from>
    <xdr:to>
      <xdr:col>29</xdr:col>
      <xdr:colOff>177800</xdr:colOff>
      <xdr:row>18</xdr:row>
      <xdr:rowOff>93882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2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8809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169882</xdr:rowOff>
    </xdr:from>
    <xdr:to>
      <xdr:col>26</xdr:col>
      <xdr:colOff>101600</xdr:colOff>
      <xdr:row>18</xdr:row>
      <xdr:rowOff>100032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2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110209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01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161130</xdr:rowOff>
    </xdr:from>
    <xdr:to>
      <xdr:col>22</xdr:col>
      <xdr:colOff>165100</xdr:colOff>
      <xdr:row>18</xdr:row>
      <xdr:rowOff>91280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101457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9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156950</xdr:rowOff>
    </xdr:from>
    <xdr:to>
      <xdr:col>19</xdr:col>
      <xdr:colOff>38100</xdr:colOff>
      <xdr:row>18</xdr:row>
      <xdr:rowOff>87100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1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97277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7892</xdr:rowOff>
    </xdr:from>
    <xdr:to>
      <xdr:col>15</xdr:col>
      <xdr:colOff>101600</xdr:colOff>
      <xdr:row>18</xdr:row>
      <xdr:rowOff>109492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4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119669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1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73919</xdr:rowOff>
    </xdr:from>
    <xdr:to>
      <xdr:col>29</xdr:col>
      <xdr:colOff>127000</xdr:colOff>
      <xdr:row>37</xdr:row>
      <xdr:rowOff>132258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98619"/>
          <a:ext cx="647700" cy="58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132258</xdr:rowOff>
    </xdr:from>
    <xdr:to>
      <xdr:col>26</xdr:col>
      <xdr:colOff>50800</xdr:colOff>
      <xdr:row>37</xdr:row>
      <xdr:rowOff>199375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56958"/>
          <a:ext cx="698500" cy="67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199375</xdr:rowOff>
    </xdr:from>
    <xdr:to>
      <xdr:col>22</xdr:col>
      <xdr:colOff>114300</xdr:colOff>
      <xdr:row>37</xdr:row>
      <xdr:rowOff>222921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24075"/>
          <a:ext cx="698500" cy="23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222921</xdr:rowOff>
    </xdr:from>
    <xdr:to>
      <xdr:col>18</xdr:col>
      <xdr:colOff>177800</xdr:colOff>
      <xdr:row>37</xdr:row>
      <xdr:rowOff>232750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47621"/>
          <a:ext cx="698500" cy="9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23119</xdr:rowOff>
    </xdr:from>
    <xdr:to>
      <xdr:col>29</xdr:col>
      <xdr:colOff>177800</xdr:colOff>
      <xdr:row>37</xdr:row>
      <xdr:rowOff>124719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47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39646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81458</xdr:rowOff>
    </xdr:from>
    <xdr:to>
      <xdr:col>26</xdr:col>
      <xdr:colOff>101600</xdr:colOff>
      <xdr:row>37</xdr:row>
      <xdr:rowOff>183058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0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21785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75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148575</xdr:rowOff>
    </xdr:from>
    <xdr:to>
      <xdr:col>22</xdr:col>
      <xdr:colOff>165100</xdr:colOff>
      <xdr:row>37</xdr:row>
      <xdr:rowOff>250175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73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88902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172121</xdr:rowOff>
    </xdr:from>
    <xdr:to>
      <xdr:col>19</xdr:col>
      <xdr:colOff>38100</xdr:colOff>
      <xdr:row>37</xdr:row>
      <xdr:rowOff>273721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96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112448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181950</xdr:rowOff>
    </xdr:from>
    <xdr:to>
      <xdr:col>15</xdr:col>
      <xdr:colOff>101600</xdr:colOff>
      <xdr:row>37</xdr:row>
      <xdr:rowOff>283550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0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122277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357,701
330,339
20.61
207,671,323
199,196,900
7,825,702
101,713,046
27,007,251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4794</xdr:rowOff>
    </xdr:from>
    <xdr:to>
      <xdr:col>24</xdr:col>
      <xdr:colOff>63500</xdr:colOff>
      <xdr:row>37</xdr:row>
      <xdr:rowOff>31594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48444"/>
          <a:ext cx="838200" cy="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1865</xdr:rowOff>
    </xdr:from>
    <xdr:to>
      <xdr:col>19</xdr:col>
      <xdr:colOff>177800</xdr:colOff>
      <xdr:row>37</xdr:row>
      <xdr:rowOff>4794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45515"/>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160807</xdr:rowOff>
    </xdr:from>
    <xdr:to>
      <xdr:col>15</xdr:col>
      <xdr:colOff>50800</xdr:colOff>
      <xdr:row>37</xdr:row>
      <xdr:rowOff>1865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33007"/>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160807</xdr:rowOff>
    </xdr:from>
    <xdr:to>
      <xdr:col>10</xdr:col>
      <xdr:colOff>114300</xdr:colOff>
      <xdr:row>37</xdr:row>
      <xdr:rowOff>31006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3007"/>
          <a:ext cx="8890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152244</xdr:rowOff>
    </xdr:from>
    <xdr:to>
      <xdr:col>24</xdr:col>
      <xdr:colOff>114300</xdr:colOff>
      <xdr:row>37</xdr:row>
      <xdr:rowOff>82394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125444</xdr:rowOff>
    </xdr:from>
    <xdr:to>
      <xdr:col>20</xdr:col>
      <xdr:colOff>38100</xdr:colOff>
      <xdr:row>37</xdr:row>
      <xdr:rowOff>55594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72121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122515</xdr:rowOff>
    </xdr:from>
    <xdr:to>
      <xdr:col>15</xdr:col>
      <xdr:colOff>101600</xdr:colOff>
      <xdr:row>37</xdr:row>
      <xdr:rowOff>52665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69192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110007</xdr:rowOff>
    </xdr:from>
    <xdr:to>
      <xdr:col>10</xdr:col>
      <xdr:colOff>165100</xdr:colOff>
      <xdr:row>37</xdr:row>
      <xdr:rowOff>40157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56684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151656</xdr:rowOff>
    </xdr:from>
    <xdr:to>
      <xdr:col>6</xdr:col>
      <xdr:colOff>38100</xdr:colOff>
      <xdr:row>37</xdr:row>
      <xdr:rowOff>81806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55799</xdr:rowOff>
    </xdr:from>
    <xdr:to>
      <xdr:col>24</xdr:col>
      <xdr:colOff>63500</xdr:colOff>
      <xdr:row>56</xdr:row>
      <xdr:rowOff>87771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56999"/>
          <a:ext cx="8382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55799</xdr:rowOff>
    </xdr:from>
    <xdr:to>
      <xdr:col>19</xdr:col>
      <xdr:colOff>177800</xdr:colOff>
      <xdr:row>56</xdr:row>
      <xdr:rowOff>73547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56999"/>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73547</xdr:rowOff>
    </xdr:from>
    <xdr:to>
      <xdr:col>15</xdr:col>
      <xdr:colOff>50800</xdr:colOff>
      <xdr:row>56</xdr:row>
      <xdr:rowOff>161984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74747"/>
          <a:ext cx="889000" cy="8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161984</xdr:rowOff>
    </xdr:from>
    <xdr:to>
      <xdr:col>10</xdr:col>
      <xdr:colOff>114300</xdr:colOff>
      <xdr:row>57</xdr:row>
      <xdr:rowOff>1808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63184"/>
          <a:ext cx="88900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36971</xdr:rowOff>
    </xdr:from>
    <xdr:to>
      <xdr:col>24</xdr:col>
      <xdr:colOff>114300</xdr:colOff>
      <xdr:row>56</xdr:row>
      <xdr:rowOff>138571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4999</xdr:rowOff>
    </xdr:from>
    <xdr:to>
      <xdr:col>20</xdr:col>
      <xdr:colOff>38100</xdr:colOff>
      <xdr:row>56</xdr:row>
      <xdr:rowOff>106599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0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97726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6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22747</xdr:rowOff>
    </xdr:from>
    <xdr:to>
      <xdr:col>15</xdr:col>
      <xdr:colOff>101600</xdr:colOff>
      <xdr:row>56</xdr:row>
      <xdr:rowOff>124347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140874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9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111184</xdr:rowOff>
    </xdr:from>
    <xdr:to>
      <xdr:col>10</xdr:col>
      <xdr:colOff>165100</xdr:colOff>
      <xdr:row>57</xdr:row>
      <xdr:rowOff>41334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32461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0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122458</xdr:rowOff>
    </xdr:from>
    <xdr:to>
      <xdr:col>6</xdr:col>
      <xdr:colOff>38100</xdr:colOff>
      <xdr:row>57</xdr:row>
      <xdr:rowOff>52608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43735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159283</xdr:rowOff>
    </xdr:from>
    <xdr:to>
      <xdr:col>24</xdr:col>
      <xdr:colOff>63500</xdr:colOff>
      <xdr:row>78</xdr:row>
      <xdr:rowOff>12218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60933"/>
          <a:ext cx="8382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160655</xdr:rowOff>
    </xdr:from>
    <xdr:to>
      <xdr:col>19</xdr:col>
      <xdr:colOff>177800</xdr:colOff>
      <xdr:row>78</xdr:row>
      <xdr:rowOff>12218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62305"/>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138937</xdr:rowOff>
    </xdr:from>
    <xdr:to>
      <xdr:col>15</xdr:col>
      <xdr:colOff>50800</xdr:colOff>
      <xdr:row>77</xdr:row>
      <xdr:rowOff>160655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40587"/>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129794</xdr:rowOff>
    </xdr:from>
    <xdr:to>
      <xdr:col>10</xdr:col>
      <xdr:colOff>114300</xdr:colOff>
      <xdr:row>77</xdr:row>
      <xdr:rowOff>138937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314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108483</xdr:rowOff>
    </xdr:from>
    <xdr:to>
      <xdr:col>24</xdr:col>
      <xdr:colOff>114300</xdr:colOff>
      <xdr:row>78</xdr:row>
      <xdr:rowOff>38633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86910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8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132868</xdr:rowOff>
    </xdr:from>
    <xdr:to>
      <xdr:col>20</xdr:col>
      <xdr:colOff>38100</xdr:colOff>
      <xdr:row>78</xdr:row>
      <xdr:rowOff>63018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54145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109855</xdr:rowOff>
    </xdr:from>
    <xdr:to>
      <xdr:col>15</xdr:col>
      <xdr:colOff>101600</xdr:colOff>
      <xdr:row>78</xdr:row>
      <xdr:rowOff>40005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31132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88137</xdr:rowOff>
    </xdr:from>
    <xdr:to>
      <xdr:col>10</xdr:col>
      <xdr:colOff>165100</xdr:colOff>
      <xdr:row>78</xdr:row>
      <xdr:rowOff>18287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78994</xdr:rowOff>
    </xdr:from>
    <xdr:to>
      <xdr:col>6</xdr:col>
      <xdr:colOff>38100</xdr:colOff>
      <xdr:row>78</xdr:row>
      <xdr:rowOff>9144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46797</xdr:rowOff>
    </xdr:from>
    <xdr:to>
      <xdr:col>24</xdr:col>
      <xdr:colOff>63500</xdr:colOff>
      <xdr:row>93</xdr:row>
      <xdr:rowOff>148478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91647"/>
          <a:ext cx="838200" cy="10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150079</xdr:rowOff>
    </xdr:from>
    <xdr:to>
      <xdr:col>19</xdr:col>
      <xdr:colOff>177800</xdr:colOff>
      <xdr:row>93</xdr:row>
      <xdr:rowOff>148478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923479"/>
          <a:ext cx="889000" cy="16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150079</xdr:rowOff>
    </xdr:from>
    <xdr:to>
      <xdr:col>15</xdr:col>
      <xdr:colOff>50800</xdr:colOff>
      <xdr:row>95</xdr:row>
      <xdr:rowOff>163452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23479"/>
          <a:ext cx="889000" cy="52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163452</xdr:rowOff>
    </xdr:from>
    <xdr:to>
      <xdr:col>10</xdr:col>
      <xdr:colOff>114300</xdr:colOff>
      <xdr:row>96</xdr:row>
      <xdr:rowOff>40281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51202"/>
          <a:ext cx="889000" cy="4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167447</xdr:rowOff>
    </xdr:from>
    <xdr:to>
      <xdr:col>24</xdr:col>
      <xdr:colOff>114300</xdr:colOff>
      <xdr:row>93</xdr:row>
      <xdr:rowOff>97597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18874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97678</xdr:rowOff>
    </xdr:from>
    <xdr:to>
      <xdr:col>20</xdr:col>
      <xdr:colOff>38100</xdr:colOff>
      <xdr:row>94</xdr:row>
      <xdr:rowOff>27828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44355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1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99279</xdr:rowOff>
    </xdr:from>
    <xdr:to>
      <xdr:col>15</xdr:col>
      <xdr:colOff>101600</xdr:colOff>
      <xdr:row>93</xdr:row>
      <xdr:rowOff>29429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87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45956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64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112652</xdr:rowOff>
    </xdr:from>
    <xdr:to>
      <xdr:col>10</xdr:col>
      <xdr:colOff>165100</xdr:colOff>
      <xdr:row>96</xdr:row>
      <xdr:rowOff>42802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0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59329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7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160931</xdr:rowOff>
    </xdr:from>
    <xdr:to>
      <xdr:col>6</xdr:col>
      <xdr:colOff>38100</xdr:colOff>
      <xdr:row>96</xdr:row>
      <xdr:rowOff>91081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107608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2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133680</xdr:rowOff>
    </xdr:from>
    <xdr:to>
      <xdr:col>55</xdr:col>
      <xdr:colOff>0</xdr:colOff>
      <xdr:row>37</xdr:row>
      <xdr:rowOff>1715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05880"/>
          <a:ext cx="838200" cy="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1715</xdr:rowOff>
    </xdr:from>
    <xdr:to>
      <xdr:col>50</xdr:col>
      <xdr:colOff>114300</xdr:colOff>
      <xdr:row>37</xdr:row>
      <xdr:rowOff>33731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45365"/>
          <a:ext cx="889000" cy="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155359</xdr:rowOff>
    </xdr:from>
    <xdr:to>
      <xdr:col>45</xdr:col>
      <xdr:colOff>177800</xdr:colOff>
      <xdr:row>37</xdr:row>
      <xdr:rowOff>33731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27409"/>
          <a:ext cx="889000" cy="12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155359</xdr:rowOff>
    </xdr:from>
    <xdr:to>
      <xdr:col>41</xdr:col>
      <xdr:colOff>50800</xdr:colOff>
      <xdr:row>37</xdr:row>
      <xdr:rowOff>114389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27409"/>
          <a:ext cx="889000" cy="13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82880</xdr:rowOff>
    </xdr:from>
    <xdr:to>
      <xdr:col>55</xdr:col>
      <xdr:colOff>50800</xdr:colOff>
      <xdr:row>37</xdr:row>
      <xdr:rowOff>13030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32072</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122365</xdr:rowOff>
    </xdr:from>
    <xdr:to>
      <xdr:col>50</xdr:col>
      <xdr:colOff>165100</xdr:colOff>
      <xdr:row>37</xdr:row>
      <xdr:rowOff>52515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9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43642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8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154381</xdr:rowOff>
    </xdr:from>
    <xdr:to>
      <xdr:col>46</xdr:col>
      <xdr:colOff>38100</xdr:colOff>
      <xdr:row>37</xdr:row>
      <xdr:rowOff>84531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75658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104559</xdr:rowOff>
    </xdr:from>
    <xdr:to>
      <xdr:col>41</xdr:col>
      <xdr:colOff>101600</xdr:colOff>
      <xdr:row>30</xdr:row>
      <xdr:rowOff>34709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0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25836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1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63589</xdr:rowOff>
    </xdr:from>
    <xdr:to>
      <xdr:col>36</xdr:col>
      <xdr:colOff>165100</xdr:colOff>
      <xdr:row>37</xdr:row>
      <xdr:rowOff>165188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156316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131759</xdr:rowOff>
    </xdr:from>
    <xdr:to>
      <xdr:col>55</xdr:col>
      <xdr:colOff>0</xdr:colOff>
      <xdr:row>57</xdr:row>
      <xdr:rowOff>117339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32959"/>
          <a:ext cx="838200" cy="15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117339</xdr:rowOff>
    </xdr:from>
    <xdr:to>
      <xdr:col>50</xdr:col>
      <xdr:colOff>114300</xdr:colOff>
      <xdr:row>57</xdr:row>
      <xdr:rowOff>126588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89989"/>
          <a:ext cx="8890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92133</xdr:rowOff>
    </xdr:from>
    <xdr:to>
      <xdr:col>45</xdr:col>
      <xdr:colOff>177800</xdr:colOff>
      <xdr:row>57</xdr:row>
      <xdr:rowOff>126588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64783"/>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68363</xdr:rowOff>
    </xdr:from>
    <xdr:to>
      <xdr:col>41</xdr:col>
      <xdr:colOff>50800</xdr:colOff>
      <xdr:row>57</xdr:row>
      <xdr:rowOff>92133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41013"/>
          <a:ext cx="889000" cy="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80959</xdr:rowOff>
    </xdr:from>
    <xdr:to>
      <xdr:col>55</xdr:col>
      <xdr:colOff>50800</xdr:colOff>
      <xdr:row>57</xdr:row>
      <xdr:rowOff>11109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8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103836</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3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66539</xdr:rowOff>
    </xdr:from>
    <xdr:to>
      <xdr:col>50</xdr:col>
      <xdr:colOff>165100</xdr:colOff>
      <xdr:row>57</xdr:row>
      <xdr:rowOff>168139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159266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75788</xdr:rowOff>
    </xdr:from>
    <xdr:to>
      <xdr:col>46</xdr:col>
      <xdr:colOff>38100</xdr:colOff>
      <xdr:row>58</xdr:row>
      <xdr:rowOff>5938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168515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41333</xdr:rowOff>
    </xdr:from>
    <xdr:to>
      <xdr:col>41</xdr:col>
      <xdr:colOff>101600</xdr:colOff>
      <xdr:row>57</xdr:row>
      <xdr:rowOff>142933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134060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17563</xdr:rowOff>
    </xdr:from>
    <xdr:to>
      <xdr:col>36</xdr:col>
      <xdr:colOff>165100</xdr:colOff>
      <xdr:row>57</xdr:row>
      <xdr:rowOff>119163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135690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6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122656</xdr:rowOff>
    </xdr:from>
    <xdr:to>
      <xdr:col>55</xdr:col>
      <xdr:colOff>0</xdr:colOff>
      <xdr:row>79</xdr:row>
      <xdr:rowOff>5778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5756"/>
          <a:ext cx="838200" cy="5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163043</xdr:rowOff>
    </xdr:from>
    <xdr:to>
      <xdr:col>50</xdr:col>
      <xdr:colOff>114300</xdr:colOff>
      <xdr:row>79</xdr:row>
      <xdr:rowOff>5778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36143"/>
          <a:ext cx="889000" cy="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99479</xdr:rowOff>
    </xdr:from>
    <xdr:to>
      <xdr:col>45</xdr:col>
      <xdr:colOff>177800</xdr:colOff>
      <xdr:row>78</xdr:row>
      <xdr:rowOff>163043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72579"/>
          <a:ext cx="889000" cy="6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99479</xdr:rowOff>
    </xdr:from>
    <xdr:to>
      <xdr:col>41</xdr:col>
      <xdr:colOff>50800</xdr:colOff>
      <xdr:row>78</xdr:row>
      <xdr:rowOff>146444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72579"/>
          <a:ext cx="889000" cy="4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71856</xdr:rowOff>
    </xdr:from>
    <xdr:to>
      <xdr:col>55</xdr:col>
      <xdr:colOff>50800</xdr:colOff>
      <xdr:row>79</xdr:row>
      <xdr:rowOff>2006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9846</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126428</xdr:rowOff>
    </xdr:from>
    <xdr:to>
      <xdr:col>50</xdr:col>
      <xdr:colOff>165100</xdr:colOff>
      <xdr:row>79</xdr:row>
      <xdr:rowOff>56578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47705</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112243</xdr:rowOff>
    </xdr:from>
    <xdr:to>
      <xdr:col>46</xdr:col>
      <xdr:colOff>38100</xdr:colOff>
      <xdr:row>79</xdr:row>
      <xdr:rowOff>42393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8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33520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48679</xdr:rowOff>
    </xdr:from>
    <xdr:to>
      <xdr:col>41</xdr:col>
      <xdr:colOff>101600</xdr:colOff>
      <xdr:row>78</xdr:row>
      <xdr:rowOff>150279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166806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19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95644</xdr:rowOff>
    </xdr:from>
    <xdr:to>
      <xdr:col>36</xdr:col>
      <xdr:colOff>165100</xdr:colOff>
      <xdr:row>79</xdr:row>
      <xdr:rowOff>25794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16921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92601</xdr:rowOff>
    </xdr:from>
    <xdr:to>
      <xdr:col>55</xdr:col>
      <xdr:colOff>0</xdr:colOff>
      <xdr:row>97</xdr:row>
      <xdr:rowOff>169532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23251"/>
          <a:ext cx="838200" cy="7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169532</xdr:rowOff>
    </xdr:from>
    <xdr:to>
      <xdr:col>50</xdr:col>
      <xdr:colOff>114300</xdr:colOff>
      <xdr:row>98</xdr:row>
      <xdr:rowOff>17064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00182"/>
          <a:ext cx="889000" cy="1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17064</xdr:rowOff>
    </xdr:from>
    <xdr:to>
      <xdr:col>45</xdr:col>
      <xdr:colOff>177800</xdr:colOff>
      <xdr:row>98</xdr:row>
      <xdr:rowOff>39374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19164"/>
          <a:ext cx="8890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131380</xdr:rowOff>
    </xdr:from>
    <xdr:to>
      <xdr:col>41</xdr:col>
      <xdr:colOff>50800</xdr:colOff>
      <xdr:row>98</xdr:row>
      <xdr:rowOff>39374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62030"/>
          <a:ext cx="889000" cy="7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41801</xdr:rowOff>
    </xdr:from>
    <xdr:to>
      <xdr:col>55</xdr:col>
      <xdr:colOff>50800</xdr:colOff>
      <xdr:row>97</xdr:row>
      <xdr:rowOff>143401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7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64678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2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118732</xdr:rowOff>
    </xdr:from>
    <xdr:to>
      <xdr:col>50</xdr:col>
      <xdr:colOff>165100</xdr:colOff>
      <xdr:row>98</xdr:row>
      <xdr:rowOff>48882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65409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137714</xdr:rowOff>
    </xdr:from>
    <xdr:to>
      <xdr:col>46</xdr:col>
      <xdr:colOff>38100</xdr:colOff>
      <xdr:row>98</xdr:row>
      <xdr:rowOff>67864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84391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160024</xdr:rowOff>
    </xdr:from>
    <xdr:to>
      <xdr:col>41</xdr:col>
      <xdr:colOff>101600</xdr:colOff>
      <xdr:row>98</xdr:row>
      <xdr:rowOff>90174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81301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80580</xdr:rowOff>
    </xdr:from>
    <xdr:to>
      <xdr:col>36</xdr:col>
      <xdr:colOff>165100</xdr:colOff>
      <xdr:row>98</xdr:row>
      <xdr:rowOff>10730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27257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170543</xdr:rowOff>
    </xdr:from>
    <xdr:to>
      <xdr:col>76</xdr:col>
      <xdr:colOff>165100</xdr:colOff>
      <xdr:row>39</xdr:row>
      <xdr:rowOff>100693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117220</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35333" y="646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103777</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247277"/>
          <a:ext cx="889000" cy="153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7257</xdr:rowOff>
    </xdr:from>
    <xdr:to>
      <xdr:col>72</xdr:col>
      <xdr:colOff>38100</xdr:colOff>
      <xdr:row>38</xdr:row>
      <xdr:rowOff>108857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36</xdr:row>
      <xdr:rowOff>125384</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46333" y="62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33383</xdr:rowOff>
    </xdr:from>
    <xdr:to>
      <xdr:col>67</xdr:col>
      <xdr:colOff>101600</xdr:colOff>
      <xdr:row>38</xdr:row>
      <xdr:rowOff>134983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126110</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57333" y="664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52977</xdr:rowOff>
    </xdr:from>
    <xdr:to>
      <xdr:col>67</xdr:col>
      <xdr:colOff>101600</xdr:colOff>
      <xdr:row>30</xdr:row>
      <xdr:rowOff>154577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1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28</xdr:row>
      <xdr:rowOff>171104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497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5558</xdr:rowOff>
    </xdr:from>
    <xdr:to>
      <xdr:col>85</xdr:col>
      <xdr:colOff>127000</xdr:colOff>
      <xdr:row>76</xdr:row>
      <xdr:rowOff>16073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035758"/>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5558</xdr:rowOff>
    </xdr:from>
    <xdr:to>
      <xdr:col>81</xdr:col>
      <xdr:colOff>50800</xdr:colOff>
      <xdr:row>76</xdr:row>
      <xdr:rowOff>8713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35758"/>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8713</xdr:rowOff>
    </xdr:from>
    <xdr:to>
      <xdr:col>76</xdr:col>
      <xdr:colOff>114300</xdr:colOff>
      <xdr:row>76</xdr:row>
      <xdr:rowOff>43734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38913"/>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43734</xdr:rowOff>
    </xdr:from>
    <xdr:to>
      <xdr:col>71</xdr:col>
      <xdr:colOff>177800</xdr:colOff>
      <xdr:row>76</xdr:row>
      <xdr:rowOff>57130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73934"/>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136723</xdr:rowOff>
    </xdr:from>
    <xdr:to>
      <xdr:col>85</xdr:col>
      <xdr:colOff>177800</xdr:colOff>
      <xdr:row>76</xdr:row>
      <xdr:rowOff>66873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9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159600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8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126208</xdr:rowOff>
    </xdr:from>
    <xdr:to>
      <xdr:col>81</xdr:col>
      <xdr:colOff>101600</xdr:colOff>
      <xdr:row>76</xdr:row>
      <xdr:rowOff>56358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72885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7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129362</xdr:rowOff>
    </xdr:from>
    <xdr:to>
      <xdr:col>76</xdr:col>
      <xdr:colOff>165100</xdr:colOff>
      <xdr:row>76</xdr:row>
      <xdr:rowOff>59513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881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76039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164384</xdr:rowOff>
    </xdr:from>
    <xdr:to>
      <xdr:col>72</xdr:col>
      <xdr:colOff>38100</xdr:colOff>
      <xdr:row>76</xdr:row>
      <xdr:rowOff>94534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111061</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68428" y="1279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6330</xdr:rowOff>
    </xdr:from>
    <xdr:to>
      <xdr:col>67</xdr:col>
      <xdr:colOff>101600</xdr:colOff>
      <xdr:row>76</xdr:row>
      <xdr:rowOff>107930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124457</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79428" y="128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43318</xdr:rowOff>
    </xdr:from>
    <xdr:to>
      <xdr:col>85</xdr:col>
      <xdr:colOff>127000</xdr:colOff>
      <xdr:row>97</xdr:row>
      <xdr:rowOff>33325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331068"/>
          <a:ext cx="838200" cy="33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33325</xdr:rowOff>
    </xdr:from>
    <xdr:to>
      <xdr:col>81</xdr:col>
      <xdr:colOff>50800</xdr:colOff>
      <xdr:row>98</xdr:row>
      <xdr:rowOff>113488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663975"/>
          <a:ext cx="889000" cy="25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113488</xdr:rowOff>
    </xdr:from>
    <xdr:to>
      <xdr:col>76</xdr:col>
      <xdr:colOff>114300</xdr:colOff>
      <xdr:row>99</xdr:row>
      <xdr:rowOff>83660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15588"/>
          <a:ext cx="889000" cy="14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72132</xdr:rowOff>
    </xdr:from>
    <xdr:to>
      <xdr:col>71</xdr:col>
      <xdr:colOff>177800</xdr:colOff>
      <xdr:row>99</xdr:row>
      <xdr:rowOff>83660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874232"/>
          <a:ext cx="889000" cy="18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163968</xdr:rowOff>
    </xdr:from>
    <xdr:to>
      <xdr:col>85</xdr:col>
      <xdr:colOff>177800</xdr:colOff>
      <xdr:row>95</xdr:row>
      <xdr:rowOff>94118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2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15395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13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153975</xdr:rowOff>
    </xdr:from>
    <xdr:to>
      <xdr:col>81</xdr:col>
      <xdr:colOff>101600</xdr:colOff>
      <xdr:row>97</xdr:row>
      <xdr:rowOff>84125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61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100652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3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62688</xdr:rowOff>
    </xdr:from>
    <xdr:to>
      <xdr:col>76</xdr:col>
      <xdr:colOff>165100</xdr:colOff>
      <xdr:row>98</xdr:row>
      <xdr:rowOff>164288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155415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32860</xdr:rowOff>
    </xdr:from>
    <xdr:to>
      <xdr:col>72</xdr:col>
      <xdr:colOff>38100</xdr:colOff>
      <xdr:row>99</xdr:row>
      <xdr:rowOff>134460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0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125587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9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21332</xdr:rowOff>
    </xdr:from>
    <xdr:to>
      <xdr:col>67</xdr:col>
      <xdr:colOff>101600</xdr:colOff>
      <xdr:row>98</xdr:row>
      <xdr:rowOff>122932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114059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9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98770</xdr:rowOff>
    </xdr:from>
    <xdr:to>
      <xdr:col>116</xdr:col>
      <xdr:colOff>63500</xdr:colOff>
      <xdr:row>56</xdr:row>
      <xdr:rowOff>4500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014170"/>
          <a:ext cx="838200" cy="59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98770</xdr:rowOff>
    </xdr:from>
    <xdr:to>
      <xdr:col>111</xdr:col>
      <xdr:colOff>177800</xdr:colOff>
      <xdr:row>53</xdr:row>
      <xdr:rowOff>166805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014170"/>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166805</xdr:rowOff>
    </xdr:from>
    <xdr:to>
      <xdr:col>107</xdr:col>
      <xdr:colOff>50800</xdr:colOff>
      <xdr:row>55</xdr:row>
      <xdr:rowOff>167894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253655"/>
          <a:ext cx="889000" cy="3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167894</xdr:rowOff>
    </xdr:from>
    <xdr:to>
      <xdr:col>102</xdr:col>
      <xdr:colOff>114300</xdr:colOff>
      <xdr:row>55</xdr:row>
      <xdr:rowOff>168765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597644"/>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125150</xdr:rowOff>
    </xdr:from>
    <xdr:to>
      <xdr:col>116</xdr:col>
      <xdr:colOff>114300</xdr:colOff>
      <xdr:row>56</xdr:row>
      <xdr:rowOff>55300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55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148027</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40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47970</xdr:rowOff>
    </xdr:from>
    <xdr:to>
      <xdr:col>112</xdr:col>
      <xdr:colOff>38100</xdr:colOff>
      <xdr:row>52</xdr:row>
      <xdr:rowOff>149570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89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166097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56111" y="873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116005</xdr:rowOff>
    </xdr:from>
    <xdr:to>
      <xdr:col>107</xdr:col>
      <xdr:colOff>101600</xdr:colOff>
      <xdr:row>54</xdr:row>
      <xdr:rowOff>46155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2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62682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89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117094</xdr:rowOff>
    </xdr:from>
    <xdr:to>
      <xdr:col>102</xdr:col>
      <xdr:colOff>165100</xdr:colOff>
      <xdr:row>56</xdr:row>
      <xdr:rowOff>47244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54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63771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3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117965</xdr:rowOff>
    </xdr:from>
    <xdr:to>
      <xdr:col>98</xdr:col>
      <xdr:colOff>38100</xdr:colOff>
      <xdr:row>56</xdr:row>
      <xdr:rowOff>48115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5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64642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32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43688</xdr:rowOff>
    </xdr:from>
    <xdr:to>
      <xdr:col>116</xdr:col>
      <xdr:colOff>63500</xdr:colOff>
      <xdr:row>72</xdr:row>
      <xdr:rowOff>51186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216638"/>
          <a:ext cx="838200" cy="17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51186</xdr:rowOff>
    </xdr:from>
    <xdr:to>
      <xdr:col>111</xdr:col>
      <xdr:colOff>177800</xdr:colOff>
      <xdr:row>73</xdr:row>
      <xdr:rowOff>13330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395586"/>
          <a:ext cx="889000" cy="13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33081</xdr:rowOff>
    </xdr:from>
    <xdr:to>
      <xdr:col>107</xdr:col>
      <xdr:colOff>50800</xdr:colOff>
      <xdr:row>73</xdr:row>
      <xdr:rowOff>13330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377481"/>
          <a:ext cx="889000" cy="15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33081</xdr:rowOff>
    </xdr:from>
    <xdr:to>
      <xdr:col>102</xdr:col>
      <xdr:colOff>114300</xdr:colOff>
      <xdr:row>73</xdr:row>
      <xdr:rowOff>59324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377481"/>
          <a:ext cx="889000" cy="19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164338</xdr:rowOff>
    </xdr:from>
    <xdr:to>
      <xdr:col>116</xdr:col>
      <xdr:colOff>114300</xdr:colOff>
      <xdr:row>71</xdr:row>
      <xdr:rowOff>94488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16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15765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01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386</xdr:rowOff>
    </xdr:from>
    <xdr:to>
      <xdr:col>112</xdr:col>
      <xdr:colOff>38100</xdr:colOff>
      <xdr:row>72</xdr:row>
      <xdr:rowOff>101986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3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118513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1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133980</xdr:rowOff>
    </xdr:from>
    <xdr:to>
      <xdr:col>107</xdr:col>
      <xdr:colOff>101600</xdr:colOff>
      <xdr:row>73</xdr:row>
      <xdr:rowOff>64130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4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80657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2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153731</xdr:rowOff>
    </xdr:from>
    <xdr:to>
      <xdr:col>102</xdr:col>
      <xdr:colOff>165100</xdr:colOff>
      <xdr:row>72</xdr:row>
      <xdr:rowOff>83881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3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100408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1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8524</xdr:rowOff>
    </xdr:from>
    <xdr:to>
      <xdr:col>98</xdr:col>
      <xdr:colOff>38100</xdr:colOff>
      <xdr:row>73</xdr:row>
      <xdr:rowOff>110124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5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126651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29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556,881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497,238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59,643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円増加した。十条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西口市街地再開発促進事業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や都の北学園建設費などが増となったことにより、普通建設事業費が大幅な増となったことが主な要因となっている。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76,737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34,346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これは、都の北学園建設に係る学校改築事業費や十条駅西口市街地再開発促進事業費が増となったことなどが要因となっている。今後も、学校改築、新庁舎整備、駅周辺のまちづくりなど多額の経費が必要な普通建設事業が見込まれるため、適切な地方債の活用や、計画的な基金への積立て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161,564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円で、電力・ガス・食料品等価格高騰緊急支援給付金事業費や生活支援臨時特別給付金事業費が皆減となった一方、エネルギー・食料品等価格高騰支援給付金事業費が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86,358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円で、新型コロナウイルスワクチン接種関係費や新型コロナウイルス対策費の大幅な減などにより、前年度より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円で、施設建設基金繰入金を新庁舎整備基金に移し替えたことなどにより、前年度より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30,582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357,701
330,339
20.61
207,671,323
199,196,900
7,825,702
101,713,046
27,007,251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157035</xdr:rowOff>
    </xdr:from>
    <xdr:to>
      <xdr:col>24</xdr:col>
      <xdr:colOff>63500</xdr:colOff>
      <xdr:row>36</xdr:row>
      <xdr:rowOff>159893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29235"/>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152845</xdr:rowOff>
    </xdr:from>
    <xdr:to>
      <xdr:col>19</xdr:col>
      <xdr:colOff>177800</xdr:colOff>
      <xdr:row>36</xdr:row>
      <xdr:rowOff>157035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2504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139319</xdr:rowOff>
    </xdr:from>
    <xdr:to>
      <xdr:col>15</xdr:col>
      <xdr:colOff>50800</xdr:colOff>
      <xdr:row>36</xdr:row>
      <xdr:rowOff>152845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11519"/>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139319</xdr:rowOff>
    </xdr:from>
    <xdr:to>
      <xdr:col>10</xdr:col>
      <xdr:colOff>114300</xdr:colOff>
      <xdr:row>36</xdr:row>
      <xdr:rowOff>142177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1151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109093</xdr:rowOff>
    </xdr:from>
    <xdr:to>
      <xdr:col>24</xdr:col>
      <xdr:colOff>114300</xdr:colOff>
      <xdr:row>37</xdr:row>
      <xdr:rowOff>39243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131970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106235</xdr:rowOff>
    </xdr:from>
    <xdr:to>
      <xdr:col>20</xdr:col>
      <xdr:colOff>38100</xdr:colOff>
      <xdr:row>37</xdr:row>
      <xdr:rowOff>36385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52912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5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102045</xdr:rowOff>
    </xdr:from>
    <xdr:to>
      <xdr:col>15</xdr:col>
      <xdr:colOff>101600</xdr:colOff>
      <xdr:row>37</xdr:row>
      <xdr:rowOff>32195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48722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88519</xdr:rowOff>
    </xdr:from>
    <xdr:to>
      <xdr:col>10</xdr:col>
      <xdr:colOff>165100</xdr:colOff>
      <xdr:row>37</xdr:row>
      <xdr:rowOff>18669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35196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91377</xdr:rowOff>
    </xdr:from>
    <xdr:to>
      <xdr:col>6</xdr:col>
      <xdr:colOff>38100</xdr:colOff>
      <xdr:row>37</xdr:row>
      <xdr:rowOff>21527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38054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3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33444</xdr:rowOff>
    </xdr:from>
    <xdr:to>
      <xdr:col>24</xdr:col>
      <xdr:colOff>63500</xdr:colOff>
      <xdr:row>58</xdr:row>
      <xdr:rowOff>81113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463194"/>
          <a:ext cx="838200" cy="56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81113</xdr:rowOff>
    </xdr:from>
    <xdr:to>
      <xdr:col>19</xdr:col>
      <xdr:colOff>177800</xdr:colOff>
      <xdr:row>58</xdr:row>
      <xdr:rowOff>129827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25213"/>
          <a:ext cx="889000" cy="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83715</xdr:rowOff>
    </xdr:from>
    <xdr:to>
      <xdr:col>15</xdr:col>
      <xdr:colOff>50800</xdr:colOff>
      <xdr:row>58</xdr:row>
      <xdr:rowOff>129827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99115"/>
          <a:ext cx="889000" cy="107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83715</xdr:rowOff>
    </xdr:from>
    <xdr:to>
      <xdr:col>10</xdr:col>
      <xdr:colOff>114300</xdr:colOff>
      <xdr:row>58</xdr:row>
      <xdr:rowOff>113422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99115"/>
          <a:ext cx="889000" cy="10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154094</xdr:rowOff>
    </xdr:from>
    <xdr:to>
      <xdr:col>24</xdr:col>
      <xdr:colOff>114300</xdr:colOff>
      <xdr:row>55</xdr:row>
      <xdr:rowOff>84244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5521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30313</xdr:rowOff>
    </xdr:from>
    <xdr:to>
      <xdr:col>20</xdr:col>
      <xdr:colOff>38100</xdr:colOff>
      <xdr:row>58</xdr:row>
      <xdr:rowOff>131913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123040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6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79027</xdr:rowOff>
    </xdr:from>
    <xdr:to>
      <xdr:col>15</xdr:col>
      <xdr:colOff>101600</xdr:colOff>
      <xdr:row>59</xdr:row>
      <xdr:rowOff>9177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32915</xdr:rowOff>
    </xdr:from>
    <xdr:to>
      <xdr:col>10</xdr:col>
      <xdr:colOff>165100</xdr:colOff>
      <xdr:row>52</xdr:row>
      <xdr:rowOff>134515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125642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4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62622</xdr:rowOff>
    </xdr:from>
    <xdr:to>
      <xdr:col>6</xdr:col>
      <xdr:colOff>38100</xdr:colOff>
      <xdr:row>58</xdr:row>
      <xdr:rowOff>164222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155349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9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106690</xdr:rowOff>
    </xdr:from>
    <xdr:to>
      <xdr:col>24</xdr:col>
      <xdr:colOff>63500</xdr:colOff>
      <xdr:row>76</xdr:row>
      <xdr:rowOff>143197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36890"/>
          <a:ext cx="838200" cy="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131074</xdr:rowOff>
    </xdr:from>
    <xdr:to>
      <xdr:col>19</xdr:col>
      <xdr:colOff>177800</xdr:colOff>
      <xdr:row>76</xdr:row>
      <xdr:rowOff>143197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61274"/>
          <a:ext cx="889000" cy="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131074</xdr:rowOff>
    </xdr:from>
    <xdr:to>
      <xdr:col>15</xdr:col>
      <xdr:colOff>50800</xdr:colOff>
      <xdr:row>77</xdr:row>
      <xdr:rowOff>52832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61274"/>
          <a:ext cx="889000" cy="9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52832</xdr:rowOff>
    </xdr:from>
    <xdr:to>
      <xdr:col>10</xdr:col>
      <xdr:colOff>114300</xdr:colOff>
      <xdr:row>78</xdr:row>
      <xdr:rowOff>6381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4482"/>
          <a:ext cx="889000" cy="12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55890</xdr:rowOff>
    </xdr:from>
    <xdr:to>
      <xdr:col>24</xdr:col>
      <xdr:colOff>114300</xdr:colOff>
      <xdr:row>76</xdr:row>
      <xdr:rowOff>157490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78767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92397</xdr:rowOff>
    </xdr:from>
    <xdr:to>
      <xdr:col>20</xdr:col>
      <xdr:colOff>38100</xdr:colOff>
      <xdr:row>77</xdr:row>
      <xdr:rowOff>22547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39074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9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80274</xdr:rowOff>
    </xdr:from>
    <xdr:to>
      <xdr:col>15</xdr:col>
      <xdr:colOff>101600</xdr:colOff>
      <xdr:row>77</xdr:row>
      <xdr:rowOff>10424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1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26951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8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2032</xdr:rowOff>
    </xdr:from>
    <xdr:to>
      <xdr:col>10</xdr:col>
      <xdr:colOff>165100</xdr:colOff>
      <xdr:row>77</xdr:row>
      <xdr:rowOff>103632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120159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127031</xdr:rowOff>
    </xdr:from>
    <xdr:to>
      <xdr:col>6</xdr:col>
      <xdr:colOff>38100</xdr:colOff>
      <xdr:row>78</xdr:row>
      <xdr:rowOff>57181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73708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0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83990</xdr:rowOff>
    </xdr:from>
    <xdr:to>
      <xdr:col>24</xdr:col>
      <xdr:colOff>63500</xdr:colOff>
      <xdr:row>96</xdr:row>
      <xdr:rowOff>28304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71740"/>
          <a:ext cx="838200" cy="11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44625</xdr:rowOff>
    </xdr:from>
    <xdr:to>
      <xdr:col>19</xdr:col>
      <xdr:colOff>177800</xdr:colOff>
      <xdr:row>95</xdr:row>
      <xdr:rowOff>83990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32375"/>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44625</xdr:rowOff>
    </xdr:from>
    <xdr:to>
      <xdr:col>15</xdr:col>
      <xdr:colOff>50800</xdr:colOff>
      <xdr:row>97</xdr:row>
      <xdr:rowOff>117571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32375"/>
          <a:ext cx="889000" cy="4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117571</xdr:rowOff>
    </xdr:from>
    <xdr:to>
      <xdr:col>10</xdr:col>
      <xdr:colOff>114300</xdr:colOff>
      <xdr:row>97</xdr:row>
      <xdr:rowOff>170630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48221"/>
          <a:ext cx="889000" cy="5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148954</xdr:rowOff>
    </xdr:from>
    <xdr:to>
      <xdr:col>24</xdr:col>
      <xdr:colOff>114300</xdr:colOff>
      <xdr:row>96</xdr:row>
      <xdr:rowOff>79104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33190</xdr:rowOff>
    </xdr:from>
    <xdr:to>
      <xdr:col>20</xdr:col>
      <xdr:colOff>38100</xdr:colOff>
      <xdr:row>95</xdr:row>
      <xdr:rowOff>134790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125917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165275</xdr:rowOff>
    </xdr:from>
    <xdr:to>
      <xdr:col>15</xdr:col>
      <xdr:colOff>101600</xdr:colOff>
      <xdr:row>95</xdr:row>
      <xdr:rowOff>95425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8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86552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66771</xdr:rowOff>
    </xdr:from>
    <xdr:to>
      <xdr:col>10</xdr:col>
      <xdr:colOff>165100</xdr:colOff>
      <xdr:row>97</xdr:row>
      <xdr:rowOff>168371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159498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119830</xdr:rowOff>
    </xdr:from>
    <xdr:to>
      <xdr:col>6</xdr:col>
      <xdr:colOff>38100</xdr:colOff>
      <xdr:row>98</xdr:row>
      <xdr:rowOff>49980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5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41107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4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1168</xdr:rowOff>
    </xdr:from>
    <xdr:to>
      <xdr:col>55</xdr:col>
      <xdr:colOff>0</xdr:colOff>
      <xdr:row>38</xdr:row>
      <xdr:rowOff>6197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1626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6197</xdr:rowOff>
    </xdr:from>
    <xdr:to>
      <xdr:col>50</xdr:col>
      <xdr:colOff>114300</xdr:colOff>
      <xdr:row>38</xdr:row>
      <xdr:rowOff>9398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2129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2997</xdr:rowOff>
    </xdr:from>
    <xdr:to>
      <xdr:col>45</xdr:col>
      <xdr:colOff>177800</xdr:colOff>
      <xdr:row>38</xdr:row>
      <xdr:rowOff>9398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1809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57404</xdr:rowOff>
    </xdr:from>
    <xdr:to>
      <xdr:col>41</xdr:col>
      <xdr:colOff>50800</xdr:colOff>
      <xdr:row>38</xdr:row>
      <xdr:rowOff>2997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01054"/>
          <a:ext cx="8890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121819</xdr:rowOff>
    </xdr:from>
    <xdr:to>
      <xdr:col>55</xdr:col>
      <xdr:colOff>50800</xdr:colOff>
      <xdr:row>38</xdr:row>
      <xdr:rowOff>51969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36746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80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126848</xdr:rowOff>
    </xdr:from>
    <xdr:to>
      <xdr:col>50</xdr:col>
      <xdr:colOff>165100</xdr:colOff>
      <xdr:row>38</xdr:row>
      <xdr:rowOff>56998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48124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130048</xdr:rowOff>
    </xdr:from>
    <xdr:to>
      <xdr:col>46</xdr:col>
      <xdr:colOff>38100</xdr:colOff>
      <xdr:row>38</xdr:row>
      <xdr:rowOff>60198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51325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123647</xdr:rowOff>
    </xdr:from>
    <xdr:to>
      <xdr:col>41</xdr:col>
      <xdr:colOff>101600</xdr:colOff>
      <xdr:row>38</xdr:row>
      <xdr:rowOff>53797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44924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60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6604</xdr:rowOff>
    </xdr:from>
    <xdr:to>
      <xdr:col>36</xdr:col>
      <xdr:colOff>165100</xdr:colOff>
      <xdr:row>37</xdr:row>
      <xdr:rowOff>108204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99331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35413</xdr:rowOff>
    </xdr:from>
    <xdr:to>
      <xdr:col>55</xdr:col>
      <xdr:colOff>0</xdr:colOff>
      <xdr:row>76</xdr:row>
      <xdr:rowOff>125070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065613"/>
          <a:ext cx="8382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35413</xdr:rowOff>
    </xdr:from>
    <xdr:to>
      <xdr:col>50</xdr:col>
      <xdr:colOff>114300</xdr:colOff>
      <xdr:row>76</xdr:row>
      <xdr:rowOff>58821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065613"/>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58821</xdr:rowOff>
    </xdr:from>
    <xdr:to>
      <xdr:col>45</xdr:col>
      <xdr:colOff>177800</xdr:colOff>
      <xdr:row>76</xdr:row>
      <xdr:rowOff>86162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089021"/>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939</xdr:rowOff>
    </xdr:from>
    <xdr:to>
      <xdr:col>41</xdr:col>
      <xdr:colOff>50800</xdr:colOff>
      <xdr:row>76</xdr:row>
      <xdr:rowOff>86162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031139"/>
          <a:ext cx="889000" cy="8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74270</xdr:rowOff>
    </xdr:from>
    <xdr:to>
      <xdr:col>55</xdr:col>
      <xdr:colOff>50800</xdr:colOff>
      <xdr:row>77</xdr:row>
      <xdr:rowOff>4420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1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52697</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8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156063</xdr:rowOff>
    </xdr:from>
    <xdr:to>
      <xdr:col>50</xdr:col>
      <xdr:colOff>165100</xdr:colOff>
      <xdr:row>76</xdr:row>
      <xdr:rowOff>86213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0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102740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279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8021</xdr:rowOff>
    </xdr:from>
    <xdr:to>
      <xdr:col>46</xdr:col>
      <xdr:colOff>38100</xdr:colOff>
      <xdr:row>76</xdr:row>
      <xdr:rowOff>109621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3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126148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281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35362</xdr:rowOff>
    </xdr:from>
    <xdr:to>
      <xdr:col>41</xdr:col>
      <xdr:colOff>101600</xdr:colOff>
      <xdr:row>76</xdr:row>
      <xdr:rowOff>136962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153489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28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121589</xdr:rowOff>
    </xdr:from>
    <xdr:to>
      <xdr:col>36</xdr:col>
      <xdr:colOff>165100</xdr:colOff>
      <xdr:row>76</xdr:row>
      <xdr:rowOff>51739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68266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7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31863</xdr:rowOff>
    </xdr:from>
    <xdr:to>
      <xdr:col>55</xdr:col>
      <xdr:colOff>0</xdr:colOff>
      <xdr:row>96</xdr:row>
      <xdr:rowOff>130470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491063"/>
          <a:ext cx="838200" cy="9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130470</xdr:rowOff>
    </xdr:from>
    <xdr:to>
      <xdr:col>50</xdr:col>
      <xdr:colOff>114300</xdr:colOff>
      <xdr:row>97</xdr:row>
      <xdr:rowOff>150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589670"/>
          <a:ext cx="889000" cy="4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xdr:rowOff>
    </xdr:from>
    <xdr:to>
      <xdr:col>45</xdr:col>
      <xdr:colOff>177800</xdr:colOff>
      <xdr:row>97</xdr:row>
      <xdr:rowOff>28223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630800"/>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9855</xdr:rowOff>
    </xdr:from>
    <xdr:to>
      <xdr:col>41</xdr:col>
      <xdr:colOff>50800</xdr:colOff>
      <xdr:row>97</xdr:row>
      <xdr:rowOff>28223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640505"/>
          <a:ext cx="889000" cy="1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152513</xdr:rowOff>
    </xdr:from>
    <xdr:to>
      <xdr:col>55</xdr:col>
      <xdr:colOff>50800</xdr:colOff>
      <xdr:row>96</xdr:row>
      <xdr:rowOff>82663</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4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3940</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29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79670</xdr:rowOff>
    </xdr:from>
    <xdr:to>
      <xdr:col>50</xdr:col>
      <xdr:colOff>165100</xdr:colOff>
      <xdr:row>97</xdr:row>
      <xdr:rowOff>9820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3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26347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1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120800</xdr:rowOff>
    </xdr:from>
    <xdr:to>
      <xdr:col>46</xdr:col>
      <xdr:colOff>38100</xdr:colOff>
      <xdr:row>97</xdr:row>
      <xdr:rowOff>50950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42077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7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148873</xdr:rowOff>
    </xdr:from>
    <xdr:to>
      <xdr:col>41</xdr:col>
      <xdr:colOff>101600</xdr:colOff>
      <xdr:row>97</xdr:row>
      <xdr:rowOff>79023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70150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0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130505</xdr:rowOff>
    </xdr:from>
    <xdr:to>
      <xdr:col>36</xdr:col>
      <xdr:colOff>165100</xdr:colOff>
      <xdr:row>97</xdr:row>
      <xdr:rowOff>60655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51782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8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38659</xdr:rowOff>
    </xdr:from>
    <xdr:to>
      <xdr:col>85</xdr:col>
      <xdr:colOff>127000</xdr:colOff>
      <xdr:row>38</xdr:row>
      <xdr:rowOff>38796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5481300" y="6553759"/>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38659</xdr:rowOff>
    </xdr:from>
    <xdr:to>
      <xdr:col>81</xdr:col>
      <xdr:colOff>50800</xdr:colOff>
      <xdr:row>38</xdr:row>
      <xdr:rowOff>39619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553759"/>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39619</xdr:rowOff>
    </xdr:from>
    <xdr:to>
      <xdr:col>76</xdr:col>
      <xdr:colOff>114300</xdr:colOff>
      <xdr:row>38</xdr:row>
      <xdr:rowOff>44054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6554719"/>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154696</xdr:rowOff>
    </xdr:from>
    <xdr:to>
      <xdr:col>71</xdr:col>
      <xdr:colOff>177800</xdr:colOff>
      <xdr:row>38</xdr:row>
      <xdr:rowOff>44054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498346"/>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159446</xdr:rowOff>
    </xdr:from>
    <xdr:to>
      <xdr:col>85</xdr:col>
      <xdr:colOff>177800</xdr:colOff>
      <xdr:row>38</xdr:row>
      <xdr:rowOff>89596</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74373</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159309</xdr:rowOff>
    </xdr:from>
    <xdr:to>
      <xdr:col>81</xdr:col>
      <xdr:colOff>101600</xdr:colOff>
      <xdr:row>38</xdr:row>
      <xdr:rowOff>89459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0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80586</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9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160269</xdr:rowOff>
    </xdr:from>
    <xdr:to>
      <xdr:col>76</xdr:col>
      <xdr:colOff>165100</xdr:colOff>
      <xdr:row>38</xdr:row>
      <xdr:rowOff>90419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81546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59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164704</xdr:rowOff>
    </xdr:from>
    <xdr:to>
      <xdr:col>72</xdr:col>
      <xdr:colOff>38100</xdr:colOff>
      <xdr:row>38</xdr:row>
      <xdr:rowOff>94854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0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85981</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6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103896</xdr:rowOff>
    </xdr:from>
    <xdr:to>
      <xdr:col>67</xdr:col>
      <xdr:colOff>101600</xdr:colOff>
      <xdr:row>38</xdr:row>
      <xdr:rowOff>34046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4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25173</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4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98840</xdr:rowOff>
    </xdr:from>
    <xdr:to>
      <xdr:col>85</xdr:col>
      <xdr:colOff>127000</xdr:colOff>
      <xdr:row>56</xdr:row>
      <xdr:rowOff>129829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00040"/>
          <a:ext cx="838200" cy="3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98840</xdr:rowOff>
    </xdr:from>
    <xdr:to>
      <xdr:col>81</xdr:col>
      <xdr:colOff>50800</xdr:colOff>
      <xdr:row>57</xdr:row>
      <xdr:rowOff>11204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700040"/>
          <a:ext cx="889000" cy="8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11204</xdr:rowOff>
    </xdr:from>
    <xdr:to>
      <xdr:col>76</xdr:col>
      <xdr:colOff>114300</xdr:colOff>
      <xdr:row>57</xdr:row>
      <xdr:rowOff>67618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783854"/>
          <a:ext cx="889000" cy="5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165536</xdr:rowOff>
    </xdr:from>
    <xdr:to>
      <xdr:col>71</xdr:col>
      <xdr:colOff>177800</xdr:colOff>
      <xdr:row>57</xdr:row>
      <xdr:rowOff>67618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766736"/>
          <a:ext cx="889000" cy="7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79029</xdr:rowOff>
    </xdr:from>
    <xdr:to>
      <xdr:col>85</xdr:col>
      <xdr:colOff>177800</xdr:colOff>
      <xdr:row>57</xdr:row>
      <xdr:rowOff>9179</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6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101906</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53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48040</xdr:rowOff>
    </xdr:from>
    <xdr:to>
      <xdr:col>81</xdr:col>
      <xdr:colOff>101600</xdr:colOff>
      <xdr:row>56</xdr:row>
      <xdr:rowOff>149640</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6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166167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2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131854</xdr:rowOff>
    </xdr:from>
    <xdr:to>
      <xdr:col>76</xdr:col>
      <xdr:colOff>165100</xdr:colOff>
      <xdr:row>57</xdr:row>
      <xdr:rowOff>62004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3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78531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0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16818</xdr:rowOff>
    </xdr:from>
    <xdr:to>
      <xdr:col>72</xdr:col>
      <xdr:colOff>38100</xdr:colOff>
      <xdr:row>57</xdr:row>
      <xdr:rowOff>118418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109545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8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114736</xdr:rowOff>
    </xdr:from>
    <xdr:to>
      <xdr:col>67</xdr:col>
      <xdr:colOff>101600</xdr:colOff>
      <xdr:row>57</xdr:row>
      <xdr:rowOff>44886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1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61413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9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170543</xdr:rowOff>
    </xdr:from>
    <xdr:to>
      <xdr:col>76</xdr:col>
      <xdr:colOff>165100</xdr:colOff>
      <xdr:row>79</xdr:row>
      <xdr:rowOff>100693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5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117220</xdr:rowOff>
    </xdr:from>
    <xdr:ext cx="31393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435333" y="13318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103777</xdr:rowOff>
    </xdr:from>
    <xdr:to>
      <xdr:col>71</xdr:col>
      <xdr:colOff>177800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2105277"/>
          <a:ext cx="889000" cy="153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7257</xdr:rowOff>
    </xdr:from>
    <xdr:to>
      <xdr:col>72</xdr:col>
      <xdr:colOff>38100</xdr:colOff>
      <xdr:row>78</xdr:row>
      <xdr:rowOff>108857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38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76</xdr:row>
      <xdr:rowOff>125384</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546333" y="1315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33382</xdr:rowOff>
    </xdr:from>
    <xdr:to>
      <xdr:col>67</xdr:col>
      <xdr:colOff>101600</xdr:colOff>
      <xdr:row>78</xdr:row>
      <xdr:rowOff>134982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126109</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57333" y="13499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52977</xdr:rowOff>
    </xdr:from>
    <xdr:to>
      <xdr:col>67</xdr:col>
      <xdr:colOff>101600</xdr:colOff>
      <xdr:row>70</xdr:row>
      <xdr:rowOff>154577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0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68</xdr:row>
      <xdr:rowOff>171104</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1829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5558</xdr:rowOff>
    </xdr:from>
    <xdr:to>
      <xdr:col>85</xdr:col>
      <xdr:colOff>127000</xdr:colOff>
      <xdr:row>96</xdr:row>
      <xdr:rowOff>15616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464758"/>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5558</xdr:rowOff>
    </xdr:from>
    <xdr:to>
      <xdr:col>81</xdr:col>
      <xdr:colOff>50800</xdr:colOff>
      <xdr:row>96</xdr:row>
      <xdr:rowOff>8209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464758"/>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8209</xdr:rowOff>
    </xdr:from>
    <xdr:to>
      <xdr:col>76</xdr:col>
      <xdr:colOff>114300</xdr:colOff>
      <xdr:row>96</xdr:row>
      <xdr:rowOff>43140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467409"/>
          <a:ext cx="889000" cy="3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43140</xdr:rowOff>
    </xdr:from>
    <xdr:to>
      <xdr:col>71</xdr:col>
      <xdr:colOff>177800</xdr:colOff>
      <xdr:row>96</xdr:row>
      <xdr:rowOff>56490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502340"/>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136266</xdr:rowOff>
    </xdr:from>
    <xdr:to>
      <xdr:col>85</xdr:col>
      <xdr:colOff>177800</xdr:colOff>
      <xdr:row>96</xdr:row>
      <xdr:rowOff>66416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42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159143</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27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126208</xdr:rowOff>
    </xdr:from>
    <xdr:to>
      <xdr:col>81</xdr:col>
      <xdr:colOff>101600</xdr:colOff>
      <xdr:row>96</xdr:row>
      <xdr:rowOff>56358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4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72885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1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128859</xdr:rowOff>
    </xdr:from>
    <xdr:to>
      <xdr:col>76</xdr:col>
      <xdr:colOff>165100</xdr:colOff>
      <xdr:row>96</xdr:row>
      <xdr:rowOff>59009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41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75536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163790</xdr:rowOff>
    </xdr:from>
    <xdr:to>
      <xdr:col>72</xdr:col>
      <xdr:colOff>38100</xdr:colOff>
      <xdr:row>96</xdr:row>
      <xdr:rowOff>93940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4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110467</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68428" y="162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5690</xdr:rowOff>
    </xdr:from>
    <xdr:to>
      <xdr:col>67</xdr:col>
      <xdr:colOff>101600</xdr:colOff>
      <xdr:row>96</xdr:row>
      <xdr:rowOff>107290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4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123817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79428" y="1624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556,881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497,238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59,643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円増加した。衛生費及び教育費が減となったものの、総務費が大幅な増となったことが主な要因となっている。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99,011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51,629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円の増となった。新庁舎整備基金積立金の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259,332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円の増となった。エネルギー・食料品等価格高騰支援給付金事業費の皆増などが要因となっている。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39,873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円の減となった。新型コロナウイルスワクチン接種関係費や新型コロナウイルス対策費の減などが要因となっている。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58,869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円の増となった。十条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西口再開発促進事業費や都市計画街路新設費が増となったことなどが要因となっている。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77,159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学校改築等基金積立金の大幅な減などが要因となっている。今後も、学校の改築など多額の経費が必要となることが見込まれるため、適切な地方債の活用や、計画的な基金への積立て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基準財政規模に占める財政調整基金残高の割合は、標準財政規模が約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億円増加したものの、基金残高が約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に上昇した。実質収支比率は、標準財政規模が約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億円増加し、実質収支額が約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に低下した。実質単年度収支比率は、単年度収支が約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引き続き厳しい財政状況ではあるが、内部努力の徹底と外部化を基軸とした事務事業の見直しに取り組んでいく。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一般会計及びすべての特別会計において赤字は生じていない。今後とも、各会計で適正な財政運営を行っていく。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207671323</v>
      </c>
      <c r="BO4" s="436"/>
      <c r="BP4" s="436"/>
      <c r="BQ4" s="436"/>
      <c r="BR4" s="436"/>
      <c r="BS4" s="436"/>
      <c r="BT4" s="436"/>
      <c r="BU4" s="437"/>
      <c r="BV4" s="435">
        <v>184808271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7.7</v>
      </c>
      <c r="CU4" s="576"/>
      <c r="CV4" s="576"/>
      <c r="CW4" s="576"/>
      <c r="CX4" s="576"/>
      <c r="CY4" s="576"/>
      <c r="CZ4" s="576"/>
      <c r="DA4" s="577"/>
      <c r="DB4" s="575">
        <v>9.1</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199196900</v>
      </c>
      <c r="BO5" s="407"/>
      <c r="BP5" s="407"/>
      <c r="BQ5" s="407"/>
      <c r="BR5" s="407"/>
      <c r="BS5" s="407"/>
      <c r="BT5" s="407"/>
      <c r="BU5" s="408"/>
      <c r="BV5" s="406">
        <v>175889006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79.8</v>
      </c>
      <c r="CU5" s="404"/>
      <c r="CV5" s="404"/>
      <c r="CW5" s="404"/>
      <c r="CX5" s="404"/>
      <c r="CY5" s="404"/>
      <c r="CZ5" s="404"/>
      <c r="DA5" s="405"/>
      <c r="DB5" s="403">
        <v>80.8</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8474423</v>
      </c>
      <c r="BO6" s="407"/>
      <c r="BP6" s="407"/>
      <c r="BQ6" s="407"/>
      <c r="BR6" s="407"/>
      <c r="BS6" s="407"/>
      <c r="BT6" s="407"/>
      <c r="BU6" s="408"/>
      <c r="BV6" s="406">
        <v>8919265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79.8</v>
      </c>
      <c r="CU6" s="550"/>
      <c r="CV6" s="550"/>
      <c r="CW6" s="550"/>
      <c r="CX6" s="550"/>
      <c r="CY6" s="550"/>
      <c r="CZ6" s="550"/>
      <c r="DA6" s="551"/>
      <c r="DB6" s="549">
        <v>80.8</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648721</v>
      </c>
      <c r="BO7" s="407"/>
      <c r="BP7" s="407"/>
      <c r="BQ7" s="407"/>
      <c r="BR7" s="407"/>
      <c r="BS7" s="407"/>
      <c r="BT7" s="407"/>
      <c r="BU7" s="408"/>
      <c r="BV7" s="406">
        <v>202143</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101713046</v>
      </c>
      <c r="CU7" s="407"/>
      <c r="CV7" s="407"/>
      <c r="CW7" s="407"/>
      <c r="CX7" s="407"/>
      <c r="CY7" s="407"/>
      <c r="CZ7" s="407"/>
      <c r="DA7" s="408"/>
      <c r="DB7" s="406">
        <v>95834057</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7825702</v>
      </c>
      <c r="BO8" s="407"/>
      <c r="BP8" s="407"/>
      <c r="BQ8" s="407"/>
      <c r="BR8" s="407"/>
      <c r="BS8" s="407"/>
      <c r="BT8" s="407"/>
      <c r="BU8" s="408"/>
      <c r="BV8" s="406">
        <v>8717122</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0.4</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355213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-891420</v>
      </c>
      <c r="BO9" s="407"/>
      <c r="BP9" s="407"/>
      <c r="BQ9" s="407"/>
      <c r="BR9" s="407"/>
      <c r="BS9" s="407"/>
      <c r="BT9" s="407"/>
      <c r="BU9" s="408"/>
      <c r="BV9" s="406">
        <v>329453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3</v>
      </c>
      <c r="CU9" s="404"/>
      <c r="CV9" s="404"/>
      <c r="CW9" s="404"/>
      <c r="CX9" s="404"/>
      <c r="CY9" s="404"/>
      <c r="CZ9" s="404"/>
      <c r="DA9" s="405"/>
      <c r="DB9" s="403">
        <v>3.2</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341076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43760</v>
      </c>
      <c r="BO10" s="407"/>
      <c r="BP10" s="407"/>
      <c r="BQ10" s="407"/>
      <c r="BR10" s="407"/>
      <c r="BS10" s="407"/>
      <c r="BT10" s="407"/>
      <c r="BU10" s="408"/>
      <c r="BV10" s="406">
        <v>18027</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357701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3000000</v>
      </c>
      <c r="BO12" s="407"/>
      <c r="BP12" s="407"/>
      <c r="BQ12" s="407"/>
      <c r="BR12" s="407"/>
      <c r="BS12" s="407"/>
      <c r="BT12" s="407"/>
      <c r="BU12" s="408"/>
      <c r="BV12" s="406">
        <v>2000000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330339</v>
      </c>
      <c r="S13" s="494"/>
      <c r="T13" s="494"/>
      <c r="U13" s="494"/>
      <c r="V13" s="495"/>
      <c r="W13" s="496" t="s">
        <v>131</v>
      </c>
      <c r="X13" s="392"/>
      <c r="Y13" s="392"/>
      <c r="Z13" s="392"/>
      <c r="AA13" s="392"/>
      <c r="AB13" s="393"/>
      <c r="AC13" s="359">
        <v>111</v>
      </c>
      <c r="AD13" s="360"/>
      <c r="AE13" s="360"/>
      <c r="AF13" s="360"/>
      <c r="AG13" s="361"/>
      <c r="AH13" s="359">
        <v>93</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-3847660</v>
      </c>
      <c r="BO13" s="407"/>
      <c r="BP13" s="407"/>
      <c r="BQ13" s="407"/>
      <c r="BR13" s="407"/>
      <c r="BS13" s="407"/>
      <c r="BT13" s="407"/>
      <c r="BU13" s="408"/>
      <c r="BV13" s="406">
        <v>-1652520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v>
      </c>
      <c r="CU13" s="404"/>
      <c r="CV13" s="404"/>
      <c r="CW13" s="404"/>
      <c r="CX13" s="404"/>
      <c r="CY13" s="404"/>
      <c r="CZ13" s="404"/>
      <c r="DA13" s="405"/>
      <c r="DB13" s="403">
        <v>-2.5</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353732</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329425</v>
      </c>
      <c r="S15" s="494"/>
      <c r="T15" s="494"/>
      <c r="U15" s="494"/>
      <c r="V15" s="495"/>
      <c r="W15" s="496" t="s">
        <v>137</v>
      </c>
      <c r="X15" s="392"/>
      <c r="Y15" s="392"/>
      <c r="Z15" s="392"/>
      <c r="AA15" s="392"/>
      <c r="AB15" s="393"/>
      <c r="AC15" s="359">
        <v>21560</v>
      </c>
      <c r="AD15" s="360"/>
      <c r="AE15" s="360"/>
      <c r="AF15" s="360"/>
      <c r="AG15" s="361"/>
      <c r="AH15" s="359">
        <v>20867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38138047</v>
      </c>
      <c r="BO15" s="436"/>
      <c r="BP15" s="436"/>
      <c r="BQ15" s="436"/>
      <c r="BR15" s="436"/>
      <c r="BS15" s="436"/>
      <c r="BT15" s="436"/>
      <c r="BU15" s="437"/>
      <c r="BV15" s="435">
        <v>35320750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v>
      </c>
      <c r="AD16" s="487"/>
      <c r="AE16" s="487"/>
      <c r="AF16" s="487"/>
      <c r="AG16" s="488"/>
      <c r="AH16" s="486">
        <v>16.899999999999999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96582702</v>
      </c>
      <c r="BO16" s="407"/>
      <c r="BP16" s="407"/>
      <c r="BQ16" s="407"/>
      <c r="BR16" s="407"/>
      <c r="BS16" s="407"/>
      <c r="BT16" s="407"/>
      <c r="BU16" s="408"/>
      <c r="BV16" s="406">
        <v>90991988</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121632</v>
      </c>
      <c r="AD17" s="360"/>
      <c r="AE17" s="360"/>
      <c r="AF17" s="360"/>
      <c r="AG17" s="361"/>
      <c r="AH17" s="359">
        <v>102342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101713046</v>
      </c>
      <c r="BO17" s="407"/>
      <c r="BP17" s="407"/>
      <c r="BQ17" s="407"/>
      <c r="BR17" s="407"/>
      <c r="BS17" s="407"/>
      <c r="BT17" s="407"/>
      <c r="BU17" s="408"/>
      <c r="BV17" s="406">
        <v>95834057</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20.61</v>
      </c>
      <c r="M18" s="459"/>
      <c r="N18" s="459"/>
      <c r="O18" s="459"/>
      <c r="P18" s="459"/>
      <c r="Q18" s="459"/>
      <c r="R18" s="460"/>
      <c r="S18" s="460"/>
      <c r="T18" s="460"/>
      <c r="U18" s="460"/>
      <c r="V18" s="461"/>
      <c r="W18" s="477"/>
      <c r="X18" s="478"/>
      <c r="Y18" s="478"/>
      <c r="Z18" s="478"/>
      <c r="AA18" s="478"/>
      <c r="AB18" s="502"/>
      <c r="AC18" s="376">
        <v>84.9</v>
      </c>
      <c r="AD18" s="377"/>
      <c r="AE18" s="377"/>
      <c r="AF18" s="377"/>
      <c r="AG18" s="462"/>
      <c r="AH18" s="376">
        <v>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83114178</v>
      </c>
      <c r="BO18" s="407"/>
      <c r="BP18" s="407"/>
      <c r="BQ18" s="407"/>
      <c r="BR18" s="407"/>
      <c r="BS18" s="407"/>
      <c r="BT18" s="407"/>
      <c r="BU18" s="408"/>
      <c r="BV18" s="406">
        <v>81149389</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17235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123116108</v>
      </c>
      <c r="BO19" s="407"/>
      <c r="BP19" s="407"/>
      <c r="BQ19" s="407"/>
      <c r="BR19" s="407"/>
      <c r="BS19" s="407"/>
      <c r="BT19" s="407"/>
      <c r="BU19" s="408"/>
      <c r="BV19" s="406">
        <v>115182421</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189700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27007251</v>
      </c>
      <c r="BO22" s="436"/>
      <c r="BP22" s="436"/>
      <c r="BQ22" s="436"/>
      <c r="BR22" s="436"/>
      <c r="BS22" s="436"/>
      <c r="BT22" s="436"/>
      <c r="BU22" s="437"/>
      <c r="BV22" s="435">
        <v>26085783</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16404389</v>
      </c>
      <c r="BO23" s="407"/>
      <c r="BP23" s="407"/>
      <c r="BQ23" s="407"/>
      <c r="BR23" s="407"/>
      <c r="BS23" s="407"/>
      <c r="BT23" s="407"/>
      <c r="BU23" s="408"/>
      <c r="BV23" s="406">
        <v>15699960</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11471</v>
      </c>
      <c r="R24" s="360"/>
      <c r="S24" s="360"/>
      <c r="T24" s="360"/>
      <c r="U24" s="360"/>
      <c r="V24" s="361"/>
      <c r="W24" s="449"/>
      <c r="X24" s="386"/>
      <c r="Y24" s="387"/>
      <c r="Z24" s="362" t="s">
        <v>162</v>
      </c>
      <c r="AA24" s="363"/>
      <c r="AB24" s="363"/>
      <c r="AC24" s="363"/>
      <c r="AD24" s="363"/>
      <c r="AE24" s="363"/>
      <c r="AF24" s="363"/>
      <c r="AG24" s="364"/>
      <c r="AH24" s="359">
        <v>2666</v>
      </c>
      <c r="AI24" s="360"/>
      <c r="AJ24" s="360"/>
      <c r="AK24" s="360"/>
      <c r="AL24" s="361"/>
      <c r="AM24" s="359">
        <v>7712738</v>
      </c>
      <c r="AN24" s="360"/>
      <c r="AO24" s="360"/>
      <c r="AP24" s="360"/>
      <c r="AQ24" s="360"/>
      <c r="AR24" s="361"/>
      <c r="AS24" s="359">
        <v>2893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27007251</v>
      </c>
      <c r="BO24" s="407"/>
      <c r="BP24" s="407"/>
      <c r="BQ24" s="407"/>
      <c r="BR24" s="407"/>
      <c r="BS24" s="407"/>
      <c r="BT24" s="407"/>
      <c r="BU24" s="408"/>
      <c r="BV24" s="406">
        <v>26085783</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9187</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36065520</v>
      </c>
      <c r="BO25" s="436"/>
      <c r="BP25" s="436"/>
      <c r="BQ25" s="436"/>
      <c r="BR25" s="436"/>
      <c r="BS25" s="436"/>
      <c r="BT25" s="436"/>
      <c r="BU25" s="437"/>
      <c r="BV25" s="435">
        <v>39329895</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8414</v>
      </c>
      <c r="R26" s="360"/>
      <c r="S26" s="360"/>
      <c r="T26" s="360"/>
      <c r="U26" s="360"/>
      <c r="V26" s="361"/>
      <c r="W26" s="449"/>
      <c r="X26" s="386"/>
      <c r="Y26" s="387"/>
      <c r="Z26" s="362" t="s">
        <v>168</v>
      </c>
      <c r="AA26" s="417"/>
      <c r="AB26" s="417"/>
      <c r="AC26" s="417"/>
      <c r="AD26" s="417"/>
      <c r="AE26" s="417"/>
      <c r="AF26" s="417"/>
      <c r="AG26" s="418"/>
      <c r="AH26" s="359">
        <v>167</v>
      </c>
      <c r="AI26" s="360"/>
      <c r="AJ26" s="360"/>
      <c r="AK26" s="360"/>
      <c r="AL26" s="361"/>
      <c r="AM26" s="359">
        <v>464427</v>
      </c>
      <c r="AN26" s="360"/>
      <c r="AO26" s="360"/>
      <c r="AP26" s="360"/>
      <c r="AQ26" s="360"/>
      <c r="AR26" s="361"/>
      <c r="AS26" s="359">
        <v>2781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9234</v>
      </c>
      <c r="R27" s="360"/>
      <c r="S27" s="360"/>
      <c r="T27" s="360"/>
      <c r="U27" s="360"/>
      <c r="V27" s="361"/>
      <c r="W27" s="449"/>
      <c r="X27" s="386"/>
      <c r="Y27" s="387"/>
      <c r="Z27" s="362" t="s">
        <v>171</v>
      </c>
      <c r="AA27" s="363"/>
      <c r="AB27" s="363"/>
      <c r="AC27" s="363"/>
      <c r="AD27" s="363"/>
      <c r="AE27" s="363"/>
      <c r="AF27" s="363"/>
      <c r="AG27" s="364"/>
      <c r="AH27" s="359">
        <v>30</v>
      </c>
      <c r="AI27" s="360"/>
      <c r="AJ27" s="360"/>
      <c r="AK27" s="360"/>
      <c r="AL27" s="361"/>
      <c r="AM27" s="359">
        <v>97758</v>
      </c>
      <c r="AN27" s="360"/>
      <c r="AO27" s="360"/>
      <c r="AP27" s="360"/>
      <c r="AQ27" s="360"/>
      <c r="AR27" s="361"/>
      <c r="AS27" s="359">
        <v>3259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7926</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21413246</v>
      </c>
      <c r="BO28" s="436"/>
      <c r="BP28" s="436"/>
      <c r="BQ28" s="436"/>
      <c r="BR28" s="436"/>
      <c r="BS28" s="436"/>
      <c r="BT28" s="436"/>
      <c r="BU28" s="437"/>
      <c r="BV28" s="435">
        <v>20010925</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38</v>
      </c>
      <c r="M29" s="360"/>
      <c r="N29" s="360"/>
      <c r="O29" s="360"/>
      <c r="P29" s="361"/>
      <c r="Q29" s="359">
        <v>6150</v>
      </c>
      <c r="R29" s="360"/>
      <c r="S29" s="360"/>
      <c r="T29" s="360"/>
      <c r="U29" s="360"/>
      <c r="V29" s="361"/>
      <c r="W29" s="450"/>
      <c r="X29" s="451"/>
      <c r="Y29" s="452"/>
      <c r="Z29" s="362" t="s">
        <v>177</v>
      </c>
      <c r="AA29" s="363"/>
      <c r="AB29" s="363"/>
      <c r="AC29" s="363"/>
      <c r="AD29" s="363"/>
      <c r="AE29" s="363"/>
      <c r="AF29" s="363"/>
      <c r="AG29" s="364"/>
      <c r="AH29" s="359">
        <v>2696</v>
      </c>
      <c r="AI29" s="360"/>
      <c r="AJ29" s="360"/>
      <c r="AK29" s="360"/>
      <c r="AL29" s="361"/>
      <c r="AM29" s="359">
        <v>7810496</v>
      </c>
      <c r="AN29" s="360"/>
      <c r="AO29" s="360"/>
      <c r="AP29" s="360"/>
      <c r="AQ29" s="360"/>
      <c r="AR29" s="361"/>
      <c r="AS29" s="359">
        <v>2897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1385175</v>
      </c>
      <c r="BO29" s="407"/>
      <c r="BP29" s="407"/>
      <c r="BQ29" s="407"/>
      <c r="BR29" s="407"/>
      <c r="BS29" s="407"/>
      <c r="BT29" s="407"/>
      <c r="BU29" s="408"/>
      <c r="BV29" s="406">
        <v>1522643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54018116</v>
      </c>
      <c r="BO30" s="441"/>
      <c r="BP30" s="441"/>
      <c r="BQ30" s="441"/>
      <c r="BR30" s="441"/>
      <c r="BS30" s="441"/>
      <c r="BT30" s="441"/>
      <c r="BU30" s="442"/>
      <c r="BV30" s="440">
        <v>54235778</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10</v>
      </c>
      <c r="CP34" s="354"/>
      <c r="CQ34" s="355" t="str">
        <f>IF('各会計、関係団体の財政状況及び健全化判断比率'!BS7="","",'各会計、関係団体の財政状況及び健全化判断比率'!BS7)</f>
        <v>北区土地開発公社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11</v>
      </c>
      <c r="CP35" s="354"/>
      <c r="CQ35" s="355" t="str">
        <f>IF('各会計、関係団体の財政状況及び健全化判断比率'!BS8="","",'各会計、関係団体の財政状況及び健全化判断比率'!BS8)</f>
        <v>東京都北区体育協会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f t="shared" si="3"/>
        <v>12</v>
      </c>
      <c r="CP36" s="354"/>
      <c r="CQ36" s="355" t="str">
        <f>IF('各会計、関係団体の財政状況及び健全化判断比率'!BS9="","",'各会計、関係団体の財政状況及び健全化判断比率'!BS9)</f>
        <v>北区文化振興財団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f t="shared" si="3"/>
        <v>13</v>
      </c>
      <c r="CP37" s="354"/>
      <c r="CQ37" s="355" t="str">
        <f>IF('各会計、関係団体の財政状況及び健全化判断比率'!BS10="","",'各会計、関係団体の財政状況及び健全化判断比率'!BS10)</f>
        <v>東京広域勤労者サービスセンター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rokcs1KNu29P7Sp9L+JyeSTaT3j4eBhDtb+AFxdkotuIFu0GIWHVmd3pIe0Xq+0iQnhuZKRV1tLI7k6INJKXig==" saltValue="sI4FxlaUjel8Gt+g4mSiO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531</v>
      </c>
      <c r="D34" s="1136"/>
      <c r="E34" s="1137"/>
      <c r="F34" s="32">
        <v>4.7</v>
      </c>
      <c r="G34" s="33">
        <v>7.54</v>
      </c>
      <c r="H34" s="33">
        <v>9.07</v>
      </c>
      <c r="I34" s="33">
        <v>9.09</v>
      </c>
      <c r="J34" s="34">
        <v>7.69</v>
      </c>
      <c r="K34" s="22"/>
      <c r="L34" s="22"/>
      <c r="M34" s="22"/>
      <c r="N34" s="22"/>
      <c r="O34" s="22"/>
      <c r="P34" s="22"/>
    </row>
    <row r="35" spans="1:16" ht="39" customHeight="1" x14ac:dyDescent="0.2">
      <c r="A35" s="22"/>
      <c r="B35" s="35"/>
      <c r="C35" s="1132" t="s">
        <v>532</v>
      </c>
      <c r="D35" s="1132"/>
      <c r="E35" s="1133"/>
      <c r="F35" s="36">
        <v>2.31</v>
      </c>
      <c r="G35" s="37">
        <v>2.64</v>
      </c>
      <c r="H35" s="37">
        <v>2.12</v>
      </c>
      <c r="I35" s="37">
        <v>1.91</v>
      </c>
      <c r="J35" s="38">
        <v>1.36</v>
      </c>
      <c r="K35" s="22"/>
      <c r="L35" s="22"/>
      <c r="M35" s="22"/>
      <c r="N35" s="22"/>
      <c r="O35" s="22"/>
      <c r="P35" s="22"/>
    </row>
    <row r="36" spans="1:16" ht="39" customHeight="1" x14ac:dyDescent="0.2">
      <c r="A36" s="22"/>
      <c r="B36" s="35"/>
      <c r="C36" s="1132" t="s">
        <v>533</v>
      </c>
      <c r="D36" s="1132"/>
      <c r="E36" s="1133"/>
      <c r="F36" s="36">
        <v>0.75</v>
      </c>
      <c r="G36" s="37">
        <v>0.63</v>
      </c>
      <c r="H36" s="37">
        <v>1.28</v>
      </c>
      <c r="I36" s="37">
        <v>0.67</v>
      </c>
      <c r="J36" s="38">
        <v>0.66</v>
      </c>
      <c r="K36" s="22"/>
      <c r="L36" s="22"/>
      <c r="M36" s="22"/>
      <c r="N36" s="22"/>
      <c r="O36" s="22"/>
      <c r="P36" s="22"/>
    </row>
    <row r="37" spans="1:16" ht="39" customHeight="1" x14ac:dyDescent="0.2">
      <c r="A37" s="22"/>
      <c r="B37" s="35"/>
      <c r="C37" s="1132" t="s">
        <v>534</v>
      </c>
      <c r="D37" s="1132"/>
      <c r="E37" s="1133"/>
      <c r="F37" s="36">
        <v>0.23</v>
      </c>
      <c r="G37" s="37">
        <v>0.26</v>
      </c>
      <c r="H37" s="37">
        <v>0.32</v>
      </c>
      <c r="I37" s="37">
        <v>0.24</v>
      </c>
      <c r="J37" s="38">
        <v>0.2</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536</v>
      </c>
      <c r="D43" s="1134"/>
      <c r="E43" s="1135"/>
      <c r="F43" s="41">
        <v>0</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NwScb0dS2dNj63PJ245+POOyVL5W456g/mLzSOJnq4GxWrTMH+EaMeMORx3hdc2XbOFRlISFXXDEo0HFjmSwA==" saltValue="qLwSlDXLopaU9g3SaCxC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3201</v>
      </c>
      <c r="L45" s="58">
        <v>3136</v>
      </c>
      <c r="M45" s="58">
        <v>3174</v>
      </c>
      <c r="N45" s="58">
        <v>3110</v>
      </c>
      <c r="O45" s="59">
        <v>3069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87</v>
      </c>
      <c r="L47" s="62">
        <v>167</v>
      </c>
      <c r="M47" s="62">
        <v>156</v>
      </c>
      <c r="N47" s="62">
        <v>194</v>
      </c>
      <c r="O47" s="63">
        <v>194</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100</v>
      </c>
      <c r="L49" s="62">
        <v>112</v>
      </c>
      <c r="M49" s="62">
        <v>102</v>
      </c>
      <c r="N49" s="62">
        <v>102</v>
      </c>
      <c r="O49" s="63">
        <v>128</v>
      </c>
      <c r="P49" s="46"/>
      <c r="Q49" s="46"/>
      <c r="R49" s="46"/>
      <c r="S49" s="46"/>
      <c r="T49" s="46"/>
      <c r="U49" s="46"/>
    </row>
    <row r="50" spans="1:21" ht="30.75" customHeight="1" x14ac:dyDescent="0.2">
      <c r="A50" s="46"/>
      <c r="B50" s="1163"/>
      <c r="C50" s="1164"/>
      <c r="D50" s="60"/>
      <c r="E50" s="1140" t="s">
        <v>15</v>
      </c>
      <c r="F50" s="1140"/>
      <c r="G50" s="1140"/>
      <c r="H50" s="1140"/>
      <c r="I50" s="1140"/>
      <c r="J50" s="1141"/>
      <c r="K50" s="61">
        <v>15</v>
      </c>
      <c r="L50" s="62">
        <v>15</v>
      </c>
      <c r="M50" s="62" t="s">
        <v>482</v>
      </c>
      <c r="N50" s="62" t="s">
        <v>482</v>
      </c>
      <c r="O50" s="63" t="s">
        <v>482</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5991</v>
      </c>
      <c r="L52" s="62">
        <v>5937</v>
      </c>
      <c r="M52" s="62">
        <v>5744</v>
      </c>
      <c r="N52" s="62">
        <v>5215</v>
      </c>
      <c r="O52" s="63">
        <v>4764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-2588</v>
      </c>
      <c r="L53" s="67">
        <v>-2507</v>
      </c>
      <c r="M53" s="67">
        <v>-2312</v>
      </c>
      <c r="N53" s="67">
        <v>-1809</v>
      </c>
      <c r="O53" s="68">
        <v>-1373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46" t="s">
        <v>24</v>
      </c>
      <c r="C58" s="1147"/>
      <c r="D58" s="1152" t="s">
        <v>25</v>
      </c>
      <c r="E58" s="1153"/>
      <c r="F58" s="1153"/>
      <c r="G58" s="1153"/>
      <c r="H58" s="1153"/>
      <c r="I58" s="1153"/>
      <c r="J58" s="1154"/>
      <c r="K58" s="81">
        <v>169</v>
      </c>
      <c r="L58" s="82">
        <v>124</v>
      </c>
      <c r="M58" s="82" t="s">
        <v>482</v>
      </c>
      <c r="N58" s="82" t="s">
        <v>482</v>
      </c>
      <c r="O58" s="83" t="s">
        <v>482</v>
      </c>
    </row>
    <row r="59" spans="1:21" ht="31.5" customHeight="1" x14ac:dyDescent="0.2">
      <c r="B59" s="1148"/>
      <c r="C59" s="1149"/>
      <c r="D59" s="1155" t="s">
        <v>26</v>
      </c>
      <c r="E59" s="1156"/>
      <c r="F59" s="1156"/>
      <c r="G59" s="1156"/>
      <c r="H59" s="1156"/>
      <c r="I59" s="1156"/>
      <c r="J59" s="1157"/>
      <c r="K59" s="84">
        <v>2297</v>
      </c>
      <c r="L59" s="85">
        <v>1512</v>
      </c>
      <c r="M59" s="85">
        <v>1503</v>
      </c>
      <c r="N59" s="85">
        <v>2636</v>
      </c>
      <c r="O59" s="86">
        <v>3078</v>
      </c>
    </row>
    <row r="60" spans="1:21" ht="31.5" customHeight="1" thickBot="1" x14ac:dyDescent="0.25">
      <c r="B60" s="1150"/>
      <c r="C60" s="1151"/>
      <c r="D60" s="1158" t="s">
        <v>27</v>
      </c>
      <c r="E60" s="1159"/>
      <c r="F60" s="1159"/>
      <c r="G60" s="1159"/>
      <c r="H60" s="1159"/>
      <c r="I60" s="1159"/>
      <c r="J60" s="1160"/>
      <c r="K60" s="87">
        <v>226</v>
      </c>
      <c r="L60" s="88">
        <v>509</v>
      </c>
      <c r="M60" s="88">
        <v>169</v>
      </c>
      <c r="N60" s="88">
        <v>325</v>
      </c>
      <c r="O60" s="89">
        <v>519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G0jVyTw6NQmLHnh1dVqjUrzEJspzwfmDldlOn2fPscendgeUlNAikV8Hsal7GD7YlQlX7d4ae70uFEphYTuQEQ==" saltValue="8yKoT42bwV/9iYT5CO/N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42">
        <v>27885</v>
      </c>
      <c r="J41" s="343">
        <v>27796</v>
      </c>
      <c r="K41" s="343">
        <v>28849</v>
      </c>
      <c r="L41" s="343">
        <v>29482</v>
      </c>
      <c r="M41" s="344">
        <v>31759</v>
      </c>
    </row>
    <row r="42" spans="2:13" ht="27.75" customHeight="1" x14ac:dyDescent="0.2">
      <c r="B42" s="1171"/>
      <c r="C42" s="1172"/>
      <c r="D42" s="104"/>
      <c r="E42" s="1175" t="s">
        <v>32</v>
      </c>
      <c r="F42" s="1175"/>
      <c r="G42" s="1175"/>
      <c r="H42" s="1176"/>
      <c r="I42" s="345">
        <v>1258</v>
      </c>
      <c r="J42" s="346">
        <v>1659</v>
      </c>
      <c r="K42" s="346">
        <v>2564</v>
      </c>
      <c r="L42" s="346">
        <v>3683</v>
      </c>
      <c r="M42" s="347">
        <v>3972</v>
      </c>
    </row>
    <row r="43" spans="2:13" ht="27.75" customHeight="1" x14ac:dyDescent="0.2">
      <c r="B43" s="1171"/>
      <c r="C43" s="1172"/>
      <c r="D43" s="104"/>
      <c r="E43" s="1175" t="s">
        <v>33</v>
      </c>
      <c r="F43" s="1175"/>
      <c r="G43" s="1175"/>
      <c r="H43" s="1176"/>
      <c r="I43" s="345" t="s">
        <v>482</v>
      </c>
      <c r="J43" s="346" t="s">
        <v>482</v>
      </c>
      <c r="K43" s="346" t="s">
        <v>482</v>
      </c>
      <c r="L43" s="346" t="s">
        <v>482</v>
      </c>
      <c r="M43" s="347" t="s">
        <v>482</v>
      </c>
    </row>
    <row r="44" spans="2:13" ht="27.75" customHeight="1" x14ac:dyDescent="0.2">
      <c r="B44" s="1171"/>
      <c r="C44" s="1172"/>
      <c r="D44" s="104"/>
      <c r="E44" s="1175" t="s">
        <v>34</v>
      </c>
      <c r="F44" s="1175"/>
      <c r="G44" s="1175"/>
      <c r="H44" s="1176"/>
      <c r="I44" s="345">
        <v>1247</v>
      </c>
      <c r="J44" s="346">
        <v>1456</v>
      </c>
      <c r="K44" s="346">
        <v>1569</v>
      </c>
      <c r="L44" s="346">
        <v>1856</v>
      </c>
      <c r="M44" s="347">
        <v>1945</v>
      </c>
    </row>
    <row r="45" spans="2:13" ht="27.75" customHeight="1" x14ac:dyDescent="0.2">
      <c r="B45" s="1171"/>
      <c r="C45" s="1172"/>
      <c r="D45" s="104"/>
      <c r="E45" s="1175" t="s">
        <v>35</v>
      </c>
      <c r="F45" s="1175"/>
      <c r="G45" s="1175"/>
      <c r="H45" s="1176"/>
      <c r="I45" s="345">
        <v>13977</v>
      </c>
      <c r="J45" s="346">
        <v>15327</v>
      </c>
      <c r="K45" s="346">
        <v>13984</v>
      </c>
      <c r="L45" s="346">
        <v>14851</v>
      </c>
      <c r="M45" s="347">
        <v>15292</v>
      </c>
    </row>
    <row r="46" spans="2:13" ht="27.75" customHeight="1" x14ac:dyDescent="0.2">
      <c r="B46" s="1171"/>
      <c r="C46" s="1172"/>
      <c r="D46" s="105"/>
      <c r="E46" s="1175" t="s">
        <v>36</v>
      </c>
      <c r="F46" s="1175"/>
      <c r="G46" s="1175"/>
      <c r="H46" s="1176"/>
      <c r="I46" s="345" t="s">
        <v>482</v>
      </c>
      <c r="J46" s="346" t="s">
        <v>482</v>
      </c>
      <c r="K46" s="346" t="s">
        <v>482</v>
      </c>
      <c r="L46" s="346" t="s">
        <v>482</v>
      </c>
      <c r="M46" s="347" t="s">
        <v>482</v>
      </c>
    </row>
    <row r="47" spans="2:13" ht="27.75" customHeight="1" x14ac:dyDescent="0.2">
      <c r="B47" s="1171"/>
      <c r="C47" s="1172"/>
      <c r="D47" s="106"/>
      <c r="E47" s="1185" t="s">
        <v>37</v>
      </c>
      <c r="F47" s="1186"/>
      <c r="G47" s="1186"/>
      <c r="H47" s="1187"/>
      <c r="I47" s="345" t="s">
        <v>482</v>
      </c>
      <c r="J47" s="346" t="s">
        <v>482</v>
      </c>
      <c r="K47" s="346" t="s">
        <v>482</v>
      </c>
      <c r="L47" s="346" t="s">
        <v>482</v>
      </c>
      <c r="M47" s="347" t="s">
        <v>482</v>
      </c>
    </row>
    <row r="48" spans="2:13" ht="27.75" customHeight="1" x14ac:dyDescent="0.2">
      <c r="B48" s="1171"/>
      <c r="C48" s="1172"/>
      <c r="D48" s="104"/>
      <c r="E48" s="1175" t="s">
        <v>38</v>
      </c>
      <c r="F48" s="1175"/>
      <c r="G48" s="1175"/>
      <c r="H48" s="1176"/>
      <c r="I48" s="345" t="s">
        <v>482</v>
      </c>
      <c r="J48" s="346" t="s">
        <v>482</v>
      </c>
      <c r="K48" s="346" t="s">
        <v>482</v>
      </c>
      <c r="L48" s="346" t="s">
        <v>482</v>
      </c>
      <c r="M48" s="347" t="s">
        <v>482</v>
      </c>
    </row>
    <row r="49" spans="2:13" ht="27.75" customHeight="1" x14ac:dyDescent="0.2">
      <c r="B49" s="1173"/>
      <c r="C49" s="1174"/>
      <c r="D49" s="104"/>
      <c r="E49" s="1175" t="s">
        <v>39</v>
      </c>
      <c r="F49" s="1175"/>
      <c r="G49" s="1175"/>
      <c r="H49" s="1176"/>
      <c r="I49" s="345" t="s">
        <v>482</v>
      </c>
      <c r="J49" s="346" t="s">
        <v>482</v>
      </c>
      <c r="K49" s="346" t="s">
        <v>482</v>
      </c>
      <c r="L49" s="346" t="s">
        <v>482</v>
      </c>
      <c r="M49" s="347" t="s">
        <v>482</v>
      </c>
    </row>
    <row r="50" spans="2:13" ht="27.75" customHeight="1" x14ac:dyDescent="0.2">
      <c r="B50" s="1169" t="s">
        <v>40</v>
      </c>
      <c r="C50" s="1170"/>
      <c r="D50" s="107"/>
      <c r="E50" s="1175" t="s">
        <v>41</v>
      </c>
      <c r="F50" s="1175"/>
      <c r="G50" s="1175"/>
      <c r="H50" s="1176"/>
      <c r="I50" s="345">
        <v>66420</v>
      </c>
      <c r="J50" s="346">
        <v>64219</v>
      </c>
      <c r="K50" s="346">
        <v>67830</v>
      </c>
      <c r="L50" s="346">
        <v>80925</v>
      </c>
      <c r="M50" s="347">
        <v>82708</v>
      </c>
    </row>
    <row r="51" spans="2:13" ht="27.75" customHeight="1" x14ac:dyDescent="0.2">
      <c r="B51" s="1171"/>
      <c r="C51" s="1172"/>
      <c r="D51" s="104"/>
      <c r="E51" s="1175" t="s">
        <v>42</v>
      </c>
      <c r="F51" s="1175"/>
      <c r="G51" s="1175"/>
      <c r="H51" s="1176"/>
      <c r="I51" s="345" t="s">
        <v>482</v>
      </c>
      <c r="J51" s="346" t="s">
        <v>482</v>
      </c>
      <c r="K51" s="346" t="s">
        <v>482</v>
      </c>
      <c r="L51" s="346" t="s">
        <v>482</v>
      </c>
      <c r="M51" s="347" t="s">
        <v>482</v>
      </c>
    </row>
    <row r="52" spans="2:13" ht="27.75" customHeight="1" x14ac:dyDescent="0.2">
      <c r="B52" s="1173"/>
      <c r="C52" s="1174"/>
      <c r="D52" s="104"/>
      <c r="E52" s="1175" t="s">
        <v>43</v>
      </c>
      <c r="F52" s="1175"/>
      <c r="G52" s="1175"/>
      <c r="H52" s="1176"/>
      <c r="I52" s="345">
        <v>49380</v>
      </c>
      <c r="J52" s="346">
        <v>46327</v>
      </c>
      <c r="K52" s="346">
        <v>50393</v>
      </c>
      <c r="L52" s="346">
        <v>49105</v>
      </c>
      <c r="M52" s="347">
        <v>46662</v>
      </c>
    </row>
    <row r="53" spans="2:13" ht="27.75" customHeight="1" thickBot="1" x14ac:dyDescent="0.25">
      <c r="B53" s="1177" t="s">
        <v>19</v>
      </c>
      <c r="C53" s="1178"/>
      <c r="D53" s="108"/>
      <c r="E53" s="1179" t="s">
        <v>44</v>
      </c>
      <c r="F53" s="1179"/>
      <c r="G53" s="1179"/>
      <c r="H53" s="1180"/>
      <c r="I53" s="348">
        <v>-71434</v>
      </c>
      <c r="J53" s="349">
        <v>-64308</v>
      </c>
      <c r="K53" s="349">
        <v>-71257</v>
      </c>
      <c r="L53" s="349">
        <v>-80158</v>
      </c>
      <c r="M53" s="350">
        <v>-76402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5Oco6TfdGiMM2xpG3bszUNdJeTuJIiYWoFJvEmZr1kvr/DWdsZHvGkc6r+qRhSJZ4pN2sL1z40qyjC27cdP5g==" saltValue="mhf3rsUH6zOeV2aPYEYr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17799</v>
      </c>
      <c r="G55" s="120">
        <v>20011</v>
      </c>
      <c r="H55" s="121">
        <v>21413</v>
      </c>
    </row>
    <row r="56" spans="2:8" ht="52.5" customHeight="1" x14ac:dyDescent="0.2">
      <c r="B56" s="122"/>
      <c r="C56" s="1198" t="s">
        <v>47</v>
      </c>
      <c r="D56" s="1198"/>
      <c r="E56" s="1199"/>
      <c r="F56" s="123">
        <v>1661</v>
      </c>
      <c r="G56" s="123">
        <v>1523</v>
      </c>
      <c r="H56" s="124">
        <v>1385</v>
      </c>
    </row>
    <row r="57" spans="2:8" ht="53.25" customHeight="1" x14ac:dyDescent="0.2">
      <c r="B57" s="122"/>
      <c r="C57" s="1200" t="s">
        <v>48</v>
      </c>
      <c r="D57" s="1200"/>
      <c r="E57" s="1201"/>
      <c r="F57" s="125">
        <v>44173</v>
      </c>
      <c r="G57" s="125">
        <v>54236</v>
      </c>
      <c r="H57" s="126">
        <v>54018</v>
      </c>
    </row>
    <row r="58" spans="2:8" ht="45.75" customHeight="1" x14ac:dyDescent="0.2">
      <c r="B58" s="127"/>
      <c r="C58" s="1188" t="s">
        <v>554</v>
      </c>
      <c r="D58" s="1189"/>
      <c r="E58" s="1190"/>
      <c r="F58" s="128" t="s">
        <v>482</v>
      </c>
      <c r="G58" s="128" t="s">
        <v>482</v>
      </c>
      <c r="H58" s="129">
        <v>19950</v>
      </c>
    </row>
    <row r="59" spans="2:8" ht="45.75" customHeight="1" x14ac:dyDescent="0.2">
      <c r="B59" s="127"/>
      <c r="C59" s="1188" t="s">
        <v>555</v>
      </c>
      <c r="D59" s="1189"/>
      <c r="E59" s="1190"/>
      <c r="F59" s="128">
        <v>13922</v>
      </c>
      <c r="G59" s="128">
        <v>20052</v>
      </c>
      <c r="H59" s="129">
        <v>17331</v>
      </c>
    </row>
    <row r="60" spans="2:8" ht="45.75" customHeight="1" x14ac:dyDescent="0.2">
      <c r="B60" s="127"/>
      <c r="C60" s="1188" t="s">
        <v>556</v>
      </c>
      <c r="D60" s="1189"/>
      <c r="E60" s="1190"/>
      <c r="F60" s="128">
        <v>8634</v>
      </c>
      <c r="G60" s="128">
        <v>8743</v>
      </c>
      <c r="H60" s="129">
        <v>7365</v>
      </c>
    </row>
    <row r="61" spans="2:8" ht="45.75" customHeight="1" x14ac:dyDescent="0.2">
      <c r="B61" s="127"/>
      <c r="C61" s="1188" t="s">
        <v>557</v>
      </c>
      <c r="D61" s="1189"/>
      <c r="E61" s="1190"/>
      <c r="F61" s="128">
        <v>19843</v>
      </c>
      <c r="G61" s="128">
        <v>23643</v>
      </c>
      <c r="H61" s="129">
        <v>6759</v>
      </c>
    </row>
    <row r="62" spans="2:8" ht="45.75" customHeight="1" thickBot="1" x14ac:dyDescent="0.25">
      <c r="B62" s="130"/>
      <c r="C62" s="1191" t="s">
        <v>558</v>
      </c>
      <c r="D62" s="1192"/>
      <c r="E62" s="1193"/>
      <c r="F62" s="131">
        <v>1514</v>
      </c>
      <c r="G62" s="131">
        <v>1541</v>
      </c>
      <c r="H62" s="132">
        <v>1471</v>
      </c>
    </row>
    <row r="63" spans="2:8" ht="52.5" customHeight="1" thickBot="1" x14ac:dyDescent="0.25">
      <c r="B63" s="133"/>
      <c r="C63" s="1194" t="s">
        <v>49</v>
      </c>
      <c r="D63" s="1194"/>
      <c r="E63" s="1195"/>
      <c r="F63" s="134">
        <v>63633</v>
      </c>
      <c r="G63" s="134">
        <v>75769</v>
      </c>
      <c r="H63" s="135">
        <v>76817</v>
      </c>
    </row>
    <row r="64" spans="2:8" ht="13" x14ac:dyDescent="0.2"/>
  </sheetData>
  <sheetProtection algorithmName="SHA-512" hashValue="SdZoGbWF1WHJOXfMWsYiidoxPb3/E/irUdgry4d1Y6dhyESk6CXeQCspRxZue/mVyYz4NyFwJJUwyVHPlLPk4g==" saltValue="by2n//xC6TxR3T4Xm4eF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53103</v>
      </c>
      <c r="E3" s="154"/>
      <c r="F3" s="155">
        <v>51681</v>
      </c>
      <c r="G3" s="156"/>
      <c r="H3" s="157"/>
    </row>
    <row r="4" spans="1:8" x14ac:dyDescent="0.2">
      <c r="A4" s="158"/>
      <c r="B4" s="159"/>
      <c r="C4" s="160"/>
      <c r="D4" s="161">
        <v>34619</v>
      </c>
      <c r="E4" s="162"/>
      <c r="F4" s="163">
        <v>37226</v>
      </c>
      <c r="G4" s="164"/>
      <c r="H4" s="165"/>
    </row>
    <row r="5" spans="1:8" x14ac:dyDescent="0.2">
      <c r="A5" s="146" t="s">
        <v>515</v>
      </c>
      <c r="B5" s="151"/>
      <c r="C5" s="152"/>
      <c r="D5" s="153">
        <v>47904</v>
      </c>
      <c r="E5" s="154"/>
      <c r="F5" s="155">
        <v>50465</v>
      </c>
      <c r="G5" s="156"/>
      <c r="H5" s="157"/>
    </row>
    <row r="6" spans="1:8" x14ac:dyDescent="0.2">
      <c r="A6" s="158"/>
      <c r="B6" s="159"/>
      <c r="C6" s="160"/>
      <c r="D6" s="161">
        <v>30618</v>
      </c>
      <c r="E6" s="162"/>
      <c r="F6" s="163">
        <v>34193</v>
      </c>
      <c r="G6" s="164"/>
      <c r="H6" s="165"/>
    </row>
    <row r="7" spans="1:8" x14ac:dyDescent="0.2">
      <c r="A7" s="146" t="s">
        <v>516</v>
      </c>
      <c r="B7" s="151"/>
      <c r="C7" s="152"/>
      <c r="D7" s="153">
        <v>40368</v>
      </c>
      <c r="E7" s="154"/>
      <c r="F7" s="155">
        <v>51679</v>
      </c>
      <c r="G7" s="156"/>
      <c r="H7" s="157"/>
    </row>
    <row r="8" spans="1:8" x14ac:dyDescent="0.2">
      <c r="A8" s="158"/>
      <c r="B8" s="159"/>
      <c r="C8" s="160"/>
      <c r="D8" s="161">
        <v>24010</v>
      </c>
      <c r="E8" s="162"/>
      <c r="F8" s="163">
        <v>35132</v>
      </c>
      <c r="G8" s="164"/>
      <c r="H8" s="165"/>
    </row>
    <row r="9" spans="1:8" x14ac:dyDescent="0.2">
      <c r="A9" s="146" t="s">
        <v>517</v>
      </c>
      <c r="B9" s="151"/>
      <c r="C9" s="152"/>
      <c r="D9" s="153">
        <v>42391</v>
      </c>
      <c r="E9" s="154"/>
      <c r="F9" s="155">
        <v>49665</v>
      </c>
      <c r="G9" s="156"/>
      <c r="H9" s="157"/>
    </row>
    <row r="10" spans="1:8" x14ac:dyDescent="0.2">
      <c r="A10" s="158"/>
      <c r="B10" s="159"/>
      <c r="C10" s="160"/>
      <c r="D10" s="161">
        <v>29128</v>
      </c>
      <c r="E10" s="162"/>
      <c r="F10" s="163">
        <v>34678</v>
      </c>
      <c r="G10" s="164"/>
      <c r="H10" s="165"/>
    </row>
    <row r="11" spans="1:8" x14ac:dyDescent="0.2">
      <c r="A11" s="146" t="s">
        <v>518</v>
      </c>
      <c r="B11" s="151"/>
      <c r="C11" s="152"/>
      <c r="D11" s="153">
        <v>76737</v>
      </c>
      <c r="E11" s="154"/>
      <c r="F11" s="155">
        <v>63439</v>
      </c>
      <c r="G11" s="156"/>
      <c r="H11" s="157"/>
    </row>
    <row r="12" spans="1:8" x14ac:dyDescent="0.2">
      <c r="A12" s="158"/>
      <c r="B12" s="159"/>
      <c r="C12" s="166"/>
      <c r="D12" s="161">
        <v>46044</v>
      </c>
      <c r="E12" s="162"/>
      <c r="F12" s="163">
        <v>46463</v>
      </c>
      <c r="G12" s="164"/>
      <c r="H12" s="165"/>
    </row>
    <row r="13" spans="1:8" x14ac:dyDescent="0.2">
      <c r="A13" s="146"/>
      <c r="B13" s="151"/>
      <c r="C13" s="152"/>
      <c r="D13" s="153">
        <v>52101</v>
      </c>
      <c r="E13" s="154"/>
      <c r="F13" s="155">
        <v>53386</v>
      </c>
      <c r="G13" s="167"/>
      <c r="H13" s="157"/>
    </row>
    <row r="14" spans="1:8" x14ac:dyDescent="0.2">
      <c r="A14" s="158"/>
      <c r="B14" s="159"/>
      <c r="C14" s="160"/>
      <c r="D14" s="161">
        <v>32884</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4.7</v>
      </c>
      <c r="C19" s="168">
        <f>ROUND(VALUE(SUBSTITUTE(実質収支比率等に係る経年分析!G$48,"▲","-")),2)</f>
        <v>7.55</v>
      </c>
      <c r="D19" s="168">
        <f>ROUND(VALUE(SUBSTITUTE(実質収支比率等に係る経年分析!H$48,"▲","-")),2)</f>
        <v>9.07</v>
      </c>
      <c r="E19" s="168">
        <f>ROUND(VALUE(SUBSTITUTE(実質収支比率等に係る経年分析!I$48,"▲","-")),2)</f>
        <v>9.1</v>
      </c>
      <c r="F19" s="168">
        <f>ROUND(VALUE(SUBSTITUTE(実質収支比率等に係る経年分析!J$48,"▲","-")),2)</f>
        <v>7.69</v>
      </c>
    </row>
    <row r="20" spans="1:11" x14ac:dyDescent="0.2">
      <c r="A20" s="168" t="s">
        <v>53</v>
      </c>
      <c r="B20" s="168">
        <f>ROUND(VALUE(SUBSTITUTE(実質収支比率等に係る経年分析!F$47,"▲","-")),2)</f>
        <v>20.07</v>
      </c>
      <c r="C20" s="168">
        <f>ROUND(VALUE(SUBSTITUTE(実質収支比率等に係る経年分析!G$47,"▲","-")),2)</f>
        <v>19.63</v>
      </c>
      <c r="D20" s="168">
        <f>ROUND(VALUE(SUBSTITUTE(実質収支比率等に係る経年分析!H$47,"▲","-")),2)</f>
        <v>19.25</v>
      </c>
      <c r="E20" s="168">
        <f>ROUND(VALUE(SUBSTITUTE(実質収支比率等に係る経年分析!I$47,"▲","-")),2)</f>
        <v>20.88</v>
      </c>
      <c r="F20" s="168">
        <f>ROUND(VALUE(SUBSTITUTE(実質収支比率等に係る経年分析!J$47,"▲","-")),2)</f>
        <v>21.05</v>
      </c>
    </row>
    <row r="21" spans="1:11" x14ac:dyDescent="0.2">
      <c r="A21" s="168" t="s">
        <v>54</v>
      </c>
      <c r="B21" s="168">
        <f>IF(ISNUMBER(VALUE(SUBSTITUTE(実質収支比率等に係る経年分析!F$49,"▲","-"))),ROUND(VALUE(SUBSTITUTE(実質収支比率等に係る経年分析!F$49,"▲","-")),2),NA())</f>
        <v>-2.5299999999999998</v>
      </c>
      <c r="C21" s="168">
        <f>IF(ISNUMBER(VALUE(SUBSTITUTE(実質収支比率等に係る経年分析!G$49,"▲","-"))),ROUND(VALUE(SUBSTITUTE(実質収支比率等に係る経年分析!G$49,"▲","-")),2),NA())</f>
        <v>-0.65</v>
      </c>
      <c r="D21" s="168">
        <f>IF(ISNUMBER(VALUE(SUBSTITUTE(実質収支比率等に係る経年分析!H$49,"▲","-"))),ROUND(VALUE(SUBSTITUTE(実質収支比率等に係る経年分析!H$49,"▲","-")),2),NA())</f>
        <v>-1.39</v>
      </c>
      <c r="E21" s="168">
        <f>IF(ISNUMBER(VALUE(SUBSTITUTE(実質収支比率等に係る経年分析!I$49,"▲","-"))),ROUND(VALUE(SUBSTITUTE(実質収支比率等に係る経年分析!I$49,"▲","-")),2),NA())</f>
        <v>-1.72</v>
      </c>
      <c r="F21" s="168">
        <f>IF(ISNUMBER(VALUE(SUBSTITUTE(実質収支比率等に係る経年分析!J$49,"▲","-"))),ROUND(VALUE(SUBSTITUTE(実質収支比率等に係る経年分析!J$49,"▲","-")),2),NA())</f>
        <v>-3.78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v>
      </c>
    </row>
    <row r="34" spans="1:16" x14ac:dyDescent="0.2">
      <c r="A34" s="169" t="str">
        <f>IF(連結実質赤字比率に係る赤字・黒字の構成分析!C$36="",NA(),連結実質赤字比率に係る赤字・黒字の構成分析!C$36)</f>
        <v>国民健康保険事業会計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0.66</v>
      </c>
    </row>
    <row r="35" spans="1:16" x14ac:dyDescent="0.2">
      <c r="A35" s="169" t="str">
        <f>IF(連結実質赤字比率に係る赤字・黒字の構成分析!C$35="",NA(),連結実質赤字比率に係る赤字・黒字の構成分析!C$35)</f>
        <v>介護保険会計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2.64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1.91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7.54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9.07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7.69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5991</v>
      </c>
      <c r="E42" s="170"/>
      <c r="F42" s="170"/>
      <c r="G42" s="170">
        <f>'実質公債費比率（分子）の構造'!L$52</f>
        <v>5937</v>
      </c>
      <c r="H42" s="170"/>
      <c r="I42" s="170"/>
      <c r="J42" s="170">
        <f>'実質公債費比率（分子）の構造'!M$52</f>
        <v>5744</v>
      </c>
      <c r="K42" s="170"/>
      <c r="L42" s="170"/>
      <c r="M42" s="170">
        <f>'実質公債費比率（分子）の構造'!N$52</f>
        <v>5215</v>
      </c>
      <c r="N42" s="170"/>
      <c r="O42" s="170"/>
      <c r="P42" s="170">
        <f>'実質公債費比率（分子）の構造'!O$52</f>
        <v>4764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15</v>
      </c>
      <c r="C44" s="170"/>
      <c r="D44" s="170"/>
      <c r="E44" s="170">
        <f>'実質公債費比率（分子）の構造'!L$50</f>
        <v>15</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100</v>
      </c>
      <c r="C45" s="170"/>
      <c r="D45" s="170"/>
      <c r="E45" s="170">
        <f>'実質公債費比率（分子）の構造'!L$49</f>
        <v>112</v>
      </c>
      <c r="F45" s="170"/>
      <c r="G45" s="170"/>
      <c r="H45" s="170">
        <f>'実質公債費比率（分子）の構造'!M$49</f>
        <v>102</v>
      </c>
      <c r="I45" s="170"/>
      <c r="J45" s="170"/>
      <c r="K45" s="170">
        <f>'実質公債費比率（分子）の構造'!N$49</f>
        <v>102</v>
      </c>
      <c r="L45" s="170"/>
      <c r="M45" s="170"/>
      <c r="N45" s="170">
        <f>'実質公債費比率（分子）の構造'!O$49</f>
        <v>128</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87</v>
      </c>
      <c r="C47" s="170"/>
      <c r="D47" s="170"/>
      <c r="E47" s="170">
        <f>'実質公債費比率（分子）の構造'!L$47</f>
        <v>167</v>
      </c>
      <c r="F47" s="170"/>
      <c r="G47" s="170"/>
      <c r="H47" s="170">
        <f>'実質公債費比率（分子）の構造'!M$47</f>
        <v>156</v>
      </c>
      <c r="I47" s="170"/>
      <c r="J47" s="170"/>
      <c r="K47" s="170">
        <f>'実質公債費比率（分子）の構造'!N$47</f>
        <v>194</v>
      </c>
      <c r="L47" s="170"/>
      <c r="M47" s="170"/>
      <c r="N47" s="170">
        <f>'実質公債費比率（分子）の構造'!O$47</f>
        <v>194</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3201</v>
      </c>
      <c r="C49" s="170"/>
      <c r="D49" s="170"/>
      <c r="E49" s="170">
        <f>'実質公債費比率（分子）の構造'!L$45</f>
        <v>3136</v>
      </c>
      <c r="F49" s="170"/>
      <c r="G49" s="170"/>
      <c r="H49" s="170">
        <f>'実質公債費比率（分子）の構造'!M$45</f>
        <v>3174</v>
      </c>
      <c r="I49" s="170"/>
      <c r="J49" s="170"/>
      <c r="K49" s="170">
        <f>'実質公債費比率（分子）の構造'!N$45</f>
        <v>3110</v>
      </c>
      <c r="L49" s="170"/>
      <c r="M49" s="170"/>
      <c r="N49" s="170">
        <f>'実質公債費比率（分子）の構造'!O$45</f>
        <v>3069</v>
      </c>
      <c r="O49" s="170"/>
      <c r="P49" s="170"/>
    </row>
    <row r="50" spans="1:16" x14ac:dyDescent="0.2">
      <c r="A50" s="170" t="s">
        <v>67</v>
      </c>
      <c r="B50" s="170" t="e">
        <f>NA()</f>
        <v>#N/A</v>
      </c>
      <c r="C50" s="170">
        <f>IF(ISNUMBER('実質公債費比率（分子）の構造'!K$53),'実質公債費比率（分子）の構造'!K$53,NA())</f>
        <v>-2588</v>
      </c>
      <c r="D50" s="170" t="e">
        <f>NA()</f>
        <v>#N/A</v>
      </c>
      <c r="E50" s="170" t="e">
        <f>NA()</f>
        <v>#N/A</v>
      </c>
      <c r="F50" s="170">
        <f>IF(ISNUMBER('実質公債費比率（分子）の構造'!L$53),'実質公債費比率（分子）の構造'!L$53,NA())</f>
        <v>-2507</v>
      </c>
      <c r="G50" s="170" t="e">
        <f>NA()</f>
        <v>#N/A</v>
      </c>
      <c r="H50" s="170" t="e">
        <f>NA()</f>
        <v>#N/A</v>
      </c>
      <c r="I50" s="170">
        <f>IF(ISNUMBER('実質公債費比率（分子）の構造'!M$53),'実質公債費比率（分子）の構造'!M$53,NA())</f>
        <v>-2312</v>
      </c>
      <c r="J50" s="170" t="e">
        <f>NA()</f>
        <v>#N/A</v>
      </c>
      <c r="K50" s="170" t="e">
        <f>NA()</f>
        <v>#N/A</v>
      </c>
      <c r="L50" s="170">
        <f>IF(ISNUMBER('実質公債費比率（分子）の構造'!N$53),'実質公債費比率（分子）の構造'!N$53,NA())</f>
        <v>-1809</v>
      </c>
      <c r="M50" s="170" t="e">
        <f>NA()</f>
        <v>#N/A</v>
      </c>
      <c r="N50" s="170" t="e">
        <f>NA()</f>
        <v>#N/A</v>
      </c>
      <c r="O50" s="170">
        <f>IF(ISNUMBER('実質公債費比率（分子）の構造'!O$53),'実質公債費比率（分子）の構造'!O$53,NA())</f>
        <v>-1373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49380</v>
      </c>
      <c r="E56" s="169"/>
      <c r="F56" s="169"/>
      <c r="G56" s="169">
        <f>'将来負担比率（分子）の構造'!J$52</f>
        <v>46327</v>
      </c>
      <c r="H56" s="169"/>
      <c r="I56" s="169"/>
      <c r="J56" s="169">
        <f>'将来負担比率（分子）の構造'!K$52</f>
        <v>50393</v>
      </c>
      <c r="K56" s="169"/>
      <c r="L56" s="169"/>
      <c r="M56" s="169">
        <f>'将来負担比率（分子）の構造'!L$52</f>
        <v>49105</v>
      </c>
      <c r="N56" s="169"/>
      <c r="O56" s="169"/>
      <c r="P56" s="169">
        <f>'将来負担比率（分子）の構造'!M$52</f>
        <v>46662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66420</v>
      </c>
      <c r="E58" s="169"/>
      <c r="F58" s="169"/>
      <c r="G58" s="169">
        <f>'将来負担比率（分子）の構造'!J$50</f>
        <v>64219</v>
      </c>
      <c r="H58" s="169"/>
      <c r="I58" s="169"/>
      <c r="J58" s="169">
        <f>'将来負担比率（分子）の構造'!K$50</f>
        <v>67830</v>
      </c>
      <c r="K58" s="169"/>
      <c r="L58" s="169"/>
      <c r="M58" s="169">
        <f>'将来負担比率（分子）の構造'!L$50</f>
        <v>80925</v>
      </c>
      <c r="N58" s="169"/>
      <c r="O58" s="169"/>
      <c r="P58" s="169">
        <f>'将来負担比率（分子）の構造'!M$50</f>
        <v>82708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13977</v>
      </c>
      <c r="C62" s="169"/>
      <c r="D62" s="169"/>
      <c r="E62" s="169">
        <f>'将来負担比率（分子）の構造'!J$45</f>
        <v>15327</v>
      </c>
      <c r="F62" s="169"/>
      <c r="G62" s="169"/>
      <c r="H62" s="169">
        <f>'将来負担比率（分子）の構造'!K$45</f>
        <v>13984</v>
      </c>
      <c r="I62" s="169"/>
      <c r="J62" s="169"/>
      <c r="K62" s="169">
        <f>'将来負担比率（分子）の構造'!L$45</f>
        <v>14851</v>
      </c>
      <c r="L62" s="169"/>
      <c r="M62" s="169"/>
      <c r="N62" s="169">
        <f>'将来負担比率（分子）の構造'!M$45</f>
        <v>15292</v>
      </c>
      <c r="O62" s="169"/>
      <c r="P62" s="169"/>
    </row>
    <row r="63" spans="1:16" x14ac:dyDescent="0.2">
      <c r="A63" s="169" t="s">
        <v>34</v>
      </c>
      <c r="B63" s="169">
        <f>'将来負担比率（分子）の構造'!I$44</f>
        <v>1247</v>
      </c>
      <c r="C63" s="169"/>
      <c r="D63" s="169"/>
      <c r="E63" s="169">
        <f>'将来負担比率（分子）の構造'!J$44</f>
        <v>1456</v>
      </c>
      <c r="F63" s="169"/>
      <c r="G63" s="169"/>
      <c r="H63" s="169">
        <f>'将来負担比率（分子）の構造'!K$44</f>
        <v>1569</v>
      </c>
      <c r="I63" s="169"/>
      <c r="J63" s="169"/>
      <c r="K63" s="169">
        <f>'将来負担比率（分子）の構造'!L$44</f>
        <v>1856</v>
      </c>
      <c r="L63" s="169"/>
      <c r="M63" s="169"/>
      <c r="N63" s="169">
        <f>'将来負担比率（分子）の構造'!M$44</f>
        <v>1945</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1258</v>
      </c>
      <c r="C65" s="169"/>
      <c r="D65" s="169"/>
      <c r="E65" s="169">
        <f>'将来負担比率（分子）の構造'!J$42</f>
        <v>1659</v>
      </c>
      <c r="F65" s="169"/>
      <c r="G65" s="169"/>
      <c r="H65" s="169">
        <f>'将来負担比率（分子）の構造'!K$42</f>
        <v>2564</v>
      </c>
      <c r="I65" s="169"/>
      <c r="J65" s="169"/>
      <c r="K65" s="169">
        <f>'将来負担比率（分子）の構造'!L$42</f>
        <v>3683</v>
      </c>
      <c r="L65" s="169"/>
      <c r="M65" s="169"/>
      <c r="N65" s="169">
        <f>'将来負担比率（分子）の構造'!M$42</f>
        <v>3972</v>
      </c>
      <c r="O65" s="169"/>
      <c r="P65" s="169"/>
    </row>
    <row r="66" spans="1:16" x14ac:dyDescent="0.2">
      <c r="A66" s="169" t="s">
        <v>31</v>
      </c>
      <c r="B66" s="169">
        <f>'将来負担比率（分子）の構造'!I$41</f>
        <v>27885</v>
      </c>
      <c r="C66" s="169"/>
      <c r="D66" s="169"/>
      <c r="E66" s="169">
        <f>'将来負担比率（分子）の構造'!J$41</f>
        <v>27796</v>
      </c>
      <c r="F66" s="169"/>
      <c r="G66" s="169"/>
      <c r="H66" s="169">
        <f>'将来負担比率（分子）の構造'!K$41</f>
        <v>28849</v>
      </c>
      <c r="I66" s="169"/>
      <c r="J66" s="169"/>
      <c r="K66" s="169">
        <f>'将来負担比率（分子）の構造'!L$41</f>
        <v>29482</v>
      </c>
      <c r="L66" s="169"/>
      <c r="M66" s="169"/>
      <c r="N66" s="169">
        <f>'将来負担比率（分子）の構造'!M$41</f>
        <v>31759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17799</v>
      </c>
      <c r="C72" s="173">
        <f>基金残高に係る経年分析!G55</f>
        <v>20011</v>
      </c>
      <c r="D72" s="173">
        <f>基金残高に係る経年分析!H55</f>
        <v>21413</v>
      </c>
    </row>
    <row r="73" spans="1:16" x14ac:dyDescent="0.2">
      <c r="A73" s="172" t="s">
        <v>74</v>
      </c>
      <c r="B73" s="173">
        <f>基金残高に係る経年分析!F56</f>
        <v>1661</v>
      </c>
      <c r="C73" s="173">
        <f>基金残高に係る経年分析!G56</f>
        <v>1523</v>
      </c>
      <c r="D73" s="173">
        <f>基金残高に係る経年分析!H56</f>
        <v>1385</v>
      </c>
    </row>
    <row r="74" spans="1:16" x14ac:dyDescent="0.2">
      <c r="A74" s="172" t="s">
        <v>75</v>
      </c>
      <c r="B74" s="173">
        <f>基金残高に係る経年分析!F57</f>
        <v>44173</v>
      </c>
      <c r="C74" s="173">
        <f>基金残高に係る経年分析!G57</f>
        <v>54236</v>
      </c>
      <c r="D74" s="173">
        <f>基金残高に係る経年分析!H57</f>
        <v>54018</v>
      </c>
    </row>
  </sheetData>
  <sheetProtection algorithmName="SHA-512" hashValue="xjI6nIClFu9n0h1fhwRT14S7IJy0q7pawxwdsjOSqOBnnE47QAAzBRsislM2DCtvnokM5n0rzDBX+askTBtinA==" saltValue="9uF5LMetN5an8O1lBKJj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33256079</v>
      </c>
      <c r="S5" s="664"/>
      <c r="T5" s="664"/>
      <c r="U5" s="664"/>
      <c r="V5" s="664"/>
      <c r="W5" s="664"/>
      <c r="X5" s="664"/>
      <c r="Y5" s="689"/>
      <c r="Z5" s="702">
        <v>16</v>
      </c>
      <c r="AA5" s="702"/>
      <c r="AB5" s="702"/>
      <c r="AC5" s="702"/>
      <c r="AD5" s="703">
        <v>33256079</v>
      </c>
      <c r="AE5" s="703"/>
      <c r="AF5" s="703"/>
      <c r="AG5" s="703"/>
      <c r="AH5" s="703"/>
      <c r="AI5" s="703"/>
      <c r="AJ5" s="703"/>
      <c r="AK5" s="703"/>
      <c r="AL5" s="690">
        <v>31.9</v>
      </c>
      <c r="AM5" s="672"/>
      <c r="AN5" s="672"/>
      <c r="AO5" s="691"/>
      <c r="AP5" s="666" t="s">
        <v>216</v>
      </c>
      <c r="AQ5" s="667"/>
      <c r="AR5" s="667"/>
      <c r="AS5" s="667"/>
      <c r="AT5" s="667"/>
      <c r="AU5" s="667"/>
      <c r="AV5" s="667"/>
      <c r="AW5" s="667"/>
      <c r="AX5" s="667"/>
      <c r="AY5" s="667"/>
      <c r="AZ5" s="667"/>
      <c r="BA5" s="667"/>
      <c r="BB5" s="667"/>
      <c r="BC5" s="667"/>
      <c r="BD5" s="667"/>
      <c r="BE5" s="667"/>
      <c r="BF5" s="668"/>
      <c r="BG5" s="608">
        <v>33256079</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495549</v>
      </c>
      <c r="S6" s="609"/>
      <c r="T6" s="609"/>
      <c r="U6" s="609"/>
      <c r="V6" s="609"/>
      <c r="W6" s="609"/>
      <c r="X6" s="609"/>
      <c r="Y6" s="610"/>
      <c r="Z6" s="646">
        <v>0.2</v>
      </c>
      <c r="AA6" s="646"/>
      <c r="AB6" s="646"/>
      <c r="AC6" s="646"/>
      <c r="AD6" s="647">
        <v>495549</v>
      </c>
      <c r="AE6" s="647"/>
      <c r="AF6" s="647"/>
      <c r="AG6" s="647"/>
      <c r="AH6" s="647"/>
      <c r="AI6" s="647"/>
      <c r="AJ6" s="647"/>
      <c r="AK6" s="647"/>
      <c r="AL6" s="611">
        <v>0.5</v>
      </c>
      <c r="AM6" s="612"/>
      <c r="AN6" s="612"/>
      <c r="AO6" s="648"/>
      <c r="AP6" s="605" t="s">
        <v>221</v>
      </c>
      <c r="AQ6" s="606"/>
      <c r="AR6" s="606"/>
      <c r="AS6" s="606"/>
      <c r="AT6" s="606"/>
      <c r="AU6" s="606"/>
      <c r="AV6" s="606"/>
      <c r="AW6" s="606"/>
      <c r="AX6" s="606"/>
      <c r="AY6" s="606"/>
      <c r="AZ6" s="606"/>
      <c r="BA6" s="606"/>
      <c r="BB6" s="606"/>
      <c r="BC6" s="606"/>
      <c r="BD6" s="606"/>
      <c r="BE6" s="606"/>
      <c r="BF6" s="607"/>
      <c r="BG6" s="608">
        <v>33256079</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748967</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748962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123796</v>
      </c>
      <c r="S7" s="609"/>
      <c r="T7" s="609"/>
      <c r="U7" s="609"/>
      <c r="V7" s="609"/>
      <c r="W7" s="609"/>
      <c r="X7" s="609"/>
      <c r="Y7" s="610"/>
      <c r="Z7" s="646">
        <v>0.1</v>
      </c>
      <c r="AA7" s="646"/>
      <c r="AB7" s="646"/>
      <c r="AC7" s="646"/>
      <c r="AD7" s="647">
        <v>123796</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30630299</v>
      </c>
      <c r="BH7" s="609"/>
      <c r="BI7" s="609"/>
      <c r="BJ7" s="609"/>
      <c r="BK7" s="609"/>
      <c r="BL7" s="609"/>
      <c r="BM7" s="609"/>
      <c r="BN7" s="610"/>
      <c r="BO7" s="646">
        <v>92.1</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35416392</v>
      </c>
      <c r="CS7" s="609"/>
      <c r="CT7" s="609"/>
      <c r="CU7" s="609"/>
      <c r="CV7" s="609"/>
      <c r="CW7" s="609"/>
      <c r="CX7" s="609"/>
      <c r="CY7" s="610"/>
      <c r="CZ7" s="646">
        <v>17.8</v>
      </c>
      <c r="DA7" s="646"/>
      <c r="DB7" s="646"/>
      <c r="DC7" s="646"/>
      <c r="DD7" s="614">
        <v>1203241</v>
      </c>
      <c r="DE7" s="609"/>
      <c r="DF7" s="609"/>
      <c r="DG7" s="609"/>
      <c r="DH7" s="609"/>
      <c r="DI7" s="609"/>
      <c r="DJ7" s="609"/>
      <c r="DK7" s="609"/>
      <c r="DL7" s="609"/>
      <c r="DM7" s="609"/>
      <c r="DN7" s="609"/>
      <c r="DO7" s="609"/>
      <c r="DP7" s="610"/>
      <c r="DQ7" s="614">
        <v>15185773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659115</v>
      </c>
      <c r="S8" s="609"/>
      <c r="T8" s="609"/>
      <c r="U8" s="609"/>
      <c r="V8" s="609"/>
      <c r="W8" s="609"/>
      <c r="X8" s="609"/>
      <c r="Y8" s="610"/>
      <c r="Z8" s="646">
        <v>0.3</v>
      </c>
      <c r="AA8" s="646"/>
      <c r="AB8" s="646"/>
      <c r="AC8" s="646"/>
      <c r="AD8" s="647">
        <v>659115</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707763</v>
      </c>
      <c r="BH8" s="609"/>
      <c r="BI8" s="609"/>
      <c r="BJ8" s="609"/>
      <c r="BK8" s="609"/>
      <c r="BL8" s="609"/>
      <c r="BM8" s="609"/>
      <c r="BN8" s="610"/>
      <c r="BO8" s="646">
        <v>2.1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92763150</v>
      </c>
      <c r="CS8" s="609"/>
      <c r="CT8" s="609"/>
      <c r="CU8" s="609"/>
      <c r="CV8" s="609"/>
      <c r="CW8" s="609"/>
      <c r="CX8" s="609"/>
      <c r="CY8" s="610"/>
      <c r="CZ8" s="646">
        <v>46.6</v>
      </c>
      <c r="DA8" s="646"/>
      <c r="DB8" s="646"/>
      <c r="DC8" s="646"/>
      <c r="DD8" s="614">
        <v>695886</v>
      </c>
      <c r="DE8" s="609"/>
      <c r="DF8" s="609"/>
      <c r="DG8" s="609"/>
      <c r="DH8" s="609"/>
      <c r="DI8" s="609"/>
      <c r="DJ8" s="609"/>
      <c r="DK8" s="609"/>
      <c r="DL8" s="609"/>
      <c r="DM8" s="609"/>
      <c r="DN8" s="609"/>
      <c r="DO8" s="609"/>
      <c r="DP8" s="610"/>
      <c r="DQ8" s="614">
        <v>55274158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709187</v>
      </c>
      <c r="S9" s="609"/>
      <c r="T9" s="609"/>
      <c r="U9" s="609"/>
      <c r="V9" s="609"/>
      <c r="W9" s="609"/>
      <c r="X9" s="609"/>
      <c r="Y9" s="610"/>
      <c r="Z9" s="646">
        <v>0.3</v>
      </c>
      <c r="AA9" s="646"/>
      <c r="AB9" s="646"/>
      <c r="AC9" s="646"/>
      <c r="AD9" s="647">
        <v>709187</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29922536</v>
      </c>
      <c r="BH9" s="609"/>
      <c r="BI9" s="609"/>
      <c r="BJ9" s="609"/>
      <c r="BK9" s="609"/>
      <c r="BL9" s="609"/>
      <c r="BM9" s="609"/>
      <c r="BN9" s="610"/>
      <c r="BO9" s="646">
        <v>90</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14262481</v>
      </c>
      <c r="CS9" s="609"/>
      <c r="CT9" s="609"/>
      <c r="CU9" s="609"/>
      <c r="CV9" s="609"/>
      <c r="CW9" s="609"/>
      <c r="CX9" s="609"/>
      <c r="CY9" s="610"/>
      <c r="CZ9" s="646">
        <v>7.2</v>
      </c>
      <c r="DA9" s="646"/>
      <c r="DB9" s="646"/>
      <c r="DC9" s="646"/>
      <c r="DD9" s="614">
        <v>237433</v>
      </c>
      <c r="DE9" s="609"/>
      <c r="DF9" s="609"/>
      <c r="DG9" s="609"/>
      <c r="DH9" s="609"/>
      <c r="DI9" s="609"/>
      <c r="DJ9" s="609"/>
      <c r="DK9" s="609"/>
      <c r="DL9" s="609"/>
      <c r="DM9" s="609"/>
      <c r="DN9" s="609"/>
      <c r="DO9" s="609"/>
      <c r="DP9" s="610"/>
      <c r="DQ9" s="614">
        <v>9970725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108228</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93629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8440844</v>
      </c>
      <c r="S11" s="609"/>
      <c r="T11" s="609"/>
      <c r="U11" s="609"/>
      <c r="V11" s="609"/>
      <c r="W11" s="609"/>
      <c r="X11" s="609"/>
      <c r="Y11" s="610"/>
      <c r="Z11" s="611">
        <v>4.0999999999999996</v>
      </c>
      <c r="AA11" s="612"/>
      <c r="AB11" s="612"/>
      <c r="AC11" s="613"/>
      <c r="AD11" s="614">
        <v>8440844</v>
      </c>
      <c r="AE11" s="609"/>
      <c r="AF11" s="609"/>
      <c r="AG11" s="609"/>
      <c r="AH11" s="609"/>
      <c r="AI11" s="609"/>
      <c r="AJ11" s="609"/>
      <c r="AK11" s="610"/>
      <c r="AL11" s="611">
        <v>8.1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11776</v>
      </c>
      <c r="S12" s="609"/>
      <c r="T12" s="609"/>
      <c r="U12" s="609"/>
      <c r="V12" s="609"/>
      <c r="W12" s="609"/>
      <c r="X12" s="609"/>
      <c r="Y12" s="610"/>
      <c r="Z12" s="646">
        <v>0</v>
      </c>
      <c r="AA12" s="646"/>
      <c r="AB12" s="646"/>
      <c r="AC12" s="646"/>
      <c r="AD12" s="647">
        <v>11776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2797361</v>
      </c>
      <c r="CS12" s="609"/>
      <c r="CT12" s="609"/>
      <c r="CU12" s="609"/>
      <c r="CV12" s="609"/>
      <c r="CW12" s="609"/>
      <c r="CX12" s="609"/>
      <c r="CY12" s="610"/>
      <c r="CZ12" s="646">
        <v>1.4</v>
      </c>
      <c r="DA12" s="646"/>
      <c r="DB12" s="646"/>
      <c r="DC12" s="646"/>
      <c r="DD12" s="614">
        <v>22515</v>
      </c>
      <c r="DE12" s="609"/>
      <c r="DF12" s="609"/>
      <c r="DG12" s="609"/>
      <c r="DH12" s="609"/>
      <c r="DI12" s="609"/>
      <c r="DJ12" s="609"/>
      <c r="DK12" s="609"/>
      <c r="DL12" s="609"/>
      <c r="DM12" s="609"/>
      <c r="DN12" s="609"/>
      <c r="DO12" s="609"/>
      <c r="DP12" s="610"/>
      <c r="DQ12" s="614">
        <v>718002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21057370</v>
      </c>
      <c r="CS13" s="609"/>
      <c r="CT13" s="609"/>
      <c r="CU13" s="609"/>
      <c r="CV13" s="609"/>
      <c r="CW13" s="609"/>
      <c r="CX13" s="609"/>
      <c r="CY13" s="610"/>
      <c r="CZ13" s="646">
        <v>10.6</v>
      </c>
      <c r="DA13" s="646"/>
      <c r="DB13" s="646"/>
      <c r="DC13" s="646"/>
      <c r="DD13" s="614">
        <v>14223325</v>
      </c>
      <c r="DE13" s="609"/>
      <c r="DF13" s="609"/>
      <c r="DG13" s="609"/>
      <c r="DH13" s="609"/>
      <c r="DI13" s="609"/>
      <c r="DJ13" s="609"/>
      <c r="DK13" s="609"/>
      <c r="DL13" s="609"/>
      <c r="DM13" s="609"/>
      <c r="DN13" s="609"/>
      <c r="DO13" s="609"/>
      <c r="DP13" s="610"/>
      <c r="DQ13" s="614">
        <v>10444559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3647</v>
      </c>
      <c r="S14" s="609"/>
      <c r="T14" s="609"/>
      <c r="U14" s="609"/>
      <c r="V14" s="609"/>
      <c r="W14" s="609"/>
      <c r="X14" s="609"/>
      <c r="Y14" s="610"/>
      <c r="Z14" s="646">
        <v>0</v>
      </c>
      <c r="AA14" s="646"/>
      <c r="AB14" s="646"/>
      <c r="AC14" s="646"/>
      <c r="AD14" s="647">
        <v>3647</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152533</v>
      </c>
      <c r="BH14" s="609"/>
      <c r="BI14" s="609"/>
      <c r="BJ14" s="609"/>
      <c r="BK14" s="609"/>
      <c r="BL14" s="609"/>
      <c r="BM14" s="609"/>
      <c r="BN14" s="610"/>
      <c r="BO14" s="646">
        <v>0.5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789399</v>
      </c>
      <c r="CS14" s="609"/>
      <c r="CT14" s="609"/>
      <c r="CU14" s="609"/>
      <c r="CV14" s="609"/>
      <c r="CW14" s="609"/>
      <c r="CX14" s="609"/>
      <c r="CY14" s="610"/>
      <c r="CZ14" s="646">
        <v>0.4</v>
      </c>
      <c r="DA14" s="646"/>
      <c r="DB14" s="646"/>
      <c r="DC14" s="646"/>
      <c r="DD14" s="614">
        <v>173486</v>
      </c>
      <c r="DE14" s="609"/>
      <c r="DF14" s="609"/>
      <c r="DG14" s="609"/>
      <c r="DH14" s="609"/>
      <c r="DI14" s="609"/>
      <c r="DJ14" s="609"/>
      <c r="DK14" s="609"/>
      <c r="DL14" s="609"/>
      <c r="DM14" s="609"/>
      <c r="DN14" s="609"/>
      <c r="DO14" s="609"/>
      <c r="DP14" s="610"/>
      <c r="DQ14" s="614">
        <v>654410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2473247</v>
      </c>
      <c r="BH15" s="609"/>
      <c r="BI15" s="609"/>
      <c r="BJ15" s="609"/>
      <c r="BK15" s="609"/>
      <c r="BL15" s="609"/>
      <c r="BM15" s="609"/>
      <c r="BN15" s="610"/>
      <c r="BO15" s="646">
        <v>7.4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27599947</v>
      </c>
      <c r="CS15" s="609"/>
      <c r="CT15" s="609"/>
      <c r="CU15" s="609"/>
      <c r="CV15" s="609"/>
      <c r="CW15" s="609"/>
      <c r="CX15" s="609"/>
      <c r="CY15" s="610"/>
      <c r="CZ15" s="646">
        <v>13.9</v>
      </c>
      <c r="DA15" s="646"/>
      <c r="DB15" s="646"/>
      <c r="DC15" s="646"/>
      <c r="DD15" s="614">
        <v>10892993</v>
      </c>
      <c r="DE15" s="609"/>
      <c r="DF15" s="609"/>
      <c r="DG15" s="609"/>
      <c r="DH15" s="609"/>
      <c r="DI15" s="609"/>
      <c r="DJ15" s="609"/>
      <c r="DK15" s="609"/>
      <c r="DL15" s="609"/>
      <c r="DM15" s="609"/>
      <c r="DN15" s="609"/>
      <c r="DO15" s="609"/>
      <c r="DP15" s="610"/>
      <c r="DQ15" s="614">
        <v>17897862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136457</v>
      </c>
      <c r="S16" s="609"/>
      <c r="T16" s="609"/>
      <c r="U16" s="609"/>
      <c r="V16" s="609"/>
      <c r="W16" s="609"/>
      <c r="X16" s="609"/>
      <c r="Y16" s="610"/>
      <c r="Z16" s="646">
        <v>0.1</v>
      </c>
      <c r="AA16" s="646"/>
      <c r="AB16" s="646"/>
      <c r="AC16" s="646"/>
      <c r="AD16" s="647">
        <v>136457</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3653605</v>
      </c>
      <c r="CS17" s="609"/>
      <c r="CT17" s="609"/>
      <c r="CU17" s="609"/>
      <c r="CV17" s="609"/>
      <c r="CW17" s="609"/>
      <c r="CX17" s="609"/>
      <c r="CY17" s="610"/>
      <c r="CZ17" s="646">
        <v>1.8</v>
      </c>
      <c r="DA17" s="646"/>
      <c r="DB17" s="646"/>
      <c r="DC17" s="646"/>
      <c r="DD17" s="614" t="s">
        <v>122</v>
      </c>
      <c r="DE17" s="609"/>
      <c r="DF17" s="609"/>
      <c r="DG17" s="609"/>
      <c r="DH17" s="609"/>
      <c r="DI17" s="609"/>
      <c r="DJ17" s="609"/>
      <c r="DK17" s="609"/>
      <c r="DL17" s="609"/>
      <c r="DM17" s="609"/>
      <c r="DN17" s="609"/>
      <c r="DO17" s="609"/>
      <c r="DP17" s="610"/>
      <c r="DQ17" s="614">
        <v>3653605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267910</v>
      </c>
      <c r="S18" s="609"/>
      <c r="T18" s="609"/>
      <c r="U18" s="609"/>
      <c r="V18" s="609"/>
      <c r="W18" s="609"/>
      <c r="X18" s="609"/>
      <c r="Y18" s="610"/>
      <c r="Z18" s="646">
        <v>0.1</v>
      </c>
      <c r="AA18" s="646"/>
      <c r="AB18" s="646"/>
      <c r="AC18" s="646"/>
      <c r="AD18" s="647">
        <v>267910</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267910</v>
      </c>
      <c r="S19" s="609"/>
      <c r="T19" s="609"/>
      <c r="U19" s="609"/>
      <c r="V19" s="609"/>
      <c r="W19" s="609"/>
      <c r="X19" s="609"/>
      <c r="Y19" s="610"/>
      <c r="Z19" s="646">
        <v>0.1</v>
      </c>
      <c r="AA19" s="646"/>
      <c r="AB19" s="646"/>
      <c r="AC19" s="646"/>
      <c r="AD19" s="647">
        <v>267910</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199196900</v>
      </c>
      <c r="CS20" s="609"/>
      <c r="CT20" s="609"/>
      <c r="CU20" s="609"/>
      <c r="CV20" s="609"/>
      <c r="CW20" s="609"/>
      <c r="CX20" s="609"/>
      <c r="CY20" s="610"/>
      <c r="CZ20" s="646">
        <v>100</v>
      </c>
      <c r="DA20" s="646"/>
      <c r="DB20" s="646"/>
      <c r="DC20" s="646"/>
      <c r="DD20" s="614">
        <v>27448879</v>
      </c>
      <c r="DE20" s="609"/>
      <c r="DF20" s="609"/>
      <c r="DG20" s="609"/>
      <c r="DH20" s="609"/>
      <c r="DI20" s="609"/>
      <c r="DJ20" s="609"/>
      <c r="DK20" s="609"/>
      <c r="DL20" s="609"/>
      <c r="DM20" s="609"/>
      <c r="DN20" s="609"/>
      <c r="DO20" s="609"/>
      <c r="DP20" s="610"/>
      <c r="DQ20" s="614">
        <v>114641685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85651268</v>
      </c>
      <c r="CS24" s="664"/>
      <c r="CT24" s="664"/>
      <c r="CU24" s="664"/>
      <c r="CV24" s="664"/>
      <c r="CW24" s="664"/>
      <c r="CX24" s="664"/>
      <c r="CY24" s="689"/>
      <c r="CZ24" s="690">
        <v>43</v>
      </c>
      <c r="DA24" s="672"/>
      <c r="DB24" s="672"/>
      <c r="DC24" s="692"/>
      <c r="DD24" s="688">
        <v>51876152</v>
      </c>
      <c r="DE24" s="664"/>
      <c r="DF24" s="664"/>
      <c r="DG24" s="664"/>
      <c r="DH24" s="664"/>
      <c r="DI24" s="664"/>
      <c r="DJ24" s="664"/>
      <c r="DK24" s="689"/>
      <c r="DL24" s="688">
        <v>45722941</v>
      </c>
      <c r="DM24" s="664"/>
      <c r="DN24" s="664"/>
      <c r="DO24" s="664"/>
      <c r="DP24" s="664"/>
      <c r="DQ24" s="664"/>
      <c r="DR24" s="664"/>
      <c r="DS24" s="664"/>
      <c r="DT24" s="664"/>
      <c r="DU24" s="664"/>
      <c r="DV24" s="689"/>
      <c r="DW24" s="690">
        <v>43.9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44104360</v>
      </c>
      <c r="S25" s="609"/>
      <c r="T25" s="609"/>
      <c r="U25" s="609"/>
      <c r="V25" s="609"/>
      <c r="W25" s="609"/>
      <c r="X25" s="609"/>
      <c r="Y25" s="610"/>
      <c r="Z25" s="646">
        <v>21.2</v>
      </c>
      <c r="AA25" s="646"/>
      <c r="AB25" s="646"/>
      <c r="AC25" s="646"/>
      <c r="AD25" s="647">
        <v>44104360</v>
      </c>
      <c r="AE25" s="647"/>
      <c r="AF25" s="647"/>
      <c r="AG25" s="647"/>
      <c r="AH25" s="647"/>
      <c r="AI25" s="647"/>
      <c r="AJ25" s="647"/>
      <c r="AK25" s="647"/>
      <c r="AL25" s="611">
        <v>42.4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24209603</v>
      </c>
      <c r="CS25" s="621"/>
      <c r="CT25" s="621"/>
      <c r="CU25" s="621"/>
      <c r="CV25" s="621"/>
      <c r="CW25" s="621"/>
      <c r="CX25" s="621"/>
      <c r="CY25" s="622"/>
      <c r="CZ25" s="611">
        <v>12.2</v>
      </c>
      <c r="DA25" s="623"/>
      <c r="DB25" s="623"/>
      <c r="DC25" s="624"/>
      <c r="DD25" s="614">
        <v>22011926</v>
      </c>
      <c r="DE25" s="621"/>
      <c r="DF25" s="621"/>
      <c r="DG25" s="621"/>
      <c r="DH25" s="621"/>
      <c r="DI25" s="621"/>
      <c r="DJ25" s="621"/>
      <c r="DK25" s="622"/>
      <c r="DL25" s="614">
        <v>20927699</v>
      </c>
      <c r="DM25" s="621"/>
      <c r="DN25" s="621"/>
      <c r="DO25" s="621"/>
      <c r="DP25" s="621"/>
      <c r="DQ25" s="621"/>
      <c r="DR25" s="621"/>
      <c r="DS25" s="621"/>
      <c r="DT25" s="621"/>
      <c r="DU25" s="621"/>
      <c r="DV25" s="622"/>
      <c r="DW25" s="611">
        <v>20.100000000000001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26146</v>
      </c>
      <c r="S26" s="609"/>
      <c r="T26" s="609"/>
      <c r="U26" s="609"/>
      <c r="V26" s="609"/>
      <c r="W26" s="609"/>
      <c r="X26" s="609"/>
      <c r="Y26" s="610"/>
      <c r="Z26" s="646">
        <v>0</v>
      </c>
      <c r="AA26" s="646"/>
      <c r="AB26" s="646"/>
      <c r="AC26" s="646"/>
      <c r="AD26" s="647">
        <v>26146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16838763</v>
      </c>
      <c r="CS26" s="609"/>
      <c r="CT26" s="609"/>
      <c r="CU26" s="609"/>
      <c r="CV26" s="609"/>
      <c r="CW26" s="609"/>
      <c r="CX26" s="609"/>
      <c r="CY26" s="610"/>
      <c r="CZ26" s="611">
        <v>8.5</v>
      </c>
      <c r="DA26" s="623"/>
      <c r="DB26" s="623"/>
      <c r="DC26" s="624"/>
      <c r="DD26" s="614">
        <v>15284291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1339225</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33256079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57791777</v>
      </c>
      <c r="CS27" s="621"/>
      <c r="CT27" s="621"/>
      <c r="CU27" s="621"/>
      <c r="CV27" s="621"/>
      <c r="CW27" s="621"/>
      <c r="CX27" s="621"/>
      <c r="CY27" s="622"/>
      <c r="CZ27" s="611">
        <v>29</v>
      </c>
      <c r="DA27" s="623"/>
      <c r="DB27" s="623"/>
      <c r="DC27" s="624"/>
      <c r="DD27" s="614">
        <v>26214338</v>
      </c>
      <c r="DE27" s="621"/>
      <c r="DF27" s="621"/>
      <c r="DG27" s="621"/>
      <c r="DH27" s="621"/>
      <c r="DI27" s="621"/>
      <c r="DJ27" s="621"/>
      <c r="DK27" s="622"/>
      <c r="DL27" s="614">
        <v>21145354</v>
      </c>
      <c r="DM27" s="621"/>
      <c r="DN27" s="621"/>
      <c r="DO27" s="621"/>
      <c r="DP27" s="621"/>
      <c r="DQ27" s="621"/>
      <c r="DR27" s="621"/>
      <c r="DS27" s="621"/>
      <c r="DT27" s="621"/>
      <c r="DU27" s="621"/>
      <c r="DV27" s="622"/>
      <c r="DW27" s="611">
        <v>20.3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2326455</v>
      </c>
      <c r="S28" s="609"/>
      <c r="T28" s="609"/>
      <c r="U28" s="609"/>
      <c r="V28" s="609"/>
      <c r="W28" s="609"/>
      <c r="X28" s="609"/>
      <c r="Y28" s="610"/>
      <c r="Z28" s="646">
        <v>1.1000000000000001</v>
      </c>
      <c r="AA28" s="646"/>
      <c r="AB28" s="646"/>
      <c r="AC28" s="646"/>
      <c r="AD28" s="647">
        <v>1290908</v>
      </c>
      <c r="AE28" s="647"/>
      <c r="AF28" s="647"/>
      <c r="AG28" s="647"/>
      <c r="AH28" s="647"/>
      <c r="AI28" s="647"/>
      <c r="AJ28" s="647"/>
      <c r="AK28" s="647"/>
      <c r="AL28" s="611">
        <v>1.2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3649888</v>
      </c>
      <c r="CS28" s="609"/>
      <c r="CT28" s="609"/>
      <c r="CU28" s="609"/>
      <c r="CV28" s="609"/>
      <c r="CW28" s="609"/>
      <c r="CX28" s="609"/>
      <c r="CY28" s="610"/>
      <c r="CZ28" s="611">
        <v>1.8</v>
      </c>
      <c r="DA28" s="623"/>
      <c r="DB28" s="623"/>
      <c r="DC28" s="624"/>
      <c r="DD28" s="614">
        <v>3649888</v>
      </c>
      <c r="DE28" s="609"/>
      <c r="DF28" s="609"/>
      <c r="DG28" s="609"/>
      <c r="DH28" s="609"/>
      <c r="DI28" s="609"/>
      <c r="DJ28" s="609"/>
      <c r="DK28" s="610"/>
      <c r="DL28" s="614">
        <v>3649888</v>
      </c>
      <c r="DM28" s="609"/>
      <c r="DN28" s="609"/>
      <c r="DO28" s="609"/>
      <c r="DP28" s="609"/>
      <c r="DQ28" s="609"/>
      <c r="DR28" s="609"/>
      <c r="DS28" s="609"/>
      <c r="DT28" s="609"/>
      <c r="DU28" s="609"/>
      <c r="DV28" s="610"/>
      <c r="DW28" s="611">
        <v>3.5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543041</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3649888</v>
      </c>
      <c r="CS29" s="621"/>
      <c r="CT29" s="621"/>
      <c r="CU29" s="621"/>
      <c r="CV29" s="621"/>
      <c r="CW29" s="621"/>
      <c r="CX29" s="621"/>
      <c r="CY29" s="622"/>
      <c r="CZ29" s="611">
        <v>1.8</v>
      </c>
      <c r="DA29" s="623"/>
      <c r="DB29" s="623"/>
      <c r="DC29" s="624"/>
      <c r="DD29" s="614">
        <v>3649888</v>
      </c>
      <c r="DE29" s="621"/>
      <c r="DF29" s="621"/>
      <c r="DG29" s="621"/>
      <c r="DH29" s="621"/>
      <c r="DI29" s="621"/>
      <c r="DJ29" s="621"/>
      <c r="DK29" s="622"/>
      <c r="DL29" s="614">
        <v>3649888</v>
      </c>
      <c r="DM29" s="621"/>
      <c r="DN29" s="621"/>
      <c r="DO29" s="621"/>
      <c r="DP29" s="621"/>
      <c r="DQ29" s="621"/>
      <c r="DR29" s="621"/>
      <c r="DS29" s="621"/>
      <c r="DT29" s="621"/>
      <c r="DU29" s="621"/>
      <c r="DV29" s="622"/>
      <c r="DW29" s="611">
        <v>3.5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35353128</v>
      </c>
      <c r="S30" s="609"/>
      <c r="T30" s="609"/>
      <c r="U30" s="609"/>
      <c r="V30" s="609"/>
      <c r="W30" s="609"/>
      <c r="X30" s="609"/>
      <c r="Y30" s="610"/>
      <c r="Z30" s="646">
        <v>17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3527532</v>
      </c>
      <c r="CS30" s="609"/>
      <c r="CT30" s="609"/>
      <c r="CU30" s="609"/>
      <c r="CV30" s="609"/>
      <c r="CW30" s="609"/>
      <c r="CX30" s="609"/>
      <c r="CY30" s="610"/>
      <c r="CZ30" s="611">
        <v>1.8</v>
      </c>
      <c r="DA30" s="623"/>
      <c r="DB30" s="623"/>
      <c r="DC30" s="624"/>
      <c r="DD30" s="614">
        <v>3527532</v>
      </c>
      <c r="DE30" s="609"/>
      <c r="DF30" s="609"/>
      <c r="DG30" s="609"/>
      <c r="DH30" s="609"/>
      <c r="DI30" s="609"/>
      <c r="DJ30" s="609"/>
      <c r="DK30" s="610"/>
      <c r="DL30" s="614">
        <v>3527532</v>
      </c>
      <c r="DM30" s="609"/>
      <c r="DN30" s="609"/>
      <c r="DO30" s="609"/>
      <c r="DP30" s="609"/>
      <c r="DQ30" s="609"/>
      <c r="DR30" s="609"/>
      <c r="DS30" s="609"/>
      <c r="DT30" s="609"/>
      <c r="DU30" s="609"/>
      <c r="DV30" s="610"/>
      <c r="DW30" s="611">
        <v>3.4</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61080813</v>
      </c>
      <c r="S31" s="609"/>
      <c r="T31" s="609"/>
      <c r="U31" s="609"/>
      <c r="V31" s="609"/>
      <c r="W31" s="609"/>
      <c r="X31" s="609"/>
      <c r="Y31" s="610"/>
      <c r="Z31" s="646">
        <v>29.4</v>
      </c>
      <c r="AA31" s="646"/>
      <c r="AB31" s="646"/>
      <c r="AC31" s="646"/>
      <c r="AD31" s="647">
        <v>58444655</v>
      </c>
      <c r="AE31" s="647"/>
      <c r="AF31" s="647"/>
      <c r="AG31" s="647"/>
      <c r="AH31" s="647"/>
      <c r="AI31" s="647"/>
      <c r="AJ31" s="647"/>
      <c r="AK31" s="647"/>
      <c r="AL31" s="611">
        <v>56.1</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99.2</v>
      </c>
      <c r="BH31" s="671"/>
      <c r="BI31" s="671"/>
      <c r="BJ31" s="671"/>
      <c r="BK31" s="671"/>
      <c r="BL31" s="671"/>
      <c r="BM31" s="672">
        <v>98.4</v>
      </c>
      <c r="BN31" s="671"/>
      <c r="BO31" s="671"/>
      <c r="BP31" s="671"/>
      <c r="BQ31" s="673"/>
      <c r="BR31" s="670">
        <v>99.1</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122356</v>
      </c>
      <c r="CS31" s="621"/>
      <c r="CT31" s="621"/>
      <c r="CU31" s="621"/>
      <c r="CV31" s="621"/>
      <c r="CW31" s="621"/>
      <c r="CX31" s="621"/>
      <c r="CY31" s="622"/>
      <c r="CZ31" s="611">
        <v>0.1</v>
      </c>
      <c r="DA31" s="623"/>
      <c r="DB31" s="623"/>
      <c r="DC31" s="624"/>
      <c r="DD31" s="614">
        <v>122356</v>
      </c>
      <c r="DE31" s="621"/>
      <c r="DF31" s="621"/>
      <c r="DG31" s="621"/>
      <c r="DH31" s="621"/>
      <c r="DI31" s="621"/>
      <c r="DJ31" s="621"/>
      <c r="DK31" s="622"/>
      <c r="DL31" s="614">
        <v>122356</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19669459</v>
      </c>
      <c r="S32" s="609"/>
      <c r="T32" s="609"/>
      <c r="U32" s="609"/>
      <c r="V32" s="609"/>
      <c r="W32" s="609"/>
      <c r="X32" s="609"/>
      <c r="Y32" s="610"/>
      <c r="Z32" s="646">
        <v>9.5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99.1</v>
      </c>
      <c r="BH32" s="621"/>
      <c r="BI32" s="621"/>
      <c r="BJ32" s="621"/>
      <c r="BK32" s="621"/>
      <c r="BL32" s="621"/>
      <c r="BM32" s="612">
        <v>98.3</v>
      </c>
      <c r="BN32" s="621"/>
      <c r="BO32" s="621"/>
      <c r="BP32" s="621"/>
      <c r="BQ32" s="644"/>
      <c r="BR32" s="674">
        <v>99</v>
      </c>
      <c r="BS32" s="621"/>
      <c r="BT32" s="621"/>
      <c r="BU32" s="621"/>
      <c r="BV32" s="621"/>
      <c r="BW32" s="621"/>
      <c r="BX32" s="612">
        <v>98.2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636677</v>
      </c>
      <c r="S33" s="609"/>
      <c r="T33" s="609"/>
      <c r="U33" s="609"/>
      <c r="V33" s="609"/>
      <c r="W33" s="609"/>
      <c r="X33" s="609"/>
      <c r="Y33" s="610"/>
      <c r="Z33" s="646">
        <v>0.3</v>
      </c>
      <c r="AA33" s="646"/>
      <c r="AB33" s="646"/>
      <c r="AC33" s="646"/>
      <c r="AD33" s="647">
        <v>251632</v>
      </c>
      <c r="AE33" s="647"/>
      <c r="AF33" s="647"/>
      <c r="AG33" s="647"/>
      <c r="AH33" s="647"/>
      <c r="AI33" s="647"/>
      <c r="AJ33" s="647"/>
      <c r="AK33" s="647"/>
      <c r="AL33" s="611">
        <v>0.2</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86096753</v>
      </c>
      <c r="CS33" s="621"/>
      <c r="CT33" s="621"/>
      <c r="CU33" s="621"/>
      <c r="CV33" s="621"/>
      <c r="CW33" s="621"/>
      <c r="CX33" s="621"/>
      <c r="CY33" s="622"/>
      <c r="CZ33" s="611">
        <v>43.2</v>
      </c>
      <c r="DA33" s="623"/>
      <c r="DB33" s="623"/>
      <c r="DC33" s="624"/>
      <c r="DD33" s="614">
        <v>53920887</v>
      </c>
      <c r="DE33" s="621"/>
      <c r="DF33" s="621"/>
      <c r="DG33" s="621"/>
      <c r="DH33" s="621"/>
      <c r="DI33" s="621"/>
      <c r="DJ33" s="621"/>
      <c r="DK33" s="622"/>
      <c r="DL33" s="614">
        <v>37391237</v>
      </c>
      <c r="DM33" s="621"/>
      <c r="DN33" s="621"/>
      <c r="DO33" s="621"/>
      <c r="DP33" s="621"/>
      <c r="DQ33" s="621"/>
      <c r="DR33" s="621"/>
      <c r="DS33" s="621"/>
      <c r="DT33" s="621"/>
      <c r="DU33" s="621"/>
      <c r="DV33" s="622"/>
      <c r="DW33" s="611">
        <v>35.9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922419</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30890271</v>
      </c>
      <c r="CS34" s="609"/>
      <c r="CT34" s="609"/>
      <c r="CU34" s="609"/>
      <c r="CV34" s="609"/>
      <c r="CW34" s="609"/>
      <c r="CX34" s="609"/>
      <c r="CY34" s="610"/>
      <c r="CZ34" s="611">
        <v>15.5</v>
      </c>
      <c r="DA34" s="623"/>
      <c r="DB34" s="623"/>
      <c r="DC34" s="624"/>
      <c r="DD34" s="614">
        <v>25381161</v>
      </c>
      <c r="DE34" s="609"/>
      <c r="DF34" s="609"/>
      <c r="DG34" s="609"/>
      <c r="DH34" s="609"/>
      <c r="DI34" s="609"/>
      <c r="DJ34" s="609"/>
      <c r="DK34" s="610"/>
      <c r="DL34" s="614">
        <v>21111581</v>
      </c>
      <c r="DM34" s="609"/>
      <c r="DN34" s="609"/>
      <c r="DO34" s="609"/>
      <c r="DP34" s="609"/>
      <c r="DQ34" s="609"/>
      <c r="DR34" s="609"/>
      <c r="DS34" s="609"/>
      <c r="DT34" s="609"/>
      <c r="DU34" s="609"/>
      <c r="DV34" s="610"/>
      <c r="DW34" s="611">
        <v>20.3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28607399</v>
      </c>
      <c r="S35" s="609"/>
      <c r="T35" s="609"/>
      <c r="U35" s="609"/>
      <c r="V35" s="609"/>
      <c r="W35" s="609"/>
      <c r="X35" s="609"/>
      <c r="Y35" s="610"/>
      <c r="Z35" s="646">
        <v>13.8</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1070437</v>
      </c>
      <c r="CS35" s="621"/>
      <c r="CT35" s="621"/>
      <c r="CU35" s="621"/>
      <c r="CV35" s="621"/>
      <c r="CW35" s="621"/>
      <c r="CX35" s="621"/>
      <c r="CY35" s="622"/>
      <c r="CZ35" s="611">
        <v>0.5</v>
      </c>
      <c r="DA35" s="623"/>
      <c r="DB35" s="623"/>
      <c r="DC35" s="624"/>
      <c r="DD35" s="614">
        <v>1070437</v>
      </c>
      <c r="DE35" s="621"/>
      <c r="DF35" s="621"/>
      <c r="DG35" s="621"/>
      <c r="DH35" s="621"/>
      <c r="DI35" s="621"/>
      <c r="DJ35" s="621"/>
      <c r="DK35" s="622"/>
      <c r="DL35" s="614">
        <v>1070437</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4560704</v>
      </c>
      <c r="S36" s="609"/>
      <c r="T36" s="609"/>
      <c r="U36" s="609"/>
      <c r="V36" s="609"/>
      <c r="W36" s="609"/>
      <c r="X36" s="609"/>
      <c r="Y36" s="610"/>
      <c r="Z36" s="646">
        <v>2.2000000000000002</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15801560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680916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11973531</v>
      </c>
      <c r="CS36" s="609"/>
      <c r="CT36" s="609"/>
      <c r="CU36" s="609"/>
      <c r="CV36" s="609"/>
      <c r="CW36" s="609"/>
      <c r="CX36" s="609"/>
      <c r="CY36" s="610"/>
      <c r="CZ36" s="611">
        <v>6</v>
      </c>
      <c r="DA36" s="623"/>
      <c r="DB36" s="623"/>
      <c r="DC36" s="624"/>
      <c r="DD36" s="614">
        <v>8581967</v>
      </c>
      <c r="DE36" s="609"/>
      <c r="DF36" s="609"/>
      <c r="DG36" s="609"/>
      <c r="DH36" s="609"/>
      <c r="DI36" s="609"/>
      <c r="DJ36" s="609"/>
      <c r="DK36" s="610"/>
      <c r="DL36" s="614">
        <v>5483894</v>
      </c>
      <c r="DM36" s="609"/>
      <c r="DN36" s="609"/>
      <c r="DO36" s="609"/>
      <c r="DP36" s="609"/>
      <c r="DQ36" s="609"/>
      <c r="DR36" s="609"/>
      <c r="DS36" s="609"/>
      <c r="DT36" s="609"/>
      <c r="DU36" s="609"/>
      <c r="DV36" s="610"/>
      <c r="DW36" s="611">
        <v>5.3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4052497</v>
      </c>
      <c r="S37" s="609"/>
      <c r="T37" s="609"/>
      <c r="U37" s="609"/>
      <c r="V37" s="609"/>
      <c r="W37" s="609"/>
      <c r="X37" s="609"/>
      <c r="Y37" s="610"/>
      <c r="Z37" s="646">
        <v>2</v>
      </c>
      <c r="AA37" s="646"/>
      <c r="AB37" s="646"/>
      <c r="AC37" s="646"/>
      <c r="AD37" s="647">
        <v>244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558023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680916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1820737</v>
      </c>
      <c r="CS37" s="621"/>
      <c r="CT37" s="621"/>
      <c r="CU37" s="621"/>
      <c r="CV37" s="621"/>
      <c r="CW37" s="621"/>
      <c r="CX37" s="621"/>
      <c r="CY37" s="622"/>
      <c r="CZ37" s="611">
        <v>0.9</v>
      </c>
      <c r="DA37" s="623"/>
      <c r="DB37" s="623"/>
      <c r="DC37" s="624"/>
      <c r="DD37" s="614">
        <v>1820737</v>
      </c>
      <c r="DE37" s="621"/>
      <c r="DF37" s="621"/>
      <c r="DG37" s="621"/>
      <c r="DH37" s="621"/>
      <c r="DI37" s="621"/>
      <c r="DJ37" s="621"/>
      <c r="DK37" s="622"/>
      <c r="DL37" s="614">
        <v>1405953</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4449000</v>
      </c>
      <c r="S38" s="609"/>
      <c r="T38" s="609"/>
      <c r="U38" s="609"/>
      <c r="V38" s="609"/>
      <c r="W38" s="609"/>
      <c r="X38" s="609"/>
      <c r="Y38" s="610"/>
      <c r="Z38" s="646">
        <v>2.1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23865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52398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15801560</v>
      </c>
      <c r="CS38" s="609"/>
      <c r="CT38" s="609"/>
      <c r="CU38" s="609"/>
      <c r="CV38" s="609"/>
      <c r="CW38" s="609"/>
      <c r="CX38" s="609"/>
      <c r="CY38" s="610"/>
      <c r="CZ38" s="611">
        <v>7.9</v>
      </c>
      <c r="DA38" s="623"/>
      <c r="DB38" s="623"/>
      <c r="DC38" s="624"/>
      <c r="DD38" s="614">
        <v>13367956</v>
      </c>
      <c r="DE38" s="609"/>
      <c r="DF38" s="609"/>
      <c r="DG38" s="609"/>
      <c r="DH38" s="609"/>
      <c r="DI38" s="609"/>
      <c r="DJ38" s="609"/>
      <c r="DK38" s="610"/>
      <c r="DL38" s="614">
        <v>9725325</v>
      </c>
      <c r="DM38" s="609"/>
      <c r="DN38" s="609"/>
      <c r="DO38" s="609"/>
      <c r="DP38" s="609"/>
      <c r="DQ38" s="609"/>
      <c r="DR38" s="609"/>
      <c r="DS38" s="609"/>
      <c r="DT38" s="609"/>
      <c r="DU38" s="609"/>
      <c r="DV38" s="610"/>
      <c r="DW38" s="611">
        <v>9.3000000000000007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67366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24360754</v>
      </c>
      <c r="CS39" s="621"/>
      <c r="CT39" s="621"/>
      <c r="CU39" s="621"/>
      <c r="CV39" s="621"/>
      <c r="CW39" s="621"/>
      <c r="CX39" s="621"/>
      <c r="CY39" s="622"/>
      <c r="CZ39" s="611">
        <v>12.2</v>
      </c>
      <c r="DA39" s="623"/>
      <c r="DB39" s="623"/>
      <c r="DC39" s="624"/>
      <c r="DD39" s="614">
        <v>5519366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115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2000200</v>
      </c>
      <c r="CS40" s="609"/>
      <c r="CT40" s="609"/>
      <c r="CU40" s="609"/>
      <c r="CV40" s="609"/>
      <c r="CW40" s="609"/>
      <c r="CX40" s="609"/>
      <c r="CY40" s="610"/>
      <c r="CZ40" s="611">
        <v>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207671323</v>
      </c>
      <c r="S41" s="633"/>
      <c r="T41" s="633"/>
      <c r="U41" s="633"/>
      <c r="V41" s="633"/>
      <c r="W41" s="633"/>
      <c r="X41" s="633"/>
      <c r="Y41" s="636"/>
      <c r="Z41" s="637">
        <v>100</v>
      </c>
      <c r="AA41" s="637"/>
      <c r="AB41" s="637"/>
      <c r="AC41" s="637"/>
      <c r="AD41" s="638">
        <v>104117945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5142164</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10077508</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329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27448879</v>
      </c>
      <c r="CS42" s="621"/>
      <c r="CT42" s="621"/>
      <c r="CU42" s="621"/>
      <c r="CV42" s="621"/>
      <c r="CW42" s="621"/>
      <c r="CX42" s="621"/>
      <c r="CY42" s="622"/>
      <c r="CZ42" s="611">
        <v>13.8</v>
      </c>
      <c r="DA42" s="623"/>
      <c r="DB42" s="623"/>
      <c r="DC42" s="624"/>
      <c r="DD42" s="614">
        <v>8844646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370817</v>
      </c>
      <c r="CS43" s="621"/>
      <c r="CT43" s="621"/>
      <c r="CU43" s="621"/>
      <c r="CV43" s="621"/>
      <c r="CW43" s="621"/>
      <c r="CX43" s="621"/>
      <c r="CY43" s="622"/>
      <c r="CZ43" s="611">
        <v>0.2</v>
      </c>
      <c r="DA43" s="623"/>
      <c r="DB43" s="623"/>
      <c r="DC43" s="624"/>
      <c r="DD43" s="614">
        <v>370817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27448879</v>
      </c>
      <c r="CS44" s="609"/>
      <c r="CT44" s="609"/>
      <c r="CU44" s="609"/>
      <c r="CV44" s="609"/>
      <c r="CW44" s="609"/>
      <c r="CX44" s="609"/>
      <c r="CY44" s="610"/>
      <c r="CZ44" s="611">
        <v>13.8</v>
      </c>
      <c r="DA44" s="612"/>
      <c r="DB44" s="612"/>
      <c r="DC44" s="613"/>
      <c r="DD44" s="614">
        <v>8844646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10857178</v>
      </c>
      <c r="CS45" s="621"/>
      <c r="CT45" s="621"/>
      <c r="CU45" s="621"/>
      <c r="CV45" s="621"/>
      <c r="CW45" s="621"/>
      <c r="CX45" s="621"/>
      <c r="CY45" s="622"/>
      <c r="CZ45" s="611">
        <v>5.5</v>
      </c>
      <c r="DA45" s="623"/>
      <c r="DB45" s="623"/>
      <c r="DC45" s="624"/>
      <c r="DD45" s="614">
        <v>1497282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16470129</v>
      </c>
      <c r="CS46" s="609"/>
      <c r="CT46" s="609"/>
      <c r="CU46" s="609"/>
      <c r="CV46" s="609"/>
      <c r="CW46" s="609"/>
      <c r="CX46" s="609"/>
      <c r="CY46" s="610"/>
      <c r="CZ46" s="611">
        <v>8.3000000000000007</v>
      </c>
      <c r="DA46" s="612"/>
      <c r="DB46" s="612"/>
      <c r="DC46" s="613"/>
      <c r="DD46" s="614">
        <v>7227116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199196900</v>
      </c>
      <c r="CS49" s="593"/>
      <c r="CT49" s="593"/>
      <c r="CU49" s="593"/>
      <c r="CV49" s="593"/>
      <c r="CW49" s="593"/>
      <c r="CX49" s="593"/>
      <c r="CY49" s="594"/>
      <c r="CZ49" s="595">
        <v>100</v>
      </c>
      <c r="DA49" s="596"/>
      <c r="DB49" s="596"/>
      <c r="DC49" s="597"/>
      <c r="DD49" s="598">
        <v>114641685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a7DibaBQlP1IH+WPgq7cfEyJG6swecZQJev2JGwYh659ONspJZeBFqa6l9jDP0V7dTleF9L5L3OedFyVw8G7Q==" saltValue="EqyBTJJRGQHCZZE6D6R0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6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89">
        <v>209280</v>
      </c>
      <c r="R7" s="1090"/>
      <c r="S7" s="1090"/>
      <c r="T7" s="1090"/>
      <c r="U7" s="1090"/>
      <c r="V7" s="1090">
        <v>200805</v>
      </c>
      <c r="W7" s="1090"/>
      <c r="X7" s="1090"/>
      <c r="Y7" s="1090"/>
      <c r="Z7" s="1090"/>
      <c r="AA7" s="1090">
        <v>8474</v>
      </c>
      <c r="AB7" s="1090"/>
      <c r="AC7" s="1090"/>
      <c r="AD7" s="1090"/>
      <c r="AE7" s="1091"/>
      <c r="AF7" s="1092">
        <v>7826</v>
      </c>
      <c r="AG7" s="1093"/>
      <c r="AH7" s="1093"/>
      <c r="AI7" s="1093"/>
      <c r="AJ7" s="1094"/>
      <c r="AK7" s="1095">
        <v>28607</v>
      </c>
      <c r="AL7" s="1096"/>
      <c r="AM7" s="1096"/>
      <c r="AN7" s="1096"/>
      <c r="AO7" s="1096"/>
      <c r="AP7" s="1096">
        <v>31759</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t="s">
        <v>553</v>
      </c>
      <c r="BS7" s="1086" t="s">
        <v>549</v>
      </c>
      <c r="BT7" s="1087"/>
      <c r="BU7" s="1087"/>
      <c r="BV7" s="1087"/>
      <c r="BW7" s="1087"/>
      <c r="BX7" s="1087"/>
      <c r="BY7" s="1087"/>
      <c r="BZ7" s="1087"/>
      <c r="CA7" s="1087"/>
      <c r="CB7" s="1087"/>
      <c r="CC7" s="1087"/>
      <c r="CD7" s="1087"/>
      <c r="CE7" s="1087"/>
      <c r="CF7" s="1087"/>
      <c r="CG7" s="1099"/>
      <c r="CH7" s="1083">
        <v>0</v>
      </c>
      <c r="CI7" s="1084"/>
      <c r="CJ7" s="1084"/>
      <c r="CK7" s="1084"/>
      <c r="CL7" s="1085"/>
      <c r="CM7" s="1083">
        <v>21</v>
      </c>
      <c r="CN7" s="1084"/>
      <c r="CO7" s="1084"/>
      <c r="CP7" s="1084"/>
      <c r="CQ7" s="1085"/>
      <c r="CR7" s="1083">
        <v>10</v>
      </c>
      <c r="CS7" s="1084"/>
      <c r="CT7" s="1084"/>
      <c r="CU7" s="1084"/>
      <c r="CV7" s="1085"/>
      <c r="CW7" s="1083">
        <v>0</v>
      </c>
      <c r="CX7" s="1084"/>
      <c r="CY7" s="1084"/>
      <c r="CZ7" s="1084"/>
      <c r="DA7" s="1085"/>
      <c r="DB7" s="1083">
        <v>5291</v>
      </c>
      <c r="DC7" s="1084"/>
      <c r="DD7" s="1084"/>
      <c r="DE7" s="1084"/>
      <c r="DF7" s="1085"/>
      <c r="DG7" s="1083" t="s">
        <v>542</v>
      </c>
      <c r="DH7" s="1084"/>
      <c r="DI7" s="1084"/>
      <c r="DJ7" s="1084"/>
      <c r="DK7" s="1085"/>
      <c r="DL7" s="1083" t="s">
        <v>542</v>
      </c>
      <c r="DM7" s="1084"/>
      <c r="DN7" s="1084"/>
      <c r="DO7" s="1084"/>
      <c r="DP7" s="1085"/>
      <c r="DQ7" s="1083" t="s">
        <v>542</v>
      </c>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550</v>
      </c>
      <c r="BT8" s="980"/>
      <c r="BU8" s="980"/>
      <c r="BV8" s="980"/>
      <c r="BW8" s="980"/>
      <c r="BX8" s="980"/>
      <c r="BY8" s="980"/>
      <c r="BZ8" s="980"/>
      <c r="CA8" s="980"/>
      <c r="CB8" s="980"/>
      <c r="CC8" s="980"/>
      <c r="CD8" s="980"/>
      <c r="CE8" s="980"/>
      <c r="CF8" s="980"/>
      <c r="CG8" s="1001"/>
      <c r="CH8" s="976">
        <v>6</v>
      </c>
      <c r="CI8" s="977"/>
      <c r="CJ8" s="977"/>
      <c r="CK8" s="977"/>
      <c r="CL8" s="978"/>
      <c r="CM8" s="976">
        <v>189</v>
      </c>
      <c r="CN8" s="977"/>
      <c r="CO8" s="977"/>
      <c r="CP8" s="977"/>
      <c r="CQ8" s="978"/>
      <c r="CR8" s="976">
        <v>50</v>
      </c>
      <c r="CS8" s="977"/>
      <c r="CT8" s="977"/>
      <c r="CU8" s="977"/>
      <c r="CV8" s="978"/>
      <c r="CW8" s="976">
        <v>26</v>
      </c>
      <c r="CX8" s="977"/>
      <c r="CY8" s="977"/>
      <c r="CZ8" s="977"/>
      <c r="DA8" s="978"/>
      <c r="DB8" s="976" t="s">
        <v>542</v>
      </c>
      <c r="DC8" s="977"/>
      <c r="DD8" s="977"/>
      <c r="DE8" s="977"/>
      <c r="DF8" s="978"/>
      <c r="DG8" s="976" t="s">
        <v>542</v>
      </c>
      <c r="DH8" s="977"/>
      <c r="DI8" s="977"/>
      <c r="DJ8" s="977"/>
      <c r="DK8" s="978"/>
      <c r="DL8" s="976" t="s">
        <v>542</v>
      </c>
      <c r="DM8" s="977"/>
      <c r="DN8" s="977"/>
      <c r="DO8" s="977"/>
      <c r="DP8" s="978"/>
      <c r="DQ8" s="976" t="s">
        <v>542</v>
      </c>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551</v>
      </c>
      <c r="BT9" s="980"/>
      <c r="BU9" s="980"/>
      <c r="BV9" s="980"/>
      <c r="BW9" s="980"/>
      <c r="BX9" s="980"/>
      <c r="BY9" s="980"/>
      <c r="BZ9" s="980"/>
      <c r="CA9" s="980"/>
      <c r="CB9" s="980"/>
      <c r="CC9" s="980"/>
      <c r="CD9" s="980"/>
      <c r="CE9" s="980"/>
      <c r="CF9" s="980"/>
      <c r="CG9" s="1001"/>
      <c r="CH9" s="976">
        <v>-5</v>
      </c>
      <c r="CI9" s="977"/>
      <c r="CJ9" s="977"/>
      <c r="CK9" s="977"/>
      <c r="CL9" s="978"/>
      <c r="CM9" s="976">
        <v>28</v>
      </c>
      <c r="CN9" s="977"/>
      <c r="CO9" s="977"/>
      <c r="CP9" s="977"/>
      <c r="CQ9" s="978"/>
      <c r="CR9" s="976">
        <v>3</v>
      </c>
      <c r="CS9" s="977"/>
      <c r="CT9" s="977"/>
      <c r="CU9" s="977"/>
      <c r="CV9" s="978"/>
      <c r="CW9" s="976">
        <v>278</v>
      </c>
      <c r="CX9" s="977"/>
      <c r="CY9" s="977"/>
      <c r="CZ9" s="977"/>
      <c r="DA9" s="978"/>
      <c r="DB9" s="976" t="s">
        <v>542</v>
      </c>
      <c r="DC9" s="977"/>
      <c r="DD9" s="977"/>
      <c r="DE9" s="977"/>
      <c r="DF9" s="978"/>
      <c r="DG9" s="976" t="s">
        <v>542</v>
      </c>
      <c r="DH9" s="977"/>
      <c r="DI9" s="977"/>
      <c r="DJ9" s="977"/>
      <c r="DK9" s="978"/>
      <c r="DL9" s="976" t="s">
        <v>542</v>
      </c>
      <c r="DM9" s="977"/>
      <c r="DN9" s="977"/>
      <c r="DO9" s="977"/>
      <c r="DP9" s="978"/>
      <c r="DQ9" s="976" t="s">
        <v>542</v>
      </c>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t="s">
        <v>552</v>
      </c>
      <c r="BT10" s="980"/>
      <c r="BU10" s="980"/>
      <c r="BV10" s="980"/>
      <c r="BW10" s="980"/>
      <c r="BX10" s="980"/>
      <c r="BY10" s="980"/>
      <c r="BZ10" s="980"/>
      <c r="CA10" s="980"/>
      <c r="CB10" s="980"/>
      <c r="CC10" s="980"/>
      <c r="CD10" s="980"/>
      <c r="CE10" s="980"/>
      <c r="CF10" s="980"/>
      <c r="CG10" s="1001"/>
      <c r="CH10" s="976">
        <v>6</v>
      </c>
      <c r="CI10" s="977"/>
      <c r="CJ10" s="977"/>
      <c r="CK10" s="977"/>
      <c r="CL10" s="978"/>
      <c r="CM10" s="976">
        <v>103</v>
      </c>
      <c r="CN10" s="977"/>
      <c r="CO10" s="977"/>
      <c r="CP10" s="977"/>
      <c r="CQ10" s="978"/>
      <c r="CR10" s="976">
        <v>3</v>
      </c>
      <c r="CS10" s="977"/>
      <c r="CT10" s="977"/>
      <c r="CU10" s="977"/>
      <c r="CV10" s="978"/>
      <c r="CW10" s="976">
        <v>26</v>
      </c>
      <c r="CX10" s="977"/>
      <c r="CY10" s="977"/>
      <c r="CZ10" s="977"/>
      <c r="DA10" s="978"/>
      <c r="DB10" s="976" t="s">
        <v>542</v>
      </c>
      <c r="DC10" s="977"/>
      <c r="DD10" s="977"/>
      <c r="DE10" s="977"/>
      <c r="DF10" s="978"/>
      <c r="DG10" s="976" t="s">
        <v>542</v>
      </c>
      <c r="DH10" s="977"/>
      <c r="DI10" s="977"/>
      <c r="DJ10" s="977"/>
      <c r="DK10" s="978"/>
      <c r="DL10" s="976" t="s">
        <v>542</v>
      </c>
      <c r="DM10" s="977"/>
      <c r="DN10" s="977"/>
      <c r="DO10" s="977"/>
      <c r="DP10" s="978"/>
      <c r="DQ10" s="976" t="s">
        <v>542</v>
      </c>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376</v>
      </c>
      <c r="B23" s="924" t="s">
        <v>377</v>
      </c>
      <c r="C23" s="925"/>
      <c r="D23" s="925"/>
      <c r="E23" s="925"/>
      <c r="F23" s="925"/>
      <c r="G23" s="925"/>
      <c r="H23" s="925"/>
      <c r="I23" s="925"/>
      <c r="J23" s="925"/>
      <c r="K23" s="925"/>
      <c r="L23" s="925"/>
      <c r="M23" s="925"/>
      <c r="N23" s="925"/>
      <c r="O23" s="925"/>
      <c r="P23" s="935"/>
      <c r="Q23" s="1054">
        <v>209280</v>
      </c>
      <c r="R23" s="1048"/>
      <c r="S23" s="1048"/>
      <c r="T23" s="1048"/>
      <c r="U23" s="1048"/>
      <c r="V23" s="1048">
        <v>200805</v>
      </c>
      <c r="W23" s="1048"/>
      <c r="X23" s="1048"/>
      <c r="Y23" s="1048"/>
      <c r="Z23" s="1048"/>
      <c r="AA23" s="1048">
        <v>8474</v>
      </c>
      <c r="AB23" s="1048"/>
      <c r="AC23" s="1048"/>
      <c r="AD23" s="1048"/>
      <c r="AE23" s="1055"/>
      <c r="AF23" s="1056">
        <v>7826</v>
      </c>
      <c r="AG23" s="1048"/>
      <c r="AH23" s="1048"/>
      <c r="AI23" s="1048"/>
      <c r="AJ23" s="1057"/>
      <c r="AK23" s="1058"/>
      <c r="AL23" s="1059"/>
      <c r="AM23" s="1059"/>
      <c r="AN23" s="1059"/>
      <c r="AO23" s="1059"/>
      <c r="AP23" s="1048">
        <v>31759</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388</v>
      </c>
      <c r="C28" s="1035"/>
      <c r="D28" s="1035"/>
      <c r="E28" s="1035"/>
      <c r="F28" s="1035"/>
      <c r="G28" s="1035"/>
      <c r="H28" s="1035"/>
      <c r="I28" s="1035"/>
      <c r="J28" s="1035"/>
      <c r="K28" s="1035"/>
      <c r="L28" s="1035"/>
      <c r="M28" s="1035"/>
      <c r="N28" s="1035"/>
      <c r="O28" s="1035"/>
      <c r="P28" s="1036"/>
      <c r="Q28" s="1037">
        <v>36055</v>
      </c>
      <c r="R28" s="1038"/>
      <c r="S28" s="1038"/>
      <c r="T28" s="1038"/>
      <c r="U28" s="1038"/>
      <c r="V28" s="1038">
        <v>35374</v>
      </c>
      <c r="W28" s="1038"/>
      <c r="X28" s="1038"/>
      <c r="Y28" s="1038"/>
      <c r="Z28" s="1038"/>
      <c r="AA28" s="1038">
        <v>681</v>
      </c>
      <c r="AB28" s="1038"/>
      <c r="AC28" s="1038"/>
      <c r="AD28" s="1038"/>
      <c r="AE28" s="1039"/>
      <c r="AF28" s="1040">
        <v>681</v>
      </c>
      <c r="AG28" s="1038"/>
      <c r="AH28" s="1038"/>
      <c r="AI28" s="1038"/>
      <c r="AJ28" s="1041"/>
      <c r="AK28" s="1029">
        <v>5140</v>
      </c>
      <c r="AL28" s="1030"/>
      <c r="AM28" s="1030"/>
      <c r="AN28" s="1030"/>
      <c r="AO28" s="1030"/>
      <c r="AP28" s="1030" t="s">
        <v>559</v>
      </c>
      <c r="AQ28" s="1030"/>
      <c r="AR28" s="1030"/>
      <c r="AS28" s="1030"/>
      <c r="AT28" s="1030"/>
      <c r="AU28" s="1030" t="s">
        <v>559</v>
      </c>
      <c r="AV28" s="1030"/>
      <c r="AW28" s="1030"/>
      <c r="AX28" s="1030"/>
      <c r="AY28" s="1030"/>
      <c r="AZ28" s="1031" t="s">
        <v>559</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389</v>
      </c>
      <c r="C29" s="1018"/>
      <c r="D29" s="1018"/>
      <c r="E29" s="1018"/>
      <c r="F29" s="1018"/>
      <c r="G29" s="1018"/>
      <c r="H29" s="1018"/>
      <c r="I29" s="1018"/>
      <c r="J29" s="1018"/>
      <c r="K29" s="1018"/>
      <c r="L29" s="1018"/>
      <c r="M29" s="1018"/>
      <c r="N29" s="1018"/>
      <c r="O29" s="1018"/>
      <c r="P29" s="1019"/>
      <c r="Q29" s="1025">
        <v>34289</v>
      </c>
      <c r="R29" s="1026"/>
      <c r="S29" s="1026"/>
      <c r="T29" s="1026"/>
      <c r="U29" s="1026"/>
      <c r="V29" s="1026">
        <v>32902</v>
      </c>
      <c r="W29" s="1026"/>
      <c r="X29" s="1026"/>
      <c r="Y29" s="1026"/>
      <c r="Z29" s="1026"/>
      <c r="AA29" s="1026">
        <v>1387</v>
      </c>
      <c r="AB29" s="1026"/>
      <c r="AC29" s="1026"/>
      <c r="AD29" s="1026"/>
      <c r="AE29" s="1027"/>
      <c r="AF29" s="1022">
        <v>1387</v>
      </c>
      <c r="AG29" s="1023"/>
      <c r="AH29" s="1023"/>
      <c r="AI29" s="1023"/>
      <c r="AJ29" s="1024"/>
      <c r="AK29" s="967">
        <v>6253</v>
      </c>
      <c r="AL29" s="958"/>
      <c r="AM29" s="958"/>
      <c r="AN29" s="958"/>
      <c r="AO29" s="958"/>
      <c r="AP29" s="958" t="s">
        <v>559</v>
      </c>
      <c r="AQ29" s="958"/>
      <c r="AR29" s="958"/>
      <c r="AS29" s="958"/>
      <c r="AT29" s="958"/>
      <c r="AU29" s="958" t="s">
        <v>559</v>
      </c>
      <c r="AV29" s="958"/>
      <c r="AW29" s="958"/>
      <c r="AX29" s="958"/>
      <c r="AY29" s="958"/>
      <c r="AZ29" s="1028" t="s">
        <v>559</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390</v>
      </c>
      <c r="C30" s="1018"/>
      <c r="D30" s="1018"/>
      <c r="E30" s="1018"/>
      <c r="F30" s="1018"/>
      <c r="G30" s="1018"/>
      <c r="H30" s="1018"/>
      <c r="I30" s="1018"/>
      <c r="J30" s="1018"/>
      <c r="K30" s="1018"/>
      <c r="L30" s="1018"/>
      <c r="M30" s="1018"/>
      <c r="N30" s="1018"/>
      <c r="O30" s="1018"/>
      <c r="P30" s="1019"/>
      <c r="Q30" s="1025">
        <v>9862</v>
      </c>
      <c r="R30" s="1026"/>
      <c r="S30" s="1026"/>
      <c r="T30" s="1026"/>
      <c r="U30" s="1026"/>
      <c r="V30" s="1026">
        <v>9658</v>
      </c>
      <c r="W30" s="1026"/>
      <c r="X30" s="1026"/>
      <c r="Y30" s="1026"/>
      <c r="Z30" s="1026"/>
      <c r="AA30" s="1026">
        <v>204</v>
      </c>
      <c r="AB30" s="1026"/>
      <c r="AC30" s="1026"/>
      <c r="AD30" s="1026"/>
      <c r="AE30" s="1027"/>
      <c r="AF30" s="1022">
        <v>204</v>
      </c>
      <c r="AG30" s="1023"/>
      <c r="AH30" s="1023"/>
      <c r="AI30" s="1023"/>
      <c r="AJ30" s="1024"/>
      <c r="AK30" s="967">
        <v>5119</v>
      </c>
      <c r="AL30" s="958"/>
      <c r="AM30" s="958"/>
      <c r="AN30" s="958"/>
      <c r="AO30" s="958"/>
      <c r="AP30" s="958" t="s">
        <v>559</v>
      </c>
      <c r="AQ30" s="958"/>
      <c r="AR30" s="958"/>
      <c r="AS30" s="958"/>
      <c r="AT30" s="958"/>
      <c r="AU30" s="958" t="s">
        <v>559</v>
      </c>
      <c r="AV30" s="958"/>
      <c r="AW30" s="958"/>
      <c r="AX30" s="958"/>
      <c r="AY30" s="958"/>
      <c r="AZ30" s="1028" t="s">
        <v>559</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2272</v>
      </c>
      <c r="AG63" s="946"/>
      <c r="AH63" s="946"/>
      <c r="AI63" s="946"/>
      <c r="AJ63" s="1009"/>
      <c r="AK63" s="1010"/>
      <c r="AL63" s="950"/>
      <c r="AM63" s="950"/>
      <c r="AN63" s="950"/>
      <c r="AO63" s="950"/>
      <c r="AP63" s="946" t="s">
        <v>560</v>
      </c>
      <c r="AQ63" s="946"/>
      <c r="AR63" s="946"/>
      <c r="AS63" s="946"/>
      <c r="AT63" s="946"/>
      <c r="AU63" s="946" t="s">
        <v>560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543</v>
      </c>
      <c r="C68" s="973"/>
      <c r="D68" s="973"/>
      <c r="E68" s="973"/>
      <c r="F68" s="973"/>
      <c r="G68" s="973"/>
      <c r="H68" s="973"/>
      <c r="I68" s="973"/>
      <c r="J68" s="973"/>
      <c r="K68" s="973"/>
      <c r="L68" s="973"/>
      <c r="M68" s="973"/>
      <c r="N68" s="973"/>
      <c r="O68" s="973"/>
      <c r="P68" s="974"/>
      <c r="Q68" s="975">
        <v>8467</v>
      </c>
      <c r="R68" s="969"/>
      <c r="S68" s="969"/>
      <c r="T68" s="969"/>
      <c r="U68" s="969"/>
      <c r="V68" s="969">
        <v>7990</v>
      </c>
      <c r="W68" s="969"/>
      <c r="X68" s="969"/>
      <c r="Y68" s="969"/>
      <c r="Z68" s="969"/>
      <c r="AA68" s="969">
        <v>477</v>
      </c>
      <c r="AB68" s="969"/>
      <c r="AC68" s="969"/>
      <c r="AD68" s="969"/>
      <c r="AE68" s="969"/>
      <c r="AF68" s="969">
        <v>477</v>
      </c>
      <c r="AG68" s="969"/>
      <c r="AH68" s="969"/>
      <c r="AI68" s="969"/>
      <c r="AJ68" s="969"/>
      <c r="AK68" s="969">
        <v>380</v>
      </c>
      <c r="AL68" s="969"/>
      <c r="AM68" s="969"/>
      <c r="AN68" s="969"/>
      <c r="AO68" s="969"/>
      <c r="AP68" s="969">
        <v>3142</v>
      </c>
      <c r="AQ68" s="969"/>
      <c r="AR68" s="969"/>
      <c r="AS68" s="969"/>
      <c r="AT68" s="969"/>
      <c r="AU68" s="969">
        <v>135</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544</v>
      </c>
      <c r="C69" s="962"/>
      <c r="D69" s="962"/>
      <c r="E69" s="962"/>
      <c r="F69" s="962"/>
      <c r="G69" s="962"/>
      <c r="H69" s="962"/>
      <c r="I69" s="962"/>
      <c r="J69" s="962"/>
      <c r="K69" s="962"/>
      <c r="L69" s="962"/>
      <c r="M69" s="962"/>
      <c r="N69" s="962"/>
      <c r="O69" s="962"/>
      <c r="P69" s="963"/>
      <c r="Q69" s="964">
        <v>221481</v>
      </c>
      <c r="R69" s="958"/>
      <c r="S69" s="958"/>
      <c r="T69" s="958"/>
      <c r="U69" s="958"/>
      <c r="V69" s="958">
        <v>203386</v>
      </c>
      <c r="W69" s="958"/>
      <c r="X69" s="958"/>
      <c r="Y69" s="958"/>
      <c r="Z69" s="958"/>
      <c r="AA69" s="958">
        <v>18095</v>
      </c>
      <c r="AB69" s="958"/>
      <c r="AC69" s="958"/>
      <c r="AD69" s="958"/>
      <c r="AE69" s="958"/>
      <c r="AF69" s="958">
        <v>40934</v>
      </c>
      <c r="AG69" s="958"/>
      <c r="AH69" s="958"/>
      <c r="AI69" s="958"/>
      <c r="AJ69" s="958"/>
      <c r="AK69" s="958" t="s">
        <v>542</v>
      </c>
      <c r="AL69" s="958"/>
      <c r="AM69" s="958"/>
      <c r="AN69" s="958"/>
      <c r="AO69" s="958"/>
      <c r="AP69" s="958" t="s">
        <v>542</v>
      </c>
      <c r="AQ69" s="958"/>
      <c r="AR69" s="958"/>
      <c r="AS69" s="958"/>
      <c r="AT69" s="958"/>
      <c r="AU69" s="958" t="s">
        <v>542</v>
      </c>
      <c r="AV69" s="958"/>
      <c r="AW69" s="958"/>
      <c r="AX69" s="958"/>
      <c r="AY69" s="958"/>
      <c r="AZ69" s="959" t="s">
        <v>548</v>
      </c>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545</v>
      </c>
      <c r="C70" s="962"/>
      <c r="D70" s="962"/>
      <c r="E70" s="962"/>
      <c r="F70" s="962"/>
      <c r="G70" s="962"/>
      <c r="H70" s="962"/>
      <c r="I70" s="962"/>
      <c r="J70" s="962"/>
      <c r="K70" s="962"/>
      <c r="L70" s="962"/>
      <c r="M70" s="962"/>
      <c r="N70" s="962"/>
      <c r="O70" s="962"/>
      <c r="P70" s="963"/>
      <c r="Q70" s="964">
        <v>90180</v>
      </c>
      <c r="R70" s="958"/>
      <c r="S70" s="958"/>
      <c r="T70" s="958"/>
      <c r="U70" s="958"/>
      <c r="V70" s="958">
        <v>85061</v>
      </c>
      <c r="W70" s="958"/>
      <c r="X70" s="958"/>
      <c r="Y70" s="958"/>
      <c r="Z70" s="958"/>
      <c r="AA70" s="958">
        <v>5120</v>
      </c>
      <c r="AB70" s="958"/>
      <c r="AC70" s="958"/>
      <c r="AD70" s="958"/>
      <c r="AE70" s="958"/>
      <c r="AF70" s="958">
        <v>4894</v>
      </c>
      <c r="AG70" s="958"/>
      <c r="AH70" s="958"/>
      <c r="AI70" s="958"/>
      <c r="AJ70" s="958"/>
      <c r="AK70" s="958">
        <v>5163</v>
      </c>
      <c r="AL70" s="958"/>
      <c r="AM70" s="958"/>
      <c r="AN70" s="958"/>
      <c r="AO70" s="958"/>
      <c r="AP70" s="958">
        <v>78689</v>
      </c>
      <c r="AQ70" s="958"/>
      <c r="AR70" s="958"/>
      <c r="AS70" s="958"/>
      <c r="AT70" s="958"/>
      <c r="AU70" s="958">
        <v>1810</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546</v>
      </c>
      <c r="C71" s="962"/>
      <c r="D71" s="962"/>
      <c r="E71" s="962"/>
      <c r="F71" s="962"/>
      <c r="G71" s="962"/>
      <c r="H71" s="962"/>
      <c r="I71" s="962"/>
      <c r="J71" s="962"/>
      <c r="K71" s="962"/>
      <c r="L71" s="962"/>
      <c r="M71" s="962"/>
      <c r="N71" s="962"/>
      <c r="O71" s="962"/>
      <c r="P71" s="963"/>
      <c r="Q71" s="964">
        <v>9878</v>
      </c>
      <c r="R71" s="958"/>
      <c r="S71" s="958"/>
      <c r="T71" s="958"/>
      <c r="U71" s="958"/>
      <c r="V71" s="958">
        <v>9787</v>
      </c>
      <c r="W71" s="958"/>
      <c r="X71" s="958"/>
      <c r="Y71" s="958"/>
      <c r="Z71" s="958"/>
      <c r="AA71" s="958">
        <v>92</v>
      </c>
      <c r="AB71" s="958"/>
      <c r="AC71" s="958"/>
      <c r="AD71" s="958"/>
      <c r="AE71" s="958"/>
      <c r="AF71" s="958">
        <v>92</v>
      </c>
      <c r="AG71" s="958"/>
      <c r="AH71" s="958"/>
      <c r="AI71" s="958"/>
      <c r="AJ71" s="958"/>
      <c r="AK71" s="958">
        <v>5083</v>
      </c>
      <c r="AL71" s="958"/>
      <c r="AM71" s="958"/>
      <c r="AN71" s="958"/>
      <c r="AO71" s="958"/>
      <c r="AP71" s="958" t="s">
        <v>542</v>
      </c>
      <c r="AQ71" s="958"/>
      <c r="AR71" s="958"/>
      <c r="AS71" s="958"/>
      <c r="AT71" s="958"/>
      <c r="AU71" s="958" t="s">
        <v>542</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547</v>
      </c>
      <c r="C72" s="962"/>
      <c r="D72" s="962"/>
      <c r="E72" s="962"/>
      <c r="F72" s="962"/>
      <c r="G72" s="962"/>
      <c r="H72" s="962"/>
      <c r="I72" s="962"/>
      <c r="J72" s="962"/>
      <c r="K72" s="962"/>
      <c r="L72" s="962"/>
      <c r="M72" s="962"/>
      <c r="N72" s="962"/>
      <c r="O72" s="962"/>
      <c r="P72" s="963"/>
      <c r="Q72" s="964">
        <v>1600855</v>
      </c>
      <c r="R72" s="958"/>
      <c r="S72" s="958"/>
      <c r="T72" s="958"/>
      <c r="U72" s="958"/>
      <c r="V72" s="958">
        <v>1567252</v>
      </c>
      <c r="W72" s="958"/>
      <c r="X72" s="958"/>
      <c r="Y72" s="958"/>
      <c r="Z72" s="958"/>
      <c r="AA72" s="958">
        <v>33603</v>
      </c>
      <c r="AB72" s="958"/>
      <c r="AC72" s="958"/>
      <c r="AD72" s="958"/>
      <c r="AE72" s="958"/>
      <c r="AF72" s="958">
        <v>33603</v>
      </c>
      <c r="AG72" s="958"/>
      <c r="AH72" s="958"/>
      <c r="AI72" s="958"/>
      <c r="AJ72" s="958"/>
      <c r="AK72" s="958">
        <v>22693</v>
      </c>
      <c r="AL72" s="958"/>
      <c r="AM72" s="958"/>
      <c r="AN72" s="958"/>
      <c r="AO72" s="958"/>
      <c r="AP72" s="958" t="s">
        <v>542</v>
      </c>
      <c r="AQ72" s="958"/>
      <c r="AR72" s="958"/>
      <c r="AS72" s="958"/>
      <c r="AT72" s="958"/>
      <c r="AU72" s="958" t="s">
        <v>542</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80000</v>
      </c>
      <c r="AG88" s="946"/>
      <c r="AH88" s="946"/>
      <c r="AI88" s="946"/>
      <c r="AJ88" s="946"/>
      <c r="AK88" s="950"/>
      <c r="AL88" s="950"/>
      <c r="AM88" s="950"/>
      <c r="AN88" s="950"/>
      <c r="AO88" s="950"/>
      <c r="AP88" s="946">
        <v>81831</v>
      </c>
      <c r="AQ88" s="946"/>
      <c r="AR88" s="946"/>
      <c r="AS88" s="946"/>
      <c r="AT88" s="946"/>
      <c r="AU88" s="946">
        <v>1945</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66</v>
      </c>
      <c r="CS102" s="940"/>
      <c r="CT102" s="940"/>
      <c r="CU102" s="940"/>
      <c r="CV102" s="941"/>
      <c r="CW102" s="939">
        <v>330</v>
      </c>
      <c r="CX102" s="940"/>
      <c r="CY102" s="940"/>
      <c r="CZ102" s="940"/>
      <c r="DA102" s="941"/>
      <c r="DB102" s="939">
        <v>5291</v>
      </c>
      <c r="DC102" s="940"/>
      <c r="DD102" s="940"/>
      <c r="DE102" s="940"/>
      <c r="DF102" s="941"/>
      <c r="DG102" s="939" t="s">
        <v>560</v>
      </c>
      <c r="DH102" s="940"/>
      <c r="DI102" s="940"/>
      <c r="DJ102" s="940"/>
      <c r="DK102" s="941"/>
      <c r="DL102" s="939" t="s">
        <v>560</v>
      </c>
      <c r="DM102" s="940"/>
      <c r="DN102" s="940"/>
      <c r="DO102" s="940"/>
      <c r="DP102" s="941"/>
      <c r="DQ102" s="939" t="s">
        <v>560</v>
      </c>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24"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3174452</v>
      </c>
      <c r="AB110" s="876"/>
      <c r="AC110" s="876"/>
      <c r="AD110" s="876"/>
      <c r="AE110" s="877"/>
      <c r="AF110" s="878">
        <v>3110109</v>
      </c>
      <c r="AG110" s="876"/>
      <c r="AH110" s="876"/>
      <c r="AI110" s="876"/>
      <c r="AJ110" s="877"/>
      <c r="AK110" s="878">
        <v>3069078</v>
      </c>
      <c r="AL110" s="876"/>
      <c r="AM110" s="876"/>
      <c r="AN110" s="876"/>
      <c r="AO110" s="877"/>
      <c r="AP110" s="879">
        <v>3.2</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28849467</v>
      </c>
      <c r="BR110" s="829"/>
      <c r="BS110" s="829"/>
      <c r="BT110" s="829"/>
      <c r="BU110" s="829"/>
      <c r="BV110" s="829">
        <v>29481592</v>
      </c>
      <c r="BW110" s="829"/>
      <c r="BX110" s="829"/>
      <c r="BY110" s="829"/>
      <c r="BZ110" s="829"/>
      <c r="CA110" s="829">
        <v>31759145</v>
      </c>
      <c r="CB110" s="829"/>
      <c r="CC110" s="829"/>
      <c r="CD110" s="829"/>
      <c r="CE110" s="829"/>
      <c r="CF110" s="853">
        <v>32.799999999999997</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2563703</v>
      </c>
      <c r="BR111" s="804"/>
      <c r="BS111" s="804"/>
      <c r="BT111" s="804"/>
      <c r="BU111" s="804"/>
      <c r="BV111" s="804">
        <v>3682955</v>
      </c>
      <c r="BW111" s="804"/>
      <c r="BX111" s="804"/>
      <c r="BY111" s="804"/>
      <c r="BZ111" s="804"/>
      <c r="CA111" s="804">
        <v>3972405</v>
      </c>
      <c r="CB111" s="804"/>
      <c r="CC111" s="804"/>
      <c r="CD111" s="804"/>
      <c r="CE111" s="804"/>
      <c r="CF111" s="862">
        <v>4.0999999999999996</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155543</v>
      </c>
      <c r="AB112" s="767"/>
      <c r="AC112" s="767"/>
      <c r="AD112" s="767"/>
      <c r="AE112" s="768"/>
      <c r="AF112" s="769">
        <v>193603</v>
      </c>
      <c r="AG112" s="767"/>
      <c r="AH112" s="767"/>
      <c r="AI112" s="767"/>
      <c r="AJ112" s="768"/>
      <c r="AK112" s="769">
        <v>193603</v>
      </c>
      <c r="AL112" s="767"/>
      <c r="AM112" s="767"/>
      <c r="AN112" s="767"/>
      <c r="AO112" s="768"/>
      <c r="AP112" s="811">
        <v>0.2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1568745</v>
      </c>
      <c r="BR113" s="804"/>
      <c r="BS113" s="804"/>
      <c r="BT113" s="804"/>
      <c r="BU113" s="804"/>
      <c r="BV113" s="804">
        <v>1856089</v>
      </c>
      <c r="BW113" s="804"/>
      <c r="BX113" s="804"/>
      <c r="BY113" s="804"/>
      <c r="BZ113" s="804"/>
      <c r="CA113" s="804">
        <v>1944957</v>
      </c>
      <c r="CB113" s="804"/>
      <c r="CC113" s="804"/>
      <c r="CD113" s="804"/>
      <c r="CE113" s="804"/>
      <c r="CF113" s="862">
        <v>2</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101760</v>
      </c>
      <c r="AB114" s="767"/>
      <c r="AC114" s="767"/>
      <c r="AD114" s="767"/>
      <c r="AE114" s="768"/>
      <c r="AF114" s="769">
        <v>102330</v>
      </c>
      <c r="AG114" s="767"/>
      <c r="AH114" s="767"/>
      <c r="AI114" s="767"/>
      <c r="AJ114" s="768"/>
      <c r="AK114" s="769">
        <v>127961</v>
      </c>
      <c r="AL114" s="767"/>
      <c r="AM114" s="767"/>
      <c r="AN114" s="767"/>
      <c r="AO114" s="768"/>
      <c r="AP114" s="811">
        <v>0.1</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13984487</v>
      </c>
      <c r="BR114" s="804"/>
      <c r="BS114" s="804"/>
      <c r="BT114" s="804"/>
      <c r="BU114" s="804"/>
      <c r="BV114" s="804">
        <v>14851387</v>
      </c>
      <c r="BW114" s="804"/>
      <c r="BX114" s="804"/>
      <c r="BY114" s="804"/>
      <c r="BZ114" s="804"/>
      <c r="CA114" s="804">
        <v>15292063</v>
      </c>
      <c r="CB114" s="804"/>
      <c r="CC114" s="804"/>
      <c r="CD114" s="804"/>
      <c r="CE114" s="804"/>
      <c r="CF114" s="862">
        <v>15.8</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2563703</v>
      </c>
      <c r="DH115" s="767"/>
      <c r="DI115" s="767"/>
      <c r="DJ115" s="767"/>
      <c r="DK115" s="768"/>
      <c r="DL115" s="769">
        <v>3682955</v>
      </c>
      <c r="DM115" s="767"/>
      <c r="DN115" s="767"/>
      <c r="DO115" s="767"/>
      <c r="DP115" s="768"/>
      <c r="DQ115" s="769">
        <v>3972405</v>
      </c>
      <c r="DR115" s="767"/>
      <c r="DS115" s="767"/>
      <c r="DT115" s="767"/>
      <c r="DU115" s="768"/>
      <c r="DV115" s="811">
        <v>4.0999999999999996</v>
      </c>
      <c r="DW115" s="812"/>
      <c r="DX115" s="812"/>
      <c r="DY115" s="812"/>
      <c r="DZ115" s="813"/>
    </row>
    <row r="116" spans="1:130" s="224"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3431755</v>
      </c>
      <c r="AB117" s="890"/>
      <c r="AC117" s="890"/>
      <c r="AD117" s="890"/>
      <c r="AE117" s="891"/>
      <c r="AF117" s="892">
        <v>3406042</v>
      </c>
      <c r="AG117" s="890"/>
      <c r="AH117" s="890"/>
      <c r="AI117" s="890"/>
      <c r="AJ117" s="891"/>
      <c r="AK117" s="892">
        <v>3390642</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437</v>
      </c>
      <c r="BP119" s="865"/>
      <c r="BQ119" s="866">
        <v>46966402</v>
      </c>
      <c r="BR119" s="832"/>
      <c r="BS119" s="832"/>
      <c r="BT119" s="832"/>
      <c r="BU119" s="832"/>
      <c r="BV119" s="832">
        <v>49872023</v>
      </c>
      <c r="BW119" s="832"/>
      <c r="BX119" s="832"/>
      <c r="BY119" s="832"/>
      <c r="BZ119" s="832"/>
      <c r="CA119" s="832">
        <v>52968570</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67829512</v>
      </c>
      <c r="BR120" s="829"/>
      <c r="BS120" s="829"/>
      <c r="BT120" s="829"/>
      <c r="BU120" s="829"/>
      <c r="BV120" s="829">
        <v>80925012</v>
      </c>
      <c r="BW120" s="829"/>
      <c r="BX120" s="829"/>
      <c r="BY120" s="829"/>
      <c r="BZ120" s="829"/>
      <c r="CA120" s="829">
        <v>82708450</v>
      </c>
      <c r="CB120" s="829"/>
      <c r="CC120" s="829"/>
      <c r="CD120" s="829"/>
      <c r="CE120" s="829"/>
      <c r="CF120" s="853">
        <v>85.3</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24"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50393428</v>
      </c>
      <c r="BR122" s="832"/>
      <c r="BS122" s="832"/>
      <c r="BT122" s="832"/>
      <c r="BU122" s="832"/>
      <c r="BV122" s="832">
        <v>49105205</v>
      </c>
      <c r="BW122" s="832"/>
      <c r="BX122" s="832"/>
      <c r="BY122" s="832"/>
      <c r="BZ122" s="832"/>
      <c r="CA122" s="832">
        <v>46662137</v>
      </c>
      <c r="CB122" s="832"/>
      <c r="CC122" s="832"/>
      <c r="CD122" s="832"/>
      <c r="CE122" s="832"/>
      <c r="CF122" s="833">
        <v>48.1</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445</v>
      </c>
      <c r="BP123" s="865"/>
      <c r="BQ123" s="819">
        <v>118222940</v>
      </c>
      <c r="BR123" s="820"/>
      <c r="BS123" s="820"/>
      <c r="BT123" s="820"/>
      <c r="BU123" s="820"/>
      <c r="BV123" s="820">
        <v>130030217</v>
      </c>
      <c r="BW123" s="820"/>
      <c r="BX123" s="820"/>
      <c r="BY123" s="820"/>
      <c r="BZ123" s="820"/>
      <c r="CA123" s="820">
        <v>129370587</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92463663</v>
      </c>
      <c r="AB129" s="767"/>
      <c r="AC129" s="767"/>
      <c r="AD129" s="767"/>
      <c r="AE129" s="768"/>
      <c r="AF129" s="769">
        <v>95834057</v>
      </c>
      <c r="AG129" s="767"/>
      <c r="AH129" s="767"/>
      <c r="AI129" s="767"/>
      <c r="AJ129" s="768"/>
      <c r="AK129" s="769">
        <v>101713046</v>
      </c>
      <c r="AL129" s="767"/>
      <c r="AM129" s="767"/>
      <c r="AN129" s="767"/>
      <c r="AO129" s="768"/>
      <c r="AP129" s="770"/>
      <c r="AQ129" s="771"/>
      <c r="AR129" s="771"/>
      <c r="AS129" s="771"/>
      <c r="AT129" s="772"/>
      <c r="AU129" s="227"/>
      <c r="AV129" s="227"/>
      <c r="AW129" s="227"/>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5744329</v>
      </c>
      <c r="AB130" s="767"/>
      <c r="AC130" s="767"/>
      <c r="AD130" s="767"/>
      <c r="AE130" s="768"/>
      <c r="AF130" s="769">
        <v>5215239</v>
      </c>
      <c r="AG130" s="767"/>
      <c r="AH130" s="767"/>
      <c r="AI130" s="767"/>
      <c r="AJ130" s="768"/>
      <c r="AK130" s="769">
        <v>4763855</v>
      </c>
      <c r="AL130" s="767"/>
      <c r="AM130" s="767"/>
      <c r="AN130" s="767"/>
      <c r="AO130" s="768"/>
      <c r="AP130" s="770"/>
      <c r="AQ130" s="771"/>
      <c r="AR130" s="771"/>
      <c r="AS130" s="771"/>
      <c r="AT130" s="772"/>
      <c r="AU130" s="227"/>
      <c r="AV130" s="227"/>
      <c r="AW130" s="227"/>
      <c r="AX130" s="738" t="s">
        <v>465</v>
      </c>
      <c r="AY130" s="739"/>
      <c r="AZ130" s="739"/>
      <c r="BA130" s="739"/>
      <c r="BB130" s="739"/>
      <c r="BC130" s="739"/>
      <c r="BD130" s="739"/>
      <c r="BE130" s="740"/>
      <c r="BF130" s="741">
        <v>-2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86719334</v>
      </c>
      <c r="AB131" s="751"/>
      <c r="AC131" s="751"/>
      <c r="AD131" s="751"/>
      <c r="AE131" s="752"/>
      <c r="AF131" s="753">
        <v>90618818</v>
      </c>
      <c r="AG131" s="751"/>
      <c r="AH131" s="751"/>
      <c r="AI131" s="751"/>
      <c r="AJ131" s="752"/>
      <c r="AK131" s="753">
        <v>96949191</v>
      </c>
      <c r="AL131" s="751"/>
      <c r="AM131" s="751"/>
      <c r="AN131" s="751"/>
      <c r="AO131" s="752"/>
      <c r="AP131" s="754"/>
      <c r="AQ131" s="755"/>
      <c r="AR131" s="755"/>
      <c r="AS131" s="755"/>
      <c r="AT131" s="756"/>
      <c r="AU131" s="227"/>
      <c r="AV131" s="227"/>
      <c r="AW131" s="227"/>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-2.6667340400000001</v>
      </c>
      <c r="AB132" s="732"/>
      <c r="AC132" s="732"/>
      <c r="AD132" s="732"/>
      <c r="AE132" s="733"/>
      <c r="AF132" s="734">
        <v>-1.9964915000000001</v>
      </c>
      <c r="AG132" s="732"/>
      <c r="AH132" s="732"/>
      <c r="AI132" s="732"/>
      <c r="AJ132" s="733"/>
      <c r="AK132" s="734">
        <v>-1.4164254300000001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-2.9</v>
      </c>
      <c r="AB133" s="711"/>
      <c r="AC133" s="711"/>
      <c r="AD133" s="711"/>
      <c r="AE133" s="712"/>
      <c r="AF133" s="710">
        <v>-2.5</v>
      </c>
      <c r="AG133" s="711"/>
      <c r="AH133" s="711"/>
      <c r="AI133" s="711"/>
      <c r="AJ133" s="712"/>
      <c r="AK133" s="710">
        <v>-2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RjOOXG04/HzMWkJ7tVYzATSJBPCVZzAsWr2WIvSUwChzN7cTiEt9WdMg95jCPjgCO3WHZHjqoKSlBGKdBdcwQ==" saltValue="CYtBlwq2sHiydv77CpWRz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4YEw+CRkOB0u4vTq/a9GtpgVLvLOzKJjddGrFtyGDy4OvEvGmkoWgtxmgbveX+z4Ot9WIQ15wN3tYkcxX8eDdQ==" saltValue="sj0x1elS9xoUBAajxcgC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8uLs0dTS9kTUpJOUgfpQO6xc1W6mtV99CQr7jGir8ET/Wrxuq8TdQid7Z1bgnzUrnjAd8EGskZx9Nlr0a/asw==" saltValue="1nz0xLPsRrbuuFcijuX9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5" t="s">
        <v>474</v>
      </c>
      <c r="AP7" s="265"/>
      <c r="AQ7" s="266" t="s">
        <v>475</v>
      </c>
      <c r="AR7" s="267"/>
    </row>
    <row r="8" spans="1:46" ht="13" x14ac:dyDescent="0.2">
      <c r="A8" s="259"/>
      <c r="AK8" s="268"/>
      <c r="AL8" s="269"/>
      <c r="AM8" s="269"/>
      <c r="AN8" s="270"/>
      <c r="AO8" s="1106"/>
      <c r="AP8" s="271" t="s">
        <v>476</v>
      </c>
      <c r="AQ8" s="272" t="s">
        <v>477</v>
      </c>
      <c r="AR8" s="273" t="s">
        <v>478</v>
      </c>
    </row>
    <row r="9" spans="1:46" ht="13" x14ac:dyDescent="0.2">
      <c r="A9" s="259"/>
      <c r="AK9" s="1117" t="s">
        <v>479</v>
      </c>
      <c r="AL9" s="1118"/>
      <c r="AM9" s="1118"/>
      <c r="AN9" s="1119"/>
      <c r="AO9" s="274">
        <v>24209603</v>
      </c>
      <c r="AP9" s="274">
        <v>67681</v>
      </c>
      <c r="AQ9" s="275">
        <v>62747</v>
      </c>
      <c r="AR9" s="276">
        <v>7.9</v>
      </c>
    </row>
    <row r="10" spans="1:46" ht="13.5" customHeight="1" x14ac:dyDescent="0.2">
      <c r="A10" s="259"/>
      <c r="AK10" s="1117" t="s">
        <v>480</v>
      </c>
      <c r="AL10" s="1118"/>
      <c r="AM10" s="1118"/>
      <c r="AN10" s="1119"/>
      <c r="AO10" s="277">
        <v>330101</v>
      </c>
      <c r="AP10" s="277">
        <v>923</v>
      </c>
      <c r="AQ10" s="278">
        <v>903</v>
      </c>
      <c r="AR10" s="279">
        <v>2.2000000000000002</v>
      </c>
    </row>
    <row r="11" spans="1:46" ht="13.5" customHeight="1" x14ac:dyDescent="0.2">
      <c r="A11" s="259"/>
      <c r="AK11" s="1117" t="s">
        <v>481</v>
      </c>
      <c r="AL11" s="1118"/>
      <c r="AM11" s="1118"/>
      <c r="AN11" s="1119"/>
      <c r="AO11" s="277" t="s">
        <v>482</v>
      </c>
      <c r="AP11" s="277" t="s">
        <v>482</v>
      </c>
      <c r="AQ11" s="278" t="s">
        <v>482</v>
      </c>
      <c r="AR11" s="279" t="s">
        <v>482</v>
      </c>
    </row>
    <row r="12" spans="1:46" ht="13.5" customHeight="1" x14ac:dyDescent="0.2">
      <c r="A12" s="259"/>
      <c r="AK12" s="1117" t="s">
        <v>483</v>
      </c>
      <c r="AL12" s="1118"/>
      <c r="AM12" s="1118"/>
      <c r="AN12" s="1119"/>
      <c r="AO12" s="277" t="s">
        <v>482</v>
      </c>
      <c r="AP12" s="277" t="s">
        <v>482</v>
      </c>
      <c r="AQ12" s="278" t="s">
        <v>482</v>
      </c>
      <c r="AR12" s="279" t="s">
        <v>482</v>
      </c>
    </row>
    <row r="13" spans="1:46" ht="13.5" customHeight="1" x14ac:dyDescent="0.2">
      <c r="A13" s="259"/>
      <c r="AK13" s="1117" t="s">
        <v>484</v>
      </c>
      <c r="AL13" s="1118"/>
      <c r="AM13" s="1118"/>
      <c r="AN13" s="1119"/>
      <c r="AO13" s="277">
        <v>816605</v>
      </c>
      <c r="AP13" s="277">
        <v>2283</v>
      </c>
      <c r="AQ13" s="278">
        <v>2239</v>
      </c>
      <c r="AR13" s="279">
        <v>2</v>
      </c>
    </row>
    <row r="14" spans="1:46" ht="13.5" customHeight="1" x14ac:dyDescent="0.2">
      <c r="A14" s="259"/>
      <c r="AK14" s="1117" t="s">
        <v>485</v>
      </c>
      <c r="AL14" s="1118"/>
      <c r="AM14" s="1118"/>
      <c r="AN14" s="1119"/>
      <c r="AO14" s="277">
        <v>370817</v>
      </c>
      <c r="AP14" s="277">
        <v>1037</v>
      </c>
      <c r="AQ14" s="278">
        <v>1577</v>
      </c>
      <c r="AR14" s="279">
        <v>-34.200000000000003</v>
      </c>
    </row>
    <row r="15" spans="1:46" ht="13.5" customHeight="1" x14ac:dyDescent="0.2">
      <c r="A15" s="259"/>
      <c r="AK15" s="1120" t="s">
        <v>486</v>
      </c>
      <c r="AL15" s="1121"/>
      <c r="AM15" s="1121"/>
      <c r="AN15" s="1122"/>
      <c r="AO15" s="277">
        <v>-747479</v>
      </c>
      <c r="AP15" s="277">
        <v>-2090</v>
      </c>
      <c r="AQ15" s="278">
        <v>-1898</v>
      </c>
      <c r="AR15" s="279">
        <v>10.1</v>
      </c>
    </row>
    <row r="16" spans="1:46" ht="13" x14ac:dyDescent="0.2">
      <c r="A16" s="259"/>
      <c r="AK16" s="1120" t="s">
        <v>177</v>
      </c>
      <c r="AL16" s="1121"/>
      <c r="AM16" s="1121"/>
      <c r="AN16" s="1122"/>
      <c r="AO16" s="277">
        <v>24979647</v>
      </c>
      <c r="AP16" s="277">
        <v>69834</v>
      </c>
      <c r="AQ16" s="278">
        <v>65568</v>
      </c>
      <c r="AR16" s="279">
        <v>6.5</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23" t="s">
        <v>491</v>
      </c>
      <c r="AL21" s="1124"/>
      <c r="AM21" s="1124"/>
      <c r="AN21" s="1125"/>
      <c r="AO21" s="289">
        <v>7.54</v>
      </c>
      <c r="AP21" s="290">
        <v>6.35</v>
      </c>
      <c r="AQ21" s="291">
        <v>1.19</v>
      </c>
      <c r="AS21" s="292"/>
      <c r="AT21" s="288"/>
    </row>
    <row r="22" spans="1:46" s="260" customFormat="1" ht="13" x14ac:dyDescent="0.2">
      <c r="A22" s="288"/>
      <c r="AK22" s="1123" t="s">
        <v>492</v>
      </c>
      <c r="AL22" s="1124"/>
      <c r="AM22" s="1124"/>
      <c r="AN22" s="1125"/>
      <c r="AO22" s="293">
        <v>97.7</v>
      </c>
      <c r="AP22" s="294">
        <v>98.6</v>
      </c>
      <c r="AQ22" s="295">
        <v>-0.9</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5" t="s">
        <v>474</v>
      </c>
      <c r="AP30" s="265"/>
      <c r="AQ30" s="266" t="s">
        <v>475</v>
      </c>
      <c r="AR30" s="267"/>
    </row>
    <row r="31" spans="1:46" ht="13" x14ac:dyDescent="0.2">
      <c r="A31" s="259"/>
      <c r="AK31" s="268"/>
      <c r="AL31" s="269"/>
      <c r="AM31" s="269"/>
      <c r="AN31" s="270"/>
      <c r="AO31" s="1106"/>
      <c r="AP31" s="271" t="s">
        <v>476</v>
      </c>
      <c r="AQ31" s="272" t="s">
        <v>477</v>
      </c>
      <c r="AR31" s="273" t="s">
        <v>478</v>
      </c>
    </row>
    <row r="32" spans="1:46" ht="27" customHeight="1" x14ac:dyDescent="0.2">
      <c r="A32" s="259"/>
      <c r="AK32" s="1107" t="s">
        <v>496</v>
      </c>
      <c r="AL32" s="1108"/>
      <c r="AM32" s="1108"/>
      <c r="AN32" s="1109"/>
      <c r="AO32" s="303">
        <v>3069078</v>
      </c>
      <c r="AP32" s="303">
        <v>8580</v>
      </c>
      <c r="AQ32" s="304">
        <v>3862</v>
      </c>
      <c r="AR32" s="305">
        <v>122.2</v>
      </c>
    </row>
    <row r="33" spans="1:46" ht="13.5" customHeight="1" x14ac:dyDescent="0.2">
      <c r="A33" s="259"/>
      <c r="AK33" s="1107" t="s">
        <v>497</v>
      </c>
      <c r="AL33" s="1108"/>
      <c r="AM33" s="1108"/>
      <c r="AN33" s="1109"/>
      <c r="AO33" s="303" t="s">
        <v>482</v>
      </c>
      <c r="AP33" s="303" t="s">
        <v>482</v>
      </c>
      <c r="AQ33" s="304" t="s">
        <v>482</v>
      </c>
      <c r="AR33" s="305" t="s">
        <v>482</v>
      </c>
    </row>
    <row r="34" spans="1:46" ht="27" customHeight="1" x14ac:dyDescent="0.2">
      <c r="A34" s="259"/>
      <c r="AK34" s="1107" t="s">
        <v>498</v>
      </c>
      <c r="AL34" s="1108"/>
      <c r="AM34" s="1108"/>
      <c r="AN34" s="1109"/>
      <c r="AO34" s="303">
        <v>193603</v>
      </c>
      <c r="AP34" s="303">
        <v>541</v>
      </c>
      <c r="AQ34" s="304">
        <v>339</v>
      </c>
      <c r="AR34" s="305">
        <v>59.6</v>
      </c>
    </row>
    <row r="35" spans="1:46" ht="27" customHeight="1" x14ac:dyDescent="0.2">
      <c r="A35" s="259"/>
      <c r="AK35" s="1107" t="s">
        <v>499</v>
      </c>
      <c r="AL35" s="1108"/>
      <c r="AM35" s="1108"/>
      <c r="AN35" s="1109"/>
      <c r="AO35" s="303" t="s">
        <v>482</v>
      </c>
      <c r="AP35" s="303" t="s">
        <v>482</v>
      </c>
      <c r="AQ35" s="304">
        <v>19</v>
      </c>
      <c r="AR35" s="305" t="s">
        <v>482</v>
      </c>
    </row>
    <row r="36" spans="1:46" ht="27" customHeight="1" x14ac:dyDescent="0.2">
      <c r="A36" s="259"/>
      <c r="AK36" s="1107" t="s">
        <v>500</v>
      </c>
      <c r="AL36" s="1108"/>
      <c r="AM36" s="1108"/>
      <c r="AN36" s="1109"/>
      <c r="AO36" s="303">
        <v>127961</v>
      </c>
      <c r="AP36" s="303">
        <v>358</v>
      </c>
      <c r="AQ36" s="304">
        <v>364</v>
      </c>
      <c r="AR36" s="305">
        <v>-1.6</v>
      </c>
    </row>
    <row r="37" spans="1:46" ht="13.5" customHeight="1" x14ac:dyDescent="0.2">
      <c r="A37" s="259"/>
      <c r="AK37" s="1107" t="s">
        <v>501</v>
      </c>
      <c r="AL37" s="1108"/>
      <c r="AM37" s="1108"/>
      <c r="AN37" s="1109"/>
      <c r="AO37" s="303" t="s">
        <v>482</v>
      </c>
      <c r="AP37" s="303" t="s">
        <v>482</v>
      </c>
      <c r="AQ37" s="304">
        <v>2345</v>
      </c>
      <c r="AR37" s="305" t="s">
        <v>482</v>
      </c>
    </row>
    <row r="38" spans="1:46" ht="27" customHeight="1" x14ac:dyDescent="0.2">
      <c r="A38" s="259"/>
      <c r="AK38" s="1110" t="s">
        <v>502</v>
      </c>
      <c r="AL38" s="1111"/>
      <c r="AM38" s="1111"/>
      <c r="AN38" s="1112"/>
      <c r="AO38" s="306" t="s">
        <v>482</v>
      </c>
      <c r="AP38" s="306" t="s">
        <v>482</v>
      </c>
      <c r="AQ38" s="307" t="s">
        <v>482</v>
      </c>
      <c r="AR38" s="295" t="s">
        <v>482</v>
      </c>
      <c r="AS38" s="302"/>
    </row>
    <row r="39" spans="1:46" ht="13" x14ac:dyDescent="0.2">
      <c r="A39" s="259"/>
      <c r="AK39" s="1110" t="s">
        <v>503</v>
      </c>
      <c r="AL39" s="1111"/>
      <c r="AM39" s="1111"/>
      <c r="AN39" s="1112"/>
      <c r="AO39" s="303" t="s">
        <v>482</v>
      </c>
      <c r="AP39" s="303" t="s">
        <v>482</v>
      </c>
      <c r="AQ39" s="304">
        <v>-12</v>
      </c>
      <c r="AR39" s="305" t="s">
        <v>482</v>
      </c>
      <c r="AS39" s="302"/>
    </row>
    <row r="40" spans="1:46" ht="27" customHeight="1" x14ac:dyDescent="0.2">
      <c r="A40" s="259"/>
      <c r="AK40" s="1107" t="s">
        <v>504</v>
      </c>
      <c r="AL40" s="1108"/>
      <c r="AM40" s="1108"/>
      <c r="AN40" s="1109"/>
      <c r="AO40" s="303">
        <v>-4763855</v>
      </c>
      <c r="AP40" s="303">
        <v>-13318</v>
      </c>
      <c r="AQ40" s="304">
        <v>-12184</v>
      </c>
      <c r="AR40" s="305">
        <v>9.3000000000000007</v>
      </c>
      <c r="AS40" s="302"/>
    </row>
    <row r="41" spans="1:46" ht="13" x14ac:dyDescent="0.2">
      <c r="A41" s="259"/>
      <c r="AK41" s="1113" t="s">
        <v>287</v>
      </c>
      <c r="AL41" s="1114"/>
      <c r="AM41" s="1114"/>
      <c r="AN41" s="1115"/>
      <c r="AO41" s="303">
        <v>-1373213</v>
      </c>
      <c r="AP41" s="303">
        <v>-3839</v>
      </c>
      <c r="AQ41" s="304">
        <v>-5268</v>
      </c>
      <c r="AR41" s="305">
        <v>-27.1</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00" t="s">
        <v>474</v>
      </c>
      <c r="AN49" s="1102" t="s">
        <v>507</v>
      </c>
      <c r="AO49" s="1103"/>
      <c r="AP49" s="1103"/>
      <c r="AQ49" s="1103"/>
      <c r="AR49" s="1104"/>
    </row>
    <row r="50" spans="1:44" ht="13" x14ac:dyDescent="0.2">
      <c r="A50" s="259"/>
      <c r="AK50" s="317"/>
      <c r="AL50" s="318"/>
      <c r="AM50" s="1101"/>
      <c r="AN50" s="319" t="s">
        <v>508</v>
      </c>
      <c r="AO50" s="320" t="s">
        <v>509</v>
      </c>
      <c r="AP50" s="321" t="s">
        <v>510</v>
      </c>
      <c r="AQ50" s="322" t="s">
        <v>511</v>
      </c>
      <c r="AR50" s="323" t="s">
        <v>512</v>
      </c>
    </row>
    <row r="51" spans="1:44" ht="13" x14ac:dyDescent="0.2">
      <c r="A51" s="259"/>
      <c r="AK51" s="315" t="s">
        <v>513</v>
      </c>
      <c r="AL51" s="316"/>
      <c r="AM51" s="324">
        <v>18793493</v>
      </c>
      <c r="AN51" s="325">
        <v>53103</v>
      </c>
      <c r="AO51" s="326">
        <v>4.5</v>
      </c>
      <c r="AP51" s="327">
        <v>51681</v>
      </c>
      <c r="AQ51" s="328">
        <v>3.8</v>
      </c>
      <c r="AR51" s="329">
        <v>0.7</v>
      </c>
    </row>
    <row r="52" spans="1:44" ht="13" x14ac:dyDescent="0.2">
      <c r="A52" s="259"/>
      <c r="AK52" s="330"/>
      <c r="AL52" s="331" t="s">
        <v>514</v>
      </c>
      <c r="AM52" s="332">
        <v>12251841</v>
      </c>
      <c r="AN52" s="333">
        <v>34619</v>
      </c>
      <c r="AO52" s="334">
        <v>-11.3</v>
      </c>
      <c r="AP52" s="335">
        <v>37226</v>
      </c>
      <c r="AQ52" s="336">
        <v>-0.1</v>
      </c>
      <c r="AR52" s="337">
        <v>-11.2</v>
      </c>
    </row>
    <row r="53" spans="1:44" ht="13" x14ac:dyDescent="0.2">
      <c r="A53" s="259"/>
      <c r="AK53" s="315" t="s">
        <v>515</v>
      </c>
      <c r="AL53" s="316"/>
      <c r="AM53" s="324">
        <v>16917506</v>
      </c>
      <c r="AN53" s="325">
        <v>47904</v>
      </c>
      <c r="AO53" s="326">
        <v>-9.8000000000000007</v>
      </c>
      <c r="AP53" s="327">
        <v>50465</v>
      </c>
      <c r="AQ53" s="328">
        <v>-2.4</v>
      </c>
      <c r="AR53" s="329">
        <v>-7.4</v>
      </c>
    </row>
    <row r="54" spans="1:44" ht="13" x14ac:dyDescent="0.2">
      <c r="A54" s="259"/>
      <c r="AK54" s="330"/>
      <c r="AL54" s="331" t="s">
        <v>514</v>
      </c>
      <c r="AM54" s="332">
        <v>10812820</v>
      </c>
      <c r="AN54" s="333">
        <v>30618</v>
      </c>
      <c r="AO54" s="334">
        <v>-11.6</v>
      </c>
      <c r="AP54" s="335">
        <v>34193</v>
      </c>
      <c r="AQ54" s="336">
        <v>-8.1</v>
      </c>
      <c r="AR54" s="337">
        <v>-3.5</v>
      </c>
    </row>
    <row r="55" spans="1:44" ht="13" x14ac:dyDescent="0.2">
      <c r="A55" s="259"/>
      <c r="AK55" s="315" t="s">
        <v>516</v>
      </c>
      <c r="AL55" s="316"/>
      <c r="AM55" s="324">
        <v>14180493</v>
      </c>
      <c r="AN55" s="325">
        <v>40368</v>
      </c>
      <c r="AO55" s="326">
        <v>-15.7</v>
      </c>
      <c r="AP55" s="327">
        <v>51679</v>
      </c>
      <c r="AQ55" s="328">
        <v>2.4</v>
      </c>
      <c r="AR55" s="329">
        <v>-18.100000000000001</v>
      </c>
    </row>
    <row r="56" spans="1:44" ht="13" x14ac:dyDescent="0.2">
      <c r="A56" s="259"/>
      <c r="AK56" s="330"/>
      <c r="AL56" s="331" t="s">
        <v>514</v>
      </c>
      <c r="AM56" s="332">
        <v>8434305</v>
      </c>
      <c r="AN56" s="333">
        <v>24010</v>
      </c>
      <c r="AO56" s="334">
        <v>-21.6</v>
      </c>
      <c r="AP56" s="335">
        <v>35132</v>
      </c>
      <c r="AQ56" s="336">
        <v>2.7</v>
      </c>
      <c r="AR56" s="337">
        <v>-24.3</v>
      </c>
    </row>
    <row r="57" spans="1:44" ht="13" x14ac:dyDescent="0.2">
      <c r="A57" s="259"/>
      <c r="AK57" s="315" t="s">
        <v>517</v>
      </c>
      <c r="AL57" s="316"/>
      <c r="AM57" s="324">
        <v>14994962</v>
      </c>
      <c r="AN57" s="325">
        <v>42391</v>
      </c>
      <c r="AO57" s="326">
        <v>5</v>
      </c>
      <c r="AP57" s="327">
        <v>49665</v>
      </c>
      <c r="AQ57" s="328">
        <v>-3.9</v>
      </c>
      <c r="AR57" s="329">
        <v>8.9</v>
      </c>
    </row>
    <row r="58" spans="1:44" ht="13" x14ac:dyDescent="0.2">
      <c r="A58" s="259"/>
      <c r="AK58" s="330"/>
      <c r="AL58" s="331" t="s">
        <v>514</v>
      </c>
      <c r="AM58" s="332">
        <v>10303564</v>
      </c>
      <c r="AN58" s="333">
        <v>29128</v>
      </c>
      <c r="AO58" s="334">
        <v>21.3</v>
      </c>
      <c r="AP58" s="335">
        <v>34678</v>
      </c>
      <c r="AQ58" s="336">
        <v>-1.3</v>
      </c>
      <c r="AR58" s="337">
        <v>22.6</v>
      </c>
    </row>
    <row r="59" spans="1:44" ht="13" x14ac:dyDescent="0.2">
      <c r="A59" s="259"/>
      <c r="AK59" s="315" t="s">
        <v>518</v>
      </c>
      <c r="AL59" s="316"/>
      <c r="AM59" s="324">
        <v>27448879</v>
      </c>
      <c r="AN59" s="325">
        <v>76737</v>
      </c>
      <c r="AO59" s="326">
        <v>81</v>
      </c>
      <c r="AP59" s="327">
        <v>63439</v>
      </c>
      <c r="AQ59" s="328">
        <v>27.7</v>
      </c>
      <c r="AR59" s="329">
        <v>53.3</v>
      </c>
    </row>
    <row r="60" spans="1:44" ht="13" x14ac:dyDescent="0.2">
      <c r="A60" s="259"/>
      <c r="AK60" s="330"/>
      <c r="AL60" s="331" t="s">
        <v>514</v>
      </c>
      <c r="AM60" s="332">
        <v>16470129</v>
      </c>
      <c r="AN60" s="333">
        <v>46044</v>
      </c>
      <c r="AO60" s="334">
        <v>58.1</v>
      </c>
      <c r="AP60" s="335">
        <v>46463</v>
      </c>
      <c r="AQ60" s="336">
        <v>34</v>
      </c>
      <c r="AR60" s="337">
        <v>24.1</v>
      </c>
    </row>
    <row r="61" spans="1:44" ht="13" x14ac:dyDescent="0.2">
      <c r="A61" s="259"/>
      <c r="AK61" s="315" t="s">
        <v>519</v>
      </c>
      <c r="AL61" s="338"/>
      <c r="AM61" s="324">
        <v>18467067</v>
      </c>
      <c r="AN61" s="325">
        <v>52101</v>
      </c>
      <c r="AO61" s="326">
        <v>13</v>
      </c>
      <c r="AP61" s="327">
        <v>53386</v>
      </c>
      <c r="AQ61" s="339">
        <v>5.5</v>
      </c>
      <c r="AR61" s="329">
        <v>7.5</v>
      </c>
    </row>
    <row r="62" spans="1:44" ht="13" x14ac:dyDescent="0.2">
      <c r="A62" s="259"/>
      <c r="AK62" s="330"/>
      <c r="AL62" s="331" t="s">
        <v>514</v>
      </c>
      <c r="AM62" s="332">
        <v>11654532</v>
      </c>
      <c r="AN62" s="333">
        <v>32884</v>
      </c>
      <c r="AO62" s="334">
        <v>7</v>
      </c>
      <c r="AP62" s="335">
        <v>37538</v>
      </c>
      <c r="AQ62" s="336">
        <v>5.4</v>
      </c>
      <c r="AR62" s="337">
        <v>1.6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iCilnYFx9RiCFEYI+aNT/eJ7D+SZAf2YVOVjNQAeLwiLg8nNz9+RjsAnP9es9JO8jmH0ozEpu6LaiAVk4n/XZA==" saltValue="L31cB8C7kmg/06itZPni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yNs+0spLBkgc3/8TrUFbdNaoEtgyedEo8V7sOzdIhmNm7pAUxNOGaqkTi29w4fP677XZTpJWSbxwd+sapQcd3A==" saltValue="ns3fQKDnfi32eChvauhB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hVq5nsVDh9iX/YBAoacS1nBjxdJuaIvwS7f4yOTC/7JobCJOH7Et1QTSpxPqlJDRwocWrHF6JGo5mc3n3FtyWA==" saltValue="iQs9OUd4HvrmfQt29Bvm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20.07</v>
      </c>
      <c r="G47" s="12">
        <v>19.63</v>
      </c>
      <c r="H47" s="12">
        <v>19.25</v>
      </c>
      <c r="I47" s="12">
        <v>20.88</v>
      </c>
      <c r="J47" s="13">
        <v>21.05</v>
      </c>
    </row>
    <row r="48" spans="2:10" ht="57.75" customHeight="1" x14ac:dyDescent="0.2">
      <c r="B48" s="14"/>
      <c r="C48" s="1128" t="s">
        <v>4</v>
      </c>
      <c r="D48" s="1128"/>
      <c r="E48" s="1129"/>
      <c r="F48" s="15">
        <v>4.7</v>
      </c>
      <c r="G48" s="16">
        <v>7.55</v>
      </c>
      <c r="H48" s="16">
        <v>9.07</v>
      </c>
      <c r="I48" s="16">
        <v>9.1</v>
      </c>
      <c r="J48" s="17">
        <v>7.69</v>
      </c>
    </row>
    <row r="49" spans="2:10" ht="57.75" customHeight="1" thickBot="1" x14ac:dyDescent="0.25">
      <c r="B49" s="18"/>
      <c r="C49" s="1130" t="s">
        <v>5</v>
      </c>
      <c r="D49" s="1130"/>
      <c r="E49" s="1131"/>
      <c r="F49" s="19" t="s">
        <v>526</v>
      </c>
      <c r="G49" s="20" t="s">
        <v>527</v>
      </c>
      <c r="H49" s="20" t="s">
        <v>528</v>
      </c>
      <c r="I49" s="20" t="s">
        <v>529</v>
      </c>
      <c r="J49" s="21" t="s">
        <v>530</v>
      </c>
    </row>
    <row r="50" spans="2:10" ht="13" x14ac:dyDescent="0.2"/>
  </sheetData>
  <sheetProtection algorithmName="SHA-512" hashValue="HB1OceoLX+4GMn2h4NouKjdzPS5Dpw4mZofWvGl/CzyMhSBH7eFUdTZYsWVw+ho3/26Msm/NdTH14VFNBQX35w==" saltValue="CPIUdJFGl9zLyuOQTvCo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dcterms:created xsi:type="dcterms:W3CDTF">2025-02-19T01:49:11Z</dcterms:created>
  <dcterms:modified xsi:type="dcterms:W3CDTF">2025-03-19T03:33:23Z</dcterms:modified>
  <cp:category/>
</cp:coreProperties>
</file>