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https://digitalgojp-my.sharepoint.com/personal/t_hiruta_soumu_go_jp/Documents/デスクトップ/☆財政状況資料集の修正/"/>
    </mc:Choice>
  </mc:AlternateContent>
  <xr:revisionPtr revIDLastSave="3" documentId="13_ncr:1_{816C6BF3-4A47-41F8-BD2A-1A0273686148}" xr6:coauthVersionLast="47" xr6:coauthVersionMax="47" xr10:uidLastSave="{DF6D8D76-4650-4C4A-A522-A15A79D43B6B}"/>
  <bookViews>
    <workbookView xWindow="-110" yWindow="-110" windowWidth="19420" windowHeight="122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E38" i="10"/>
  <c r="AM38" i="10"/>
  <c r="U38" i="10"/>
  <c r="C38" i="10"/>
  <c r="BE37" i="10"/>
  <c r="AM37" i="10"/>
  <c r="U37" i="10"/>
  <c r="C37" i="10"/>
  <c r="BE36" i="10"/>
  <c r="AM36" i="10"/>
  <c r="C36" i="10"/>
  <c r="BE35" i="10"/>
  <c r="AM35" i="10"/>
  <c r="C35" i="10"/>
  <c r="BE34" i="10"/>
  <c r="AM34" i="10"/>
  <c r="C34" i="10"/>
  <c r="U34" i="10" s="1"/>
  <c r="U35" i="10" l="1"/>
  <c r="U36" i="10" s="1"/>
  <c r="BW34" i="10"/>
  <c r="BW35" i="10" s="1"/>
  <c r="BW36" i="10" s="1"/>
  <c r="BW37" i="10" s="1"/>
  <c r="BW38" i="10" s="1"/>
  <c r="CO34" i="10"/>
  <c r="CO35" i="10" s="1"/>
  <c r="CO36" i="10" s="1"/>
  <c r="CO37" i="10" s="1"/>
  <c r="CO38" i="10" s="1"/>
  <c r="CO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<sst xmlns="http://schemas.openxmlformats.org/spreadsheetml/2006/main" count="1143" uniqueCount="559">
  <si>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</si>
  <si>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</si>
  <si>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</si>
  <si>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</si>
  <si>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</si>
  <si>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</si>
  <si>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</si>
  <si>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</si>
  <si>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</si>
  <si>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</si>
  <si>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</si>
  <si>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</si>
  <si>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</si>
  <si>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</si>
  <si>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</si>
  <si>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</si>
  <si>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</si>
  <si>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</si>
  <si>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</si>
  <si>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</si>
  <si>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</si>
  <si>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</si>
  <si>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</si>
  <si>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</si>
  <si>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</si>
  <si>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</si>
  <si>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</si>
  <si>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</si>
  <si>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</si>
  <si>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</si>
  <si>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</si>
  <si>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</si>
  <si>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</si>
  <si>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</si>
  <si>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</si>
  <si>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</si>
  <si>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</si>
  <si>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</si>
  <si>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</si>
  <si>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</si>
  <si>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</si>
  <si>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</si>
  <si>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</si>
  <si>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</si>
  <si>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</si>
  <si>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</si>
  <si>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</si>
  <si>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</si>
  <si>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</si>
  <si>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</si>
  <si>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</si>
  <si>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</si>
  <si>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</si>
  <si>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</si>
  <si>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</si>
  <si>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</si>
  <si>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</si>
  <si>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</si>
  <si>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</si>
  <si>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</si>
  <si>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</si>
  <si>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</si>
  <si>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</si>
  <si>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</si>
  <si>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</si>
  <si>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</si>
  <si>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</si>
  <si>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</si>
  <si>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</si>
  <si>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</si>
  <si>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</si>
  <si>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</si>
  <si>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</si>
  <si>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</si>
  <si>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</si>
  <si>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</si>
  <si>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</si>
  <si>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</si>
  <si>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</si>
  <si>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</si>
  <si>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</si>
  <si>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</si>
  <si>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</si>
  <si>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</si>
  <si>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</si>
  <si>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</si>
  <si>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</si>
  <si>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</si>
  <si>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</si>
  <si>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</si>
  <si>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</si>
  <si>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</si>
  <si>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</si>
  <si>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</si>
  <si>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墨田区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</si>
  <si>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</si>
  <si>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</si>
  <si>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</si>
  <si>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</si>
  <si>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</si>
  <si>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</si>
  <si>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</si>
  <si>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</si>
  <si>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</si>
  <si>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</si>
  <si>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</si>
  <si>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</si>
  <si>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</si>
  <si>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</si>
  <si>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</si>
  <si>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</si>
  <si>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</si>
  <si>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</si>
  <si>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</si>
  <si>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</si>
  <si>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</si>
  <si>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</si>
  <si>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</si>
  <si>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</si>
  <si>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</si>
  <si>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</si>
  <si>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</si>
  <si>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</si>
  <si>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</si>
  <si>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</si>
  <si>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</si>
  <si>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</si>
  <si>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</si>
  <si>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</si>
  <si>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</si>
  <si>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</si>
  <si>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</si>
  <si>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</si>
  <si>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</si>
  <si>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</si>
  <si>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</si>
  <si>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</si>
  <si>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</si>
  <si>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</si>
  <si>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</si>
  <si>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</si>
  <si>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</si>
  <si>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6"/>
  </si>
  <si>
    <t>うち日本人(％)</t>
    <phoneticPr fontId="5"/>
  </si>
  <si>
    <t>1.0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</si>
  <si>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</si>
  <si>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</si>
  <si>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</si>
  <si>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</si>
  <si>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</si>
  <si>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</si>
  <si>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</si>
  <si>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</si>
  <si>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</si>
  <si>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</si>
  <si>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</si>
  <si>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</si>
  <si>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</si>
  <si>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</si>
  <si>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</si>
  <si>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</si>
  <si>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</si>
  <si>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</si>
  <si>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</si>
  <si>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</si>
  <si>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</si>
  <si>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</si>
  <si>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</si>
  <si>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</si>
  <si>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</si>
  <si>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</si>
  <si>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</si>
  <si>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</si>
  <si>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</si>
  <si>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</si>
  <si>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</si>
  <si>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</si>
  <si>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</si>
  <si>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</si>
  <si>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</si>
  <si>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</si>
  <si>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</si>
  <si>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</si>
  <si>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</si>
  <si>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</si>
  <si>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</si>
  <si>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</si>
  <si>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</si>
  <si>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</si>
  <si>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</si>
  <si>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</si>
  <si>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</si>
  <si>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</si>
  <si>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</si>
  <si>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</si>
  <si>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</si>
  <si>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</si>
  <si>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</si>
  <si>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</si>
  <si>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</si>
  <si>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</si>
  <si>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</si>
  <si>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</si>
  <si>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東京都墨田区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</si>
  <si>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</si>
  <si>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</si>
  <si>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</si>
  <si>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</si>
  <si>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</si>
  <si>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</si>
  <si>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</si>
  <si>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</si>
  <si>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</si>
  <si>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</si>
  <si>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</si>
  <si>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</si>
  <si>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</si>
  <si>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</si>
  <si>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</si>
  <si>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</si>
  <si>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</si>
  <si>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</si>
  <si>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</si>
  <si>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</si>
  <si>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</si>
  <si>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</si>
  <si>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</si>
  <si>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</si>
  <si>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</si>
  <si>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</si>
  <si>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</si>
  <si>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</si>
  <si>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</si>
  <si>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</si>
  <si>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</si>
  <si>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</si>
  <si>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</si>
  <si>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</si>
  <si>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</si>
  <si>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</si>
  <si>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</si>
  <si>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</si>
  <si>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</si>
  <si>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</si>
  <si>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</si>
  <si>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</si>
  <si>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</si>
  <si>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</si>
  <si>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</si>
  <si>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</si>
  <si>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</si>
  <si>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</si>
  <si>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</si>
  <si>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</si>
  <si>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</si>
  <si>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</si>
  <si>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</si>
  <si>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</si>
  <si>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</si>
  <si>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</si>
  <si>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</si>
  <si>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</si>
  <si>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</si>
  <si>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</si>
  <si>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</si>
  <si>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</si>
  <si>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</si>
  <si>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</si>
  <si>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</si>
  <si>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</si>
  <si>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</si>
  <si>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</si>
  <si>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</si>
  <si>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</si>
  <si>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</si>
  <si>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</si>
  <si>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</si>
  <si>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</si>
  <si>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</si>
  <si>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</si>
  <si>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</si>
  <si>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</si>
  <si>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</si>
  <si>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</si>
  <si>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</si>
  <si>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</si>
  <si>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</si>
  <si>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</si>
  <si>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</si>
  <si>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</si>
  <si>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</si>
  <si>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</si>
  <si>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</si>
  <si>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</si>
  <si>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</si>
  <si>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</si>
  <si>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</si>
  <si>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</si>
  <si>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</si>
  <si>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</si>
  <si>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</si>
  <si>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</si>
  <si>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</si>
  <si>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</si>
  <si>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</si>
  <si>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</si>
  <si>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</si>
  <si>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</si>
  <si>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</si>
  <si>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</si>
  <si>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</si>
  <si>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</si>
  <si>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</si>
  <si>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</si>
  <si>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</si>
  <si>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</si>
  <si>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</si>
  <si>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</si>
  <si>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</si>
  <si>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</si>
  <si>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</si>
  <si>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</si>
  <si>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</si>
  <si>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</si>
  <si>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</si>
  <si>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</si>
  <si>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</si>
  <si>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</si>
  <si>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</si>
  <si>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</si>
  <si>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</si>
  <si>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</si>
  <si>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</si>
  <si>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</si>
  <si>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</si>
  <si>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</si>
  <si>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</si>
  <si>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</si>
  <si>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</si>
  <si>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</si>
  <si>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</si>
  <si>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</si>
  <si>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</si>
  <si>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</si>
  <si>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</si>
  <si>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</si>
  <si>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</si>
  <si>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</si>
  <si>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</si>
  <si>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</si>
  <si>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</si>
  <si>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</si>
  <si>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</si>
  <si>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</si>
  <si>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東京都墨田区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</si>
  <si>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</si>
  <si>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</si>
  <si>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</si>
  <si>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</si>
  <si>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</si>
  <si>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</si>
  <si>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</si>
  <si>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</si>
  <si>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</si>
  <si>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</si>
  <si>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</si>
  <si>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</si>
  <si>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</si>
  <si>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</si>
  <si>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</si>
  <si>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</si>
  <si>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</si>
  <si>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</si>
  <si>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</si>
  <si>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</si>
  <si>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</si>
  <si>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</si>
  <si>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</si>
  <si>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</si>
  <si>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</si>
  <si>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</si>
  <si>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</si>
  <si>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</si>
  <si>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</si>
  <si>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</si>
  <si>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</si>
  <si>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</si>
  <si>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</si>
  <si>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</si>
  <si>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</si>
  <si>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</si>
  <si>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</si>
  <si>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</si>
  <si>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</si>
  <si>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</si>
  <si>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</si>
  <si>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</si>
  <si>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</si>
  <si>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</si>
  <si>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</si>
  <si>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</si>
  <si>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</si>
  <si>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</si>
  <si>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</si>
  <si>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</si>
  <si>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</si>
  <si>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</si>
  <si>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</si>
  <si>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</si>
  <si>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</si>
  <si>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</si>
  <si>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</si>
  <si>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</si>
  <si>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</si>
  <si>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</si>
  <si>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</si>
  <si>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</si>
  <si>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</si>
  <si>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</si>
  <si>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</si>
  <si>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</si>
  <si>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</si>
  <si>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</si>
  <si>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</si>
  <si>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</si>
  <si>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</si>
  <si>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</si>
  <si>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</si>
  <si>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</si>
  <si>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</si>
  <si>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</si>
  <si>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</si>
  <si>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</si>
  <si>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</si>
  <si>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</si>
  <si>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</si>
  <si>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</si>
  <si>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</si>
  <si>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</si>
  <si>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</si>
  <si>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</si>
  <si>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</si>
  <si>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</si>
  <si>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</si>
  <si>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</si>
  <si>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</si>
  <si>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</si>
  <si>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</si>
  <si>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</si>
  <si>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</si>
  <si>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</si>
  <si>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</si>
  <si>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</si>
  <si>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</si>
  <si>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</si>
  <si>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</si>
  <si>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</si>
  <si>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</si>
  <si>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</si>
  <si>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</si>
  <si>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</si>
  <si>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</si>
  <si>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</si>
  <si>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</si>
  <si>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</si>
  <si>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</si>
  <si>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</si>
  <si>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</si>
  <si>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</si>
  <si>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</si>
  <si>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</si>
  <si>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</si>
  <si>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</si>
  <si>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</si>
  <si>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</si>
  <si>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</si>
  <si>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</si>
  <si>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</si>
  <si>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</si>
  <si>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</si>
  <si>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</si>
  <si>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</si>
  <si>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</si>
  <si>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</si>
  <si>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</si>
  <si>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</si>
  <si>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</si>
  <si>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</si>
  <si>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</si>
  <si>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</si>
  <si>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</si>
  <si>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</si>
  <si>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</si>
  <si>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</si>
  <si>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</si>
  <si>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</si>
  <si>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</si>
  <si>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</si>
  <si>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</si>
  <si>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</si>
  <si>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</si>
  <si>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</si>
  <si>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</si>
  <si>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</si>
  <si>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</si>
  <si>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</si>
  <si>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</si>
  <si>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</si>
  <si>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</si>
  <si>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</si>
  <si>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</si>
  <si>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</si>
  <si>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</si>
  <si>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</si>
  <si>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</si>
  <si>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</si>
  <si>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</si>
  <si>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</si>
  <si>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</si>
  <si>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</si>
  <si>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</si>
  <si>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</si>
  <si>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</si>
  <si>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</si>
  <si>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</si>
  <si>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</si>
  <si>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0.84</t>
  </si>
  <si>
    <t>▲ 3.54</t>
  </si>
  <si>
    <t>一般会計</t>
  </si>
  <si>
    <t>国民健康保険特別会計</t>
  </si>
  <si>
    <t>介護保険特別会計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</si>
  <si>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</si>
  <si>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</si>
  <si>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</si>
  <si>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</si>
  <si>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</si>
  <si>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</si>
  <si>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</si>
  <si>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</si>
  <si>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</si>
  <si>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</si>
  <si>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</si>
  <si>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</si>
  <si>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</si>
  <si>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</si>
  <si>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法適用</t>
    <rPh sb="0" eb="1">
      <t>ホウ</t>
    </rPh>
    <rPh sb="1" eb="3">
      <t>テキヨウ</t>
    </rPh>
    <phoneticPr fontId="6"/>
  </si>
  <si>
    <t>公共施設等整備基金</t>
    <rPh sb="0" eb="2">
      <t>コウキョウ</t>
    </rPh>
    <rPh sb="2" eb="4">
      <t>シセツ</t>
    </rPh>
    <rPh sb="4" eb="5">
      <t>トウ</t>
    </rPh>
    <rPh sb="5" eb="7">
      <t>セイビ</t>
    </rPh>
    <rPh sb="7" eb="9">
      <t>キキン</t>
    </rPh>
    <phoneticPr fontId="2"/>
  </si>
  <si>
    <t>北斎基金</t>
    <rPh sb="0" eb="2">
      <t>ホクサイ</t>
    </rPh>
    <rPh sb="2" eb="4">
      <t>キキン</t>
    </rPh>
    <phoneticPr fontId="2"/>
  </si>
  <si>
    <t>水と緑のまちづくり基金</t>
    <rPh sb="0" eb="1">
      <t>ミズ</t>
    </rPh>
    <rPh sb="2" eb="3">
      <t>ミドリ</t>
    </rPh>
    <rPh sb="9" eb="11">
      <t>キキン</t>
    </rPh>
    <phoneticPr fontId="2"/>
  </si>
  <si>
    <t>連続立体交差事業基金</t>
    <rPh sb="0" eb="2">
      <t>レンゾク</t>
    </rPh>
    <rPh sb="2" eb="4">
      <t>リッタイ</t>
    </rPh>
    <rPh sb="4" eb="6">
      <t>コウサ</t>
    </rPh>
    <rPh sb="6" eb="8">
      <t>ジギョウ</t>
    </rPh>
    <rPh sb="8" eb="10">
      <t>キキン</t>
    </rPh>
    <phoneticPr fontId="2"/>
  </si>
  <si>
    <t>文化観光基金</t>
    <rPh sb="0" eb="2">
      <t>ブンカ</t>
    </rPh>
    <rPh sb="2" eb="4">
      <t>カンコウ</t>
    </rPh>
    <rPh sb="4" eb="6">
      <t>キキン</t>
    </rPh>
    <phoneticPr fontId="2"/>
  </si>
  <si>
    <t>墨田まちづくり公社</t>
  </si>
  <si>
    <t>墨田区文化振興財団</t>
  </si>
  <si>
    <t>アルカタワーズ</t>
  </si>
  <si>
    <t>〇</t>
  </si>
  <si>
    <t>墨田区土地開発公社</t>
  </si>
  <si>
    <t>国際ファッションセンター</t>
  </si>
  <si>
    <t>ファッション産業人材育成機構</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</si>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</sst>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29" xfId="12" applyNumberFormat="1" applyFont="1" applyFill="1" applyBorder="1" applyAlignment="1" applyProtection="1">
      <alignment horizontal="right" vertical="center" wrapText="1"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5824-4A84-9C72-7998C047F5E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47581</c:v>
                </c:pt>
                <c:pt idx="1">
                  <c:v>59249</c:v>
                </c:pt>
                <c:pt idx="2">
                  <c:v>38751</c:v>
                </c:pt>
                <c:pt idx="3">
                  <c:v>39700</c:v>
                </c:pt>
                <c:pt idx="4">
                  <c:v>58005</c:v>
                </c:pt>
              </c:numCache>
            </c:numRef>
          </c:val>
          <c:smooth val="0"/>
          <c:extLst>
            <c:ext xmlns:c16="http://schemas.microsoft.com/office/drawing/2014/chart" uri="{C3380CC4-5D6E-409C-BE32-E72D297353CC}">
              <c16:uniqueId val="{00000001-5824-4A84-9C72-7998C047F5E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8.5399999999999991</c:v>
                </c:pt>
                <c:pt idx="1">
                  <c:v>7.63</c:v>
                </c:pt>
                <c:pt idx="2">
                  <c:v>6.1</c:v>
                </c:pt>
                <c:pt idx="3">
                  <c:v>7.61</c:v>
                </c:pt>
                <c:pt idx="4">
                  <c:v>6.89</c:v>
                </c:pt>
              </c:numCache>
            </c:numRef>
          </c:val>
          <c:extLst>
            <c:ext xmlns:c16="http://schemas.microsoft.com/office/drawing/2014/chart" uri="{C3380CC4-5D6E-409C-BE32-E72D297353CC}">
              <c16:uniqueId val="{00000000-47D3-4C37-A3F3-ACDA65B8E91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24.68</c:v>
                </c:pt>
                <c:pt idx="1">
                  <c:v>31.79</c:v>
                </c:pt>
                <c:pt idx="2">
                  <c:v>32.04</c:v>
                </c:pt>
                <c:pt idx="3">
                  <c:v>33.71</c:v>
                </c:pt>
                <c:pt idx="4">
                  <c:v>31.19</c:v>
                </c:pt>
              </c:numCache>
            </c:numRef>
          </c:val>
          <c:extLst>
            <c:ext xmlns:c16="http://schemas.microsoft.com/office/drawing/2014/chart" uri="{C3380CC4-5D6E-409C-BE32-E72D297353CC}">
              <c16:uniqueId val="{00000001-47D3-4C37-A3F3-ACDA65B8E91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7.58</c:v>
                </c:pt>
                <c:pt idx="1">
                  <c:v>1.42</c:v>
                </c:pt>
                <c:pt idx="2">
                  <c:v>-0.84</c:v>
                </c:pt>
                <c:pt idx="3">
                  <c:v>3.97</c:v>
                </c:pt>
                <c:pt idx="4">
                  <c:v>-3.54</c:v>
                </c:pt>
              </c:numCache>
            </c:numRef>
          </c:val>
          <c:smooth val="0"/>
          <c:extLst>
            <c:ext xmlns:c16="http://schemas.microsoft.com/office/drawing/2014/chart" uri="{C3380CC4-5D6E-409C-BE32-E72D297353CC}">
              <c16:uniqueId val="{00000002-47D3-4C37-A3F3-ACDA65B8E91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5E2-4FD6-8E51-7EE628837C7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5E2-4FD6-8E51-7EE628837C7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5E2-4FD6-8E51-7EE628837C7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5E2-4FD6-8E51-7EE628837C78}"/>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5E2-4FD6-8E51-7EE628837C78}"/>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F5E2-4FD6-8E51-7EE628837C78}"/>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0.22</c:v>
                </c:pt>
                <c:pt idx="2">
                  <c:v>#N/A</c:v>
                </c:pt>
                <c:pt idx="3">
                  <c:v>0.13</c:v>
                </c:pt>
                <c:pt idx="4">
                  <c:v>#N/A</c:v>
                </c:pt>
                <c:pt idx="5">
                  <c:v>0.25</c:v>
                </c:pt>
                <c:pt idx="6">
                  <c:v>#N/A</c:v>
                </c:pt>
                <c:pt idx="7">
                  <c:v>0.13</c:v>
                </c:pt>
                <c:pt idx="8">
                  <c:v>#N/A</c:v>
                </c:pt>
                <c:pt idx="9">
                  <c:v>0.25</c:v>
                </c:pt>
              </c:numCache>
            </c:numRef>
          </c:val>
          <c:extLst>
            <c:ext xmlns:c16="http://schemas.microsoft.com/office/drawing/2014/chart" uri="{C3380CC4-5D6E-409C-BE32-E72D297353CC}">
              <c16:uniqueId val="{00000006-F5E2-4FD6-8E51-7EE628837C78}"/>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1.7</c:v>
                </c:pt>
                <c:pt idx="2">
                  <c:v>#N/A</c:v>
                </c:pt>
                <c:pt idx="3">
                  <c:v>2.5499999999999998</c:v>
                </c:pt>
                <c:pt idx="4">
                  <c:v>#N/A</c:v>
                </c:pt>
                <c:pt idx="5">
                  <c:v>0.93</c:v>
                </c:pt>
                <c:pt idx="6">
                  <c:v>#N/A</c:v>
                </c:pt>
                <c:pt idx="7">
                  <c:v>0.9</c:v>
                </c:pt>
                <c:pt idx="8">
                  <c:v>#N/A</c:v>
                </c:pt>
                <c:pt idx="9">
                  <c:v>0.35</c:v>
                </c:pt>
              </c:numCache>
            </c:numRef>
          </c:val>
          <c:extLst>
            <c:ext xmlns:c16="http://schemas.microsoft.com/office/drawing/2014/chart" uri="{C3380CC4-5D6E-409C-BE32-E72D297353CC}">
              <c16:uniqueId val="{00000007-F5E2-4FD6-8E51-7EE628837C78}"/>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1.23</c:v>
                </c:pt>
                <c:pt idx="2">
                  <c:v>#N/A</c:v>
                </c:pt>
                <c:pt idx="3">
                  <c:v>1.35</c:v>
                </c:pt>
                <c:pt idx="4">
                  <c:v>#N/A</c:v>
                </c:pt>
                <c:pt idx="5">
                  <c:v>1.38</c:v>
                </c:pt>
                <c:pt idx="6">
                  <c:v>#N/A</c:v>
                </c:pt>
                <c:pt idx="7">
                  <c:v>0.85</c:v>
                </c:pt>
                <c:pt idx="8">
                  <c:v>#N/A</c:v>
                </c:pt>
                <c:pt idx="9">
                  <c:v>0.95</c:v>
                </c:pt>
              </c:numCache>
            </c:numRef>
          </c:val>
          <c:extLst>
            <c:ext xmlns:c16="http://schemas.microsoft.com/office/drawing/2014/chart" uri="{C3380CC4-5D6E-409C-BE32-E72D297353CC}">
              <c16:uniqueId val="{00000008-F5E2-4FD6-8E51-7EE628837C7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8.5399999999999991</c:v>
                </c:pt>
                <c:pt idx="2">
                  <c:v>#N/A</c:v>
                </c:pt>
                <c:pt idx="3">
                  <c:v>7.62</c:v>
                </c:pt>
                <c:pt idx="4">
                  <c:v>#N/A</c:v>
                </c:pt>
                <c:pt idx="5">
                  <c:v>6.09</c:v>
                </c:pt>
                <c:pt idx="6">
                  <c:v>#N/A</c:v>
                </c:pt>
                <c:pt idx="7">
                  <c:v>7.6</c:v>
                </c:pt>
                <c:pt idx="8">
                  <c:v>#N/A</c:v>
                </c:pt>
                <c:pt idx="9">
                  <c:v>6.89</c:v>
                </c:pt>
              </c:numCache>
            </c:numRef>
          </c:val>
          <c:extLst>
            <c:ext xmlns:c16="http://schemas.microsoft.com/office/drawing/2014/chart" uri="{C3380CC4-5D6E-409C-BE32-E72D297353CC}">
              <c16:uniqueId val="{00000009-F5E2-4FD6-8E51-7EE628837C7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4168</c:v>
                </c:pt>
                <c:pt idx="5">
                  <c:v>4156</c:v>
                </c:pt>
                <c:pt idx="8">
                  <c:v>3970</c:v>
                </c:pt>
                <c:pt idx="11">
                  <c:v>3599</c:v>
                </c:pt>
                <c:pt idx="14">
                  <c:v>3321</c:v>
                </c:pt>
              </c:numCache>
            </c:numRef>
          </c:val>
          <c:extLst>
            <c:ext xmlns:c16="http://schemas.microsoft.com/office/drawing/2014/chart" uri="{C3380CC4-5D6E-409C-BE32-E72D297353CC}">
              <c16:uniqueId val="{00000000-ACC3-46B8-B9E7-7968CC16F3A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CC3-46B8-B9E7-7968CC16F3A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581</c:v>
                </c:pt>
                <c:pt idx="3">
                  <c:v>480</c:v>
                </c:pt>
                <c:pt idx="6">
                  <c:v>472</c:v>
                </c:pt>
                <c:pt idx="9">
                  <c:v>469</c:v>
                </c:pt>
                <c:pt idx="12">
                  <c:v>470</c:v>
                </c:pt>
              </c:numCache>
            </c:numRef>
          </c:val>
          <c:extLst>
            <c:ext xmlns:c16="http://schemas.microsoft.com/office/drawing/2014/chart" uri="{C3380CC4-5D6E-409C-BE32-E72D297353CC}">
              <c16:uniqueId val="{00000002-ACC3-46B8-B9E7-7968CC16F3A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87</c:v>
                </c:pt>
                <c:pt idx="3">
                  <c:v>96</c:v>
                </c:pt>
                <c:pt idx="6">
                  <c:v>91</c:v>
                </c:pt>
                <c:pt idx="9">
                  <c:v>89</c:v>
                </c:pt>
                <c:pt idx="12">
                  <c:v>109</c:v>
                </c:pt>
              </c:numCache>
            </c:numRef>
          </c:val>
          <c:extLst>
            <c:ext xmlns:c16="http://schemas.microsoft.com/office/drawing/2014/chart" uri="{C3380CC4-5D6E-409C-BE32-E72D297353CC}">
              <c16:uniqueId val="{00000003-ACC3-46B8-B9E7-7968CC16F3A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CC3-46B8-B9E7-7968CC16F3A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97</c:v>
                </c:pt>
                <c:pt idx="3">
                  <c:v>134</c:v>
                </c:pt>
                <c:pt idx="6">
                  <c:v>137</c:v>
                </c:pt>
                <c:pt idx="9">
                  <c:v>141</c:v>
                </c:pt>
                <c:pt idx="12">
                  <c:v>137</c:v>
                </c:pt>
              </c:numCache>
            </c:numRef>
          </c:val>
          <c:extLst>
            <c:ext xmlns:c16="http://schemas.microsoft.com/office/drawing/2014/chart" uri="{C3380CC4-5D6E-409C-BE32-E72D297353CC}">
              <c16:uniqueId val="{00000005-ACC3-46B8-B9E7-7968CC16F3A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CC3-46B8-B9E7-7968CC16F3A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2594</c:v>
                </c:pt>
                <c:pt idx="3">
                  <c:v>2471</c:v>
                </c:pt>
                <c:pt idx="6">
                  <c:v>2441</c:v>
                </c:pt>
                <c:pt idx="9">
                  <c:v>2447</c:v>
                </c:pt>
                <c:pt idx="12">
                  <c:v>2533</c:v>
                </c:pt>
              </c:numCache>
            </c:numRef>
          </c:val>
          <c:extLst>
            <c:ext xmlns:c16="http://schemas.microsoft.com/office/drawing/2014/chart" uri="{C3380CC4-5D6E-409C-BE32-E72D297353CC}">
              <c16:uniqueId val="{00000007-ACC3-46B8-B9E7-7968CC16F3A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-809</c:v>
                </c:pt>
                <c:pt idx="2">
                  <c:v>#N/A</c:v>
                </c:pt>
                <c:pt idx="3">
                  <c:v>#N/A</c:v>
                </c:pt>
                <c:pt idx="4">
                  <c:v>-975</c:v>
                </c:pt>
                <c:pt idx="5">
                  <c:v>#N/A</c:v>
                </c:pt>
                <c:pt idx="6">
                  <c:v>#N/A</c:v>
                </c:pt>
                <c:pt idx="7">
                  <c:v>-829</c:v>
                </c:pt>
                <c:pt idx="8">
                  <c:v>#N/A</c:v>
                </c:pt>
                <c:pt idx="9">
                  <c:v>#N/A</c:v>
                </c:pt>
                <c:pt idx="10">
                  <c:v>-453</c:v>
                </c:pt>
                <c:pt idx="11">
                  <c:v>#N/A</c:v>
                </c:pt>
                <c:pt idx="12">
                  <c:v>#N/A</c:v>
                </c:pt>
                <c:pt idx="13">
                  <c:v>-72</c:v>
                </c:pt>
                <c:pt idx="14">
                  <c:v>#N/A</c:v>
                </c:pt>
              </c:numCache>
            </c:numRef>
          </c:val>
          <c:smooth val="0"/>
          <c:extLst>
            <c:ext xmlns:c16="http://schemas.microsoft.com/office/drawing/2014/chart" uri="{C3380CC4-5D6E-409C-BE32-E72D297353CC}">
              <c16:uniqueId val="{00000008-ACC3-46B8-B9E7-7968CC16F3A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35732</c:v>
                </c:pt>
                <c:pt idx="5">
                  <c:v>34607</c:v>
                </c:pt>
                <c:pt idx="8">
                  <c:v>39962</c:v>
                </c:pt>
                <c:pt idx="11">
                  <c:v>38928</c:v>
                </c:pt>
                <c:pt idx="14">
                  <c:v>35252</c:v>
                </c:pt>
              </c:numCache>
            </c:numRef>
          </c:val>
          <c:extLst>
            <c:ext xmlns:c16="http://schemas.microsoft.com/office/drawing/2014/chart" uri="{C3380CC4-5D6E-409C-BE32-E72D297353CC}">
              <c16:uniqueId val="{00000000-E317-4A35-B343-E00D43BE4CC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317-4A35-B343-E00D43BE4CC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29511</c:v>
                </c:pt>
                <c:pt idx="5">
                  <c:v>34794</c:v>
                </c:pt>
                <c:pt idx="8">
                  <c:v>46174</c:v>
                </c:pt>
                <c:pt idx="11">
                  <c:v>53851</c:v>
                </c:pt>
                <c:pt idx="14">
                  <c:v>59647</c:v>
                </c:pt>
              </c:numCache>
            </c:numRef>
          </c:val>
          <c:extLst>
            <c:ext xmlns:c16="http://schemas.microsoft.com/office/drawing/2014/chart" uri="{C3380CC4-5D6E-409C-BE32-E72D297353CC}">
              <c16:uniqueId val="{00000002-E317-4A35-B343-E00D43BE4CC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317-4A35-B343-E00D43BE4CC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317-4A35-B343-E00D43BE4CC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1016</c:v>
                </c:pt>
                <c:pt idx="6">
                  <c:v>0</c:v>
                </c:pt>
                <c:pt idx="9">
                  <c:v>0</c:v>
                </c:pt>
                <c:pt idx="12">
                  <c:v>0</c:v>
                </c:pt>
              </c:numCache>
            </c:numRef>
          </c:val>
          <c:extLst>
            <c:ext xmlns:c16="http://schemas.microsoft.com/office/drawing/2014/chart" uri="{C3380CC4-5D6E-409C-BE32-E72D297353CC}">
              <c16:uniqueId val="{00000005-E317-4A35-B343-E00D43BE4CC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13887</c:v>
                </c:pt>
                <c:pt idx="3">
                  <c:v>14167</c:v>
                </c:pt>
                <c:pt idx="6">
                  <c:v>14433</c:v>
                </c:pt>
                <c:pt idx="9">
                  <c:v>13708</c:v>
                </c:pt>
                <c:pt idx="12">
                  <c:v>13856</c:v>
                </c:pt>
              </c:numCache>
            </c:numRef>
          </c:val>
          <c:extLst>
            <c:ext xmlns:c16="http://schemas.microsoft.com/office/drawing/2014/chart" uri="{C3380CC4-5D6E-409C-BE32-E72D297353CC}">
              <c16:uniqueId val="{00000006-E317-4A35-B343-E00D43BE4CC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1063</c:v>
                </c:pt>
                <c:pt idx="3">
                  <c:v>1233</c:v>
                </c:pt>
                <c:pt idx="6">
                  <c:v>1377</c:v>
                </c:pt>
                <c:pt idx="9">
                  <c:v>1623</c:v>
                </c:pt>
                <c:pt idx="12">
                  <c:v>1709</c:v>
                </c:pt>
              </c:numCache>
            </c:numRef>
          </c:val>
          <c:extLst>
            <c:ext xmlns:c16="http://schemas.microsoft.com/office/drawing/2014/chart" uri="{C3380CC4-5D6E-409C-BE32-E72D297353CC}">
              <c16:uniqueId val="{00000007-E317-4A35-B343-E00D43BE4CC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E317-4A35-B343-E00D43BE4CC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7202</c:v>
                </c:pt>
                <c:pt idx="3">
                  <c:v>4761</c:v>
                </c:pt>
                <c:pt idx="6">
                  <c:v>4290</c:v>
                </c:pt>
                <c:pt idx="9">
                  <c:v>3818</c:v>
                </c:pt>
                <c:pt idx="12">
                  <c:v>3348</c:v>
                </c:pt>
              </c:numCache>
            </c:numRef>
          </c:val>
          <c:extLst>
            <c:ext xmlns:c16="http://schemas.microsoft.com/office/drawing/2014/chart" uri="{C3380CC4-5D6E-409C-BE32-E72D297353CC}">
              <c16:uniqueId val="{00000009-E317-4A35-B343-E00D43BE4CC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28628</c:v>
                </c:pt>
                <c:pt idx="3">
                  <c:v>29883</c:v>
                </c:pt>
                <c:pt idx="6">
                  <c:v>29285</c:v>
                </c:pt>
                <c:pt idx="9">
                  <c:v>27934</c:v>
                </c:pt>
                <c:pt idx="12">
                  <c:v>26263</c:v>
                </c:pt>
              </c:numCache>
            </c:numRef>
          </c:val>
          <c:extLst>
            <c:ext xmlns:c16="http://schemas.microsoft.com/office/drawing/2014/chart" uri="{C3380CC4-5D6E-409C-BE32-E72D297353CC}">
              <c16:uniqueId val="{0000000A-E317-4A35-B343-E00D43BE4CC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317-4A35-B343-E00D43BE4CC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23956</c:v>
                </c:pt>
                <c:pt idx="1">
                  <c:v>25736</c:v>
                </c:pt>
                <c:pt idx="2">
                  <c:v>25065</c:v>
                </c:pt>
              </c:numCache>
            </c:numRef>
          </c:val>
          <c:extLst>
            <c:ext xmlns:c16="http://schemas.microsoft.com/office/drawing/2014/chart" uri="{C3380CC4-5D6E-409C-BE32-E72D297353CC}">
              <c16:uniqueId val="{00000000-026B-4D1A-8C2F-CFED3EBEF37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50</c:v>
                </c:pt>
                <c:pt idx="1">
                  <c:v>291</c:v>
                </c:pt>
                <c:pt idx="2">
                  <c:v>402</c:v>
                </c:pt>
              </c:numCache>
            </c:numRef>
          </c:val>
          <c:extLst>
            <c:ext xmlns:c16="http://schemas.microsoft.com/office/drawing/2014/chart" uri="{C3380CC4-5D6E-409C-BE32-E72D297353CC}">
              <c16:uniqueId val="{00000001-026B-4D1A-8C2F-CFED3EBEF37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18373</c:v>
                </c:pt>
                <c:pt idx="1">
                  <c:v>23575</c:v>
                </c:pt>
                <c:pt idx="2">
                  <c:v>30139</c:v>
                </c:pt>
              </c:numCache>
            </c:numRef>
          </c:val>
          <c:extLst>
            <c:ext xmlns:c16="http://schemas.microsoft.com/office/drawing/2014/chart" uri="{C3380CC4-5D6E-409C-BE32-E72D297353CC}">
              <c16:uniqueId val="{00000002-026B-4D1A-8C2F-CFED3EBEF37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東京都墨田区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実質公債費比率の分子は、昨年度に比べて増加した。これは算入公債費等が減少したことによる。</a:t>
          </a:r>
        </a:p>
        <a:p>
          <a:r>
            <a:rPr kumimoji="1" lang="ja-JP" altLang="en-US" sz="1400">
              <a:latin typeface="ＭＳ ゴシック" pitchFamily="49" charset="-128"/>
              <a:ea typeface="ＭＳ ゴシック" pitchFamily="49" charset="-128"/>
            </a:rPr>
            <a:t>　引き続き、負の数値を維持できるよう、新たな起債については財政基盤の確立に配慮した起債となるよう努めることとしている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過去の利率が高い起債の残高は順調に減ってきているものの、鉄道立体化事業に係る起債の償還など、継続的に一定の償還が見込まれる。今後も引続き発債と償還のバランスを整え、公債費が一般財源を過度に圧迫することがないよう、将来負担も考慮しながら、健全な財政運営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東京都墨田区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本区の将来負担額は、引き続き負の数値となっている。</a:t>
          </a:r>
        </a:p>
        <a:p>
          <a:r>
            <a:rPr kumimoji="1" lang="ja-JP" altLang="en-US" sz="1400">
              <a:latin typeface="ＭＳ ゴシック" pitchFamily="49" charset="-128"/>
              <a:ea typeface="ＭＳ ゴシック" pitchFamily="49" charset="-128"/>
            </a:rPr>
            <a:t>　今後も、財政調整基金等の積み増しや財政基盤の確立に配慮した起債となるよう努め、財政基盤の強化を図って行く。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東京都墨田区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公共施設等整備基金につき、約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億円の積み増しを行った一方で、財政調整基金等の取崩しを行った結果、全体として約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災害対策、経済事情の変動に加え、公共施設の整備・改修、その他さまざまな行政ニーズに対応するため、必要な積立てと取崩しを行っていく。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公共施設の整備・改修、水と緑をいかしたまちづくり事業、すみだ北斎美術館の運営、鉄道の連続立体交差化など、それぞれの目的に応じた事業の財源としている。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新保健施設等複合施設建設事業のため、公共施設等整備基金の取崩しを行ったものの、各基金の積立てにより、約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公共施設等整備基金については、墨田区基本計画（平成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年度）において、主要な公共施設等整備事業の進捗に合わせて、約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億円を繰り入れ、積極的に活用していくという目標を立てている。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その他の基金についても、適宜積立てと取崩しを行いながら、可能な限り現状の残高の積み増しに努め、目的に沿った運用を行っていく。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原油価格・物価高騰等総合緊急対策経費などへの取崩しを行った結果、約７億円の減となった。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災害対策、経済事情の変動に対する緊急的対応に備えるため、本区の標準財政規模の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％程度を確保したうえで、財政基盤の強化に努める。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公債費にかかる一般財源の負担につき、年度間で平準化するため、積立てを行った。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今後も、公債費にかかる一般財源の負担につき、年度間で平準化するため、減債基金への積立てと取崩しを適宜行っていく。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284,555
268,892
13.77
147,775,538
141,886,416
5,537,041
80,359,289
25,093,032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財政力指数は依然足踏み状態が続いている。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歳入面では、国庫支出金が減収した</a:t>
          </a:r>
          <a:r>
            <a:rPr kumimoji="1" lang="ja-JP" altLang="en-US" sz="1300">
              <a:latin typeface="ＭＳ ゴシック" panose="020B0609070205080204" pitchFamily="49" charset="-128"/>
              <a:ea typeface="ＭＳ ゴシック" panose="020B0609070205080204" pitchFamily="49" charset="-128"/>
            </a:rPr>
            <a:t>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特別区税や特別区交付金等は増収</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latin typeface="ＭＳ Ｐゴシック" panose="020B0600070205080204" pitchFamily="50" charset="-128"/>
              <a:ea typeface="ＭＳ Ｐゴシック" panose="020B0600070205080204" pitchFamily="50" charset="-128"/>
            </a:rPr>
            <a:t>全体として前年度決算額を上回った。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これまでも税等の歳入確保や事務事業の民間委託等による歳出削減に取り組んできたところであるが、今後においても更なる行財政改革の推進により、財政基盤の強化を図っていく。</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112485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4676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112485</xdr:rowOff>
    </xdr:from>
    <xdr:to>
      <xdr:col>11</xdr:col>
      <xdr:colOff>31750</xdr:colOff>
      <xdr:row>43</xdr:row>
      <xdr:rowOff>112485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4848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61685</xdr:rowOff>
    </xdr:from>
    <xdr:to>
      <xdr:col>11</xdr:col>
      <xdr:colOff>82550</xdr:colOff>
      <xdr:row>43</xdr:row>
      <xdr:rowOff>163285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148062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61685</xdr:rowOff>
    </xdr:from>
    <xdr:to>
      <xdr:col>7</xdr:col>
      <xdr:colOff>31750</xdr:colOff>
      <xdr:row>43</xdr:row>
      <xdr:rowOff>163285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148062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分母である経常一般財源等（歳入）について、特別区税や財政調整交付金の増等により、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億円の増に留まる一方で、分子である経常的経費充当一般財源等（歳出）について、物件費や扶助費の増等により、約</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億円の増となったため、経常収支比率は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行財政改革をこれまで以上に推進していくことにより、経常収支比率の改善に努めていく。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123952</xdr:rowOff>
    </xdr:from>
    <xdr:to>
      <xdr:col>23</xdr:col>
      <xdr:colOff>133350</xdr:colOff>
      <xdr:row>64</xdr:row>
      <xdr:rowOff>10414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25302"/>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31767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123952</xdr:rowOff>
    </xdr:from>
    <xdr:to>
      <xdr:col>19</xdr:col>
      <xdr:colOff>133350</xdr:colOff>
      <xdr:row>64</xdr:row>
      <xdr:rowOff>58674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92530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58674</xdr:rowOff>
    </xdr:from>
    <xdr:to>
      <xdr:col>15</xdr:col>
      <xdr:colOff>82550</xdr:colOff>
      <xdr:row>65</xdr:row>
      <xdr:rowOff>32004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03147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66565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53848</xdr:rowOff>
    </xdr:from>
    <xdr:to>
      <xdr:col>11</xdr:col>
      <xdr:colOff>31750</xdr:colOff>
      <xdr:row>65</xdr:row>
      <xdr:rowOff>32004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026648"/>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54373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81043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131064</xdr:rowOff>
    </xdr:from>
    <xdr:to>
      <xdr:col>23</xdr:col>
      <xdr:colOff>184150</xdr:colOff>
      <xdr:row>64</xdr:row>
      <xdr:rowOff>61214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103141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0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73152</xdr:rowOff>
    </xdr:from>
    <xdr:to>
      <xdr:col>19</xdr:col>
      <xdr:colOff>184150</xdr:colOff>
      <xdr:row>64</xdr:row>
      <xdr:rowOff>3302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159529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6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7874</xdr:rowOff>
    </xdr:from>
    <xdr:to>
      <xdr:col>15</xdr:col>
      <xdr:colOff>133350</xdr:colOff>
      <xdr:row>64</xdr:row>
      <xdr:rowOff>109474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94251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152654</xdr:rowOff>
    </xdr:from>
    <xdr:to>
      <xdr:col>11</xdr:col>
      <xdr:colOff>82550</xdr:colOff>
      <xdr:row>65</xdr:row>
      <xdr:rowOff>82804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67581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21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3048</xdr:rowOff>
    </xdr:from>
    <xdr:to>
      <xdr:col>7</xdr:col>
      <xdr:colOff>31750</xdr:colOff>
      <xdr:row>64</xdr:row>
      <xdr:rowOff>104648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89425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[158,658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人件費は、退職金の減等があった。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物件費は、新型コロナウイルスワクチン接種体制確保事業費の減により、減少した。</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149120</xdr:rowOff>
    </xdr:from>
    <xdr:to>
      <xdr:col>23</xdr:col>
      <xdr:colOff>133350</xdr:colOff>
      <xdr:row>81</xdr:row>
      <xdr:rowOff>163871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036570"/>
          <a:ext cx="838200" cy="1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103156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19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152679</xdr:rowOff>
    </xdr:from>
    <xdr:to>
      <xdr:col>19</xdr:col>
      <xdr:colOff>133350</xdr:colOff>
      <xdr:row>81</xdr:row>
      <xdr:rowOff>163871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40129"/>
          <a:ext cx="889000" cy="1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46682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99870</xdr:rowOff>
    </xdr:from>
    <xdr:to>
      <xdr:col>15</xdr:col>
      <xdr:colOff>82550</xdr:colOff>
      <xdr:row>81</xdr:row>
      <xdr:rowOff>152679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87320"/>
          <a:ext cx="889000" cy="5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22624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77780</xdr:rowOff>
    </xdr:from>
    <xdr:to>
      <xdr:col>11</xdr:col>
      <xdr:colOff>31750</xdr:colOff>
      <xdr:row>81</xdr:row>
      <xdr:rowOff>99870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65230"/>
          <a:ext cx="889000" cy="2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132872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110484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98320</xdr:rowOff>
    </xdr:from>
    <xdr:to>
      <xdr:col>23</xdr:col>
      <xdr:colOff>184150</xdr:colOff>
      <xdr:row>82</xdr:row>
      <xdr:rowOff>28470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8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146597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3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113071</xdr:rowOff>
    </xdr:from>
    <xdr:to>
      <xdr:col>19</xdr:col>
      <xdr:colOff>184150</xdr:colOff>
      <xdr:row>82</xdr:row>
      <xdr:rowOff>43221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0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27998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86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101879</xdr:rowOff>
    </xdr:from>
    <xdr:to>
      <xdr:col>15</xdr:col>
      <xdr:colOff>133350</xdr:colOff>
      <xdr:row>82</xdr:row>
      <xdr:rowOff>32029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8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16806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7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49070</xdr:rowOff>
    </xdr:from>
    <xdr:to>
      <xdr:col>11</xdr:col>
      <xdr:colOff>82550</xdr:colOff>
      <xdr:row>81</xdr:row>
      <xdr:rowOff>150670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135447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26980</xdr:rowOff>
    </xdr:from>
    <xdr:to>
      <xdr:col>7</xdr:col>
      <xdr:colOff>31750</xdr:colOff>
      <xdr:row>81</xdr:row>
      <xdr:rowOff>128580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1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113357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0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令和５年度と令和４年度を比較すると、　数値は同等で、全国市平均以下となっている。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84</xdr:row>
      <xdr:rowOff>134257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5360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85</xdr:row>
      <xdr:rowOff>169636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536057"/>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135164</xdr:rowOff>
    </xdr:from>
    <xdr:to>
      <xdr:col>72</xdr:col>
      <xdr:colOff>203200</xdr:colOff>
      <xdr:row>85</xdr:row>
      <xdr:rowOff>169636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7084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135164</xdr:rowOff>
    </xdr:from>
    <xdr:to>
      <xdr:col>68</xdr:col>
      <xdr:colOff>152400</xdr:colOff>
      <xdr:row>86</xdr:row>
      <xdr:rowOff>101600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708414"/>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99984</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118836</xdr:rowOff>
    </xdr:from>
    <xdr:to>
      <xdr:col>73</xdr:col>
      <xdr:colOff>44450</xdr:colOff>
      <xdr:row>86</xdr:row>
      <xdr:rowOff>48986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墨田区行財政改革・行政情報化計画（令和４年度～令和７年度）においては、人員削減目標は立てていないが、引き続き選択と集中による適切な定員管理を行っていく。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24251</xdr:rowOff>
    </xdr:from>
    <xdr:to>
      <xdr:col>81</xdr:col>
      <xdr:colOff>44450</xdr:colOff>
      <xdr:row>60</xdr:row>
      <xdr:rowOff>26549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311251"/>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123872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39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26549</xdr:rowOff>
    </xdr:from>
    <xdr:to>
      <xdr:col>77</xdr:col>
      <xdr:colOff>44450</xdr:colOff>
      <xdr:row>60</xdr:row>
      <xdr:rowOff>38040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31354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66722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53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38040</xdr:rowOff>
    </xdr:from>
    <xdr:to>
      <xdr:col>72</xdr:col>
      <xdr:colOff>203200</xdr:colOff>
      <xdr:row>60</xdr:row>
      <xdr:rowOff>38040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325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38040</xdr:rowOff>
    </xdr:from>
    <xdr:to>
      <xdr:col>68</xdr:col>
      <xdr:colOff>152400</xdr:colOff>
      <xdr:row>60</xdr:row>
      <xdr:rowOff>44934</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32504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82930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86377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144901</xdr:rowOff>
    </xdr:from>
    <xdr:to>
      <xdr:col>81</xdr:col>
      <xdr:colOff>95250</xdr:colOff>
      <xdr:row>60</xdr:row>
      <xdr:rowOff>75051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26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161428</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105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147199</xdr:rowOff>
    </xdr:from>
    <xdr:to>
      <xdr:col>77</xdr:col>
      <xdr:colOff>95250</xdr:colOff>
      <xdr:row>60</xdr:row>
      <xdr:rowOff>77349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26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87526</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031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158690</xdr:rowOff>
    </xdr:from>
    <xdr:to>
      <xdr:col>73</xdr:col>
      <xdr:colOff>44450</xdr:colOff>
      <xdr:row>60</xdr:row>
      <xdr:rowOff>88840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27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73617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3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158690</xdr:rowOff>
    </xdr:from>
    <xdr:to>
      <xdr:col>68</xdr:col>
      <xdr:colOff>203200</xdr:colOff>
      <xdr:row>60</xdr:row>
      <xdr:rowOff>88840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27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73617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3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165584</xdr:rowOff>
    </xdr:from>
    <xdr:to>
      <xdr:col>64</xdr:col>
      <xdr:colOff>152400</xdr:colOff>
      <xdr:row>60</xdr:row>
      <xdr:rowOff>95734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28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80511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367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過去の建設工事等の償還が進む一方で、新規の起債発行額を抑制してきたことにより、実質公債費比率は依然として横ばい状態が続いている。</a:t>
          </a:r>
        </a:p>
        <a:p>
          <a:r>
            <a:rPr kumimoji="1" lang="ja-JP" altLang="en-US" sz="1300">
              <a:latin typeface="ＭＳ Ｐゴシック" panose="020B0600070205080204" pitchFamily="50" charset="-128"/>
              <a:ea typeface="ＭＳ Ｐゴシック" panose="020B0600070205080204" pitchFamily="50" charset="-128"/>
            </a:rPr>
            <a:t>　引き続き、学校施設の改築などに起債する計画であるが、その際は、財政基盤の確立に配慮した起債となるよう努めることとしている。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156633</xdr:rowOff>
    </xdr:from>
    <xdr:to>
      <xdr:col>81</xdr:col>
      <xdr:colOff>44450</xdr:colOff>
      <xdr:row>42</xdr:row>
      <xdr:rowOff>65617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186083"/>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41</xdr:row>
      <xdr:rowOff>156633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1458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138235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48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41</xdr:row>
      <xdr:rowOff>116417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1458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41</xdr:row>
      <xdr:rowOff>116417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1458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57802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14817</xdr:rowOff>
    </xdr:from>
    <xdr:to>
      <xdr:col>81</xdr:col>
      <xdr:colOff>95250</xdr:colOff>
      <xdr:row>42</xdr:row>
      <xdr:rowOff>116417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158344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105833</xdr:rowOff>
    </xdr:from>
    <xdr:to>
      <xdr:col>77</xdr:col>
      <xdr:colOff>95250</xdr:colOff>
      <xdr:row>42</xdr:row>
      <xdr:rowOff>35983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本区の将来負担額は、特別区債の残高や退職手当負担見込額などが約</a:t>
          </a:r>
          <a:r>
            <a:rPr kumimoji="1" lang="en-US" altLang="ja-JP" sz="1300">
              <a:latin typeface="ＭＳ Ｐゴシック" panose="020B0600070205080204" pitchFamily="50" charset="-128"/>
              <a:ea typeface="ＭＳ Ｐゴシック" panose="020B0600070205080204" pitchFamily="50" charset="-128"/>
            </a:rPr>
            <a:t>452</a:t>
          </a:r>
          <a:r>
            <a:rPr kumimoji="1" lang="ja-JP" altLang="en-US" sz="1300">
              <a:latin typeface="ＭＳ Ｐゴシック" panose="020B0600070205080204" pitchFamily="50" charset="-128"/>
              <a:ea typeface="ＭＳ Ｐゴシック" panose="020B0600070205080204" pitchFamily="50" charset="-128"/>
            </a:rPr>
            <a:t>億円となるが、将来負担額から控除することができる基金残高や地方交付税上の基準財政需要額参入見込額などが約</a:t>
          </a:r>
          <a:r>
            <a:rPr kumimoji="1" lang="en-US" altLang="ja-JP" sz="1300">
              <a:latin typeface="ＭＳ Ｐゴシック" panose="020B0600070205080204" pitchFamily="50" charset="-128"/>
              <a:ea typeface="ＭＳ Ｐゴシック" panose="020B0600070205080204" pitchFamily="50" charset="-128"/>
            </a:rPr>
            <a:t>949</a:t>
          </a:r>
          <a:r>
            <a:rPr kumimoji="1" lang="ja-JP" altLang="en-US" sz="1300">
              <a:latin typeface="ＭＳ Ｐゴシック" panose="020B0600070205080204" pitchFamily="50" charset="-128"/>
              <a:ea typeface="ＭＳ Ｐゴシック" panose="020B0600070205080204" pitchFamily="50" charset="-128"/>
            </a:rPr>
            <a:t>億円と、将来負担額より控除額が上回るため、将来負担比率は「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」と表示される。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284,555
268,892
13.77
147,775,538
141,886,416
5,537,041
80,359,289
25,093,032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人件費は、類似団体と比較しても低率となっている。</a:t>
          </a:r>
        </a:p>
        <a:p>
          <a:r>
            <a:rPr kumimoji="1" lang="ja-JP" altLang="en-US" sz="1300">
              <a:latin typeface="ＭＳ Ｐゴシック" panose="020B0600070205080204" pitchFamily="50" charset="-128"/>
              <a:ea typeface="ＭＳ Ｐゴシック" panose="020B0600070205080204" pitchFamily="50" charset="-128"/>
            </a:rPr>
            <a:t> 引き続き選択と集中による適切な適正管理を行っていくことで、人件費の抑制を図っていく。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95250</xdr:rowOff>
    </xdr:from>
    <xdr:to>
      <xdr:col>24</xdr:col>
      <xdr:colOff>25400</xdr:colOff>
      <xdr:row>36</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960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37</xdr:row>
      <xdr:rowOff>107950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611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9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107950</xdr:rowOff>
    </xdr:from>
    <xdr:to>
      <xdr:col>15</xdr:col>
      <xdr:colOff>98425</xdr:colOff>
      <xdr:row>38</xdr:row>
      <xdr:rowOff>76200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516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35577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95250</xdr:rowOff>
    </xdr:from>
    <xdr:to>
      <xdr:col>11</xdr:col>
      <xdr:colOff>9525</xdr:colOff>
      <xdr:row>38</xdr:row>
      <xdr:rowOff>76200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38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60977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44450</xdr:rowOff>
    </xdr:from>
    <xdr:to>
      <xdr:col>24</xdr:col>
      <xdr:colOff>76200</xdr:colOff>
      <xdr:row>35</xdr:row>
      <xdr:rowOff>146050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60977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38100</xdr:rowOff>
    </xdr:from>
    <xdr:to>
      <xdr:col>20</xdr:col>
      <xdr:colOff>38100</xdr:colOff>
      <xdr:row>36</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57150</xdr:rowOff>
    </xdr:from>
    <xdr:to>
      <xdr:col>15</xdr:col>
      <xdr:colOff>149225</xdr:colOff>
      <xdr:row>37</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168927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25400</xdr:rowOff>
    </xdr:from>
    <xdr:to>
      <xdr:col>11</xdr:col>
      <xdr:colOff>60325</xdr:colOff>
      <xdr:row>38</xdr:row>
      <xdr:rowOff>127000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137177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44450</xdr:rowOff>
    </xdr:from>
    <xdr:to>
      <xdr:col>6</xdr:col>
      <xdr:colOff>171450</xdr:colOff>
      <xdr:row>37</xdr:row>
      <xdr:rowOff>146050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156227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15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物件費は、学校ネットワークシステム運用経費等の増により、経常的経費充当一般財源が前年度に比べ</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億円）の増となった。</a:t>
          </a:r>
        </a:p>
        <a:p>
          <a:r>
            <a:rPr kumimoji="1" lang="ja-JP" altLang="en-US" sz="1300">
              <a:latin typeface="ＭＳ Ｐゴシック" panose="020B0600070205080204" pitchFamily="50" charset="-128"/>
              <a:ea typeface="ＭＳ Ｐゴシック" panose="020B0600070205080204" pitchFamily="50" charset="-128"/>
            </a:rPr>
            <a:t>　依然として類似団体より高い状況が続いているため、必要な見直しを行っていく。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20864</xdr:rowOff>
    </xdr:from>
    <xdr:to>
      <xdr:col>82</xdr:col>
      <xdr:colOff>107950</xdr:colOff>
      <xdr:row>15</xdr:row>
      <xdr:rowOff>97064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92614"/>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30134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30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9979</xdr:rowOff>
    </xdr:from>
    <xdr:to>
      <xdr:col>78</xdr:col>
      <xdr:colOff>69850</xdr:colOff>
      <xdr:row>15</xdr:row>
      <xdr:rowOff>20864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817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60070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28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9979</xdr:rowOff>
    </xdr:from>
    <xdr:to>
      <xdr:col>73</xdr:col>
      <xdr:colOff>180975</xdr:colOff>
      <xdr:row>15</xdr:row>
      <xdr:rowOff>86179</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58172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27413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94343</xdr:rowOff>
    </xdr:from>
    <xdr:to>
      <xdr:col>69</xdr:col>
      <xdr:colOff>92075</xdr:colOff>
      <xdr:row>15</xdr:row>
      <xdr:rowOff>86179</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494643"/>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81841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151691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46264</xdr:rowOff>
    </xdr:from>
    <xdr:to>
      <xdr:col>82</xdr:col>
      <xdr:colOff>158750</xdr:colOff>
      <xdr:row>15</xdr:row>
      <xdr:rowOff>147864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18341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9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141514</xdr:rowOff>
    </xdr:from>
    <xdr:to>
      <xdr:col>78</xdr:col>
      <xdr:colOff>120650</xdr:colOff>
      <xdr:row>15</xdr:row>
      <xdr:rowOff>71664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56441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628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130629</xdr:rowOff>
    </xdr:from>
    <xdr:to>
      <xdr:col>74</xdr:col>
      <xdr:colOff>31750</xdr:colOff>
      <xdr:row>15</xdr:row>
      <xdr:rowOff>60779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45556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61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35379</xdr:rowOff>
    </xdr:from>
    <xdr:to>
      <xdr:col>69</xdr:col>
      <xdr:colOff>142875</xdr:colOff>
      <xdr:row>15</xdr:row>
      <xdr:rowOff>136979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121756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43543</xdr:rowOff>
    </xdr:from>
    <xdr:to>
      <xdr:col>65</xdr:col>
      <xdr:colOff>53975</xdr:colOff>
      <xdr:row>14</xdr:row>
      <xdr:rowOff>145143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155320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扶助費は、私立保育所委託費等の増により経常的経費充当一般財源は前年度に比べ</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億円）の増となった。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類似団体と比較して同等にはなっているが、受給の適正化など、必要に応じて見直しを行っていく。</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61685</xdr:rowOff>
    </xdr:from>
    <xdr:to>
      <xdr:col>24</xdr:col>
      <xdr:colOff>25400</xdr:colOff>
      <xdr:row>58</xdr:row>
      <xdr:rowOff>170543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005785"/>
          <a:ext cx="8382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61685</xdr:rowOff>
    </xdr:from>
    <xdr:to>
      <xdr:col>19</xdr:col>
      <xdr:colOff>187325</xdr:colOff>
      <xdr:row>59</xdr:row>
      <xdr:rowOff>31750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005785"/>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151692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1009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9978</xdr:rowOff>
    </xdr:from>
    <xdr:to>
      <xdr:col>15</xdr:col>
      <xdr:colOff>98425</xdr:colOff>
      <xdr:row>59</xdr:row>
      <xdr:rowOff>31750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101255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81842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9978</xdr:rowOff>
    </xdr:from>
    <xdr:to>
      <xdr:col>11</xdr:col>
      <xdr:colOff>9525</xdr:colOff>
      <xdr:row>59</xdr:row>
      <xdr:rowOff>42635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1255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121755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103612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119743</xdr:rowOff>
    </xdr:from>
    <xdr:to>
      <xdr:col>24</xdr:col>
      <xdr:colOff>76200</xdr:colOff>
      <xdr:row>59</xdr:row>
      <xdr:rowOff>49893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91820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03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xdr:rowOff>
    </xdr:from>
    <xdr:to>
      <xdr:col>20</xdr:col>
      <xdr:colOff>38100</xdr:colOff>
      <xdr:row>58</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122662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723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152400</xdr:rowOff>
    </xdr:from>
    <xdr:to>
      <xdr:col>15</xdr:col>
      <xdr:colOff>149225</xdr:colOff>
      <xdr:row>59</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67327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130628</xdr:rowOff>
    </xdr:from>
    <xdr:to>
      <xdr:col>11</xdr:col>
      <xdr:colOff>60325</xdr:colOff>
      <xdr:row>59</xdr:row>
      <xdr:rowOff>60778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70955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84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78212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その他の経費は、主に維持補修費や貸付金の減などがあったが、経常収支比率が前年度と同等であった。</a:t>
          </a:r>
        </a:p>
        <a:p>
          <a:r>
            <a:rPr kumimoji="1" lang="ja-JP" altLang="en-US" sz="1300">
              <a:latin typeface="ＭＳ Ｐゴシック" panose="020B0600070205080204" pitchFamily="50" charset="-128"/>
              <a:ea typeface="ＭＳ Ｐゴシック" panose="020B0600070205080204" pitchFamily="50" charset="-128"/>
            </a:rPr>
            <a:t>　類似団体より高い状況が続いているため、必要な見直しを行い、普通会計の負担軽減等を図っていく。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127000</xdr:rowOff>
    </xdr:from>
    <xdr:to>
      <xdr:col>82</xdr:col>
      <xdr:colOff>107950</xdr:colOff>
      <xdr:row>59</xdr:row>
      <xdr:rowOff>146050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2425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149877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22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88900</xdr:rowOff>
    </xdr:from>
    <xdr:to>
      <xdr:col>78</xdr:col>
      <xdr:colOff>69850</xdr:colOff>
      <xdr:row>59</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204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88900</xdr:rowOff>
    </xdr:from>
    <xdr:to>
      <xdr:col>73</xdr:col>
      <xdr:colOff>180975</xdr:colOff>
      <xdr:row>60</xdr:row>
      <xdr:rowOff>88900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2044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111777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31750</xdr:rowOff>
    </xdr:from>
    <xdr:to>
      <xdr:col>69</xdr:col>
      <xdr:colOff>92075</xdr:colOff>
      <xdr:row>60</xdr:row>
      <xdr:rowOff>88900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318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54627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130827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76200</xdr:rowOff>
    </xdr:from>
    <xdr:to>
      <xdr:col>82</xdr:col>
      <xdr:colOff>158750</xdr:colOff>
      <xdr:row>60</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48277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95250</xdr:rowOff>
    </xdr:from>
    <xdr:to>
      <xdr:col>78</xdr:col>
      <xdr:colOff>120650</xdr:colOff>
      <xdr:row>60</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10177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29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38100</xdr:rowOff>
    </xdr:from>
    <xdr:to>
      <xdr:col>74</xdr:col>
      <xdr:colOff>31750</xdr:colOff>
      <xdr:row>59</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124477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38100</xdr:rowOff>
    </xdr:from>
    <xdr:to>
      <xdr:col>69</xdr:col>
      <xdr:colOff>142875</xdr:colOff>
      <xdr:row>60</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124477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152400</xdr:rowOff>
    </xdr:from>
    <xdr:to>
      <xdr:col>65</xdr:col>
      <xdr:colOff>53975</xdr:colOff>
      <xdr:row>60</xdr:row>
      <xdr:rowOff>82550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67327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補助費等は、隅田川花火大会経費等の増があり、経常的経費充当一般財源は前年度に比べ</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％（約４億円）の増となった。</a:t>
          </a:r>
        </a:p>
        <a:p>
          <a:r>
            <a:rPr kumimoji="1" lang="ja-JP" altLang="en-US" sz="1300">
              <a:latin typeface="ＭＳ Ｐゴシック" panose="020B0600070205080204" pitchFamily="50" charset="-128"/>
              <a:ea typeface="ＭＳ Ｐゴシック" panose="020B0600070205080204" pitchFamily="50" charset="-128"/>
            </a:rPr>
            <a:t>　類似団体と比較しても同等となっており、引き続き補助事業の見直しを進めていく。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98425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705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98425</xdr:rowOff>
    </xdr:from>
    <xdr:to>
      <xdr:col>82</xdr:col>
      <xdr:colOff>107950</xdr:colOff>
      <xdr:row>35</xdr:row>
      <xdr:rowOff>12700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92772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48277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4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xdr:rowOff>
    </xdr:from>
    <xdr:to>
      <xdr:col>78</xdr:col>
      <xdr:colOff>69850</xdr:colOff>
      <xdr:row>34</xdr:row>
      <xdr:rowOff>98425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8420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104775</xdr:rowOff>
    </xdr:from>
    <xdr:to>
      <xdr:col>78</xdr:col>
      <xdr:colOff>120650</xdr:colOff>
      <xdr:row>35</xdr:row>
      <xdr:rowOff>34925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19702</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2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xdr:rowOff>
    </xdr:from>
    <xdr:to>
      <xdr:col>73</xdr:col>
      <xdr:colOff>180975</xdr:colOff>
      <xdr:row>34</xdr:row>
      <xdr:rowOff>98425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8420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47625</xdr:rowOff>
    </xdr:from>
    <xdr:to>
      <xdr:col>74</xdr:col>
      <xdr:colOff>31750</xdr:colOff>
      <xdr:row>34</xdr:row>
      <xdr:rowOff>149225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134002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6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98425</xdr:rowOff>
    </xdr:from>
    <xdr:to>
      <xdr:col>69</xdr:col>
      <xdr:colOff>92075</xdr:colOff>
      <xdr:row>34</xdr:row>
      <xdr:rowOff>98425</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9277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133350</xdr:rowOff>
    </xdr:from>
    <xdr:to>
      <xdr:col>69</xdr:col>
      <xdr:colOff>142875</xdr:colOff>
      <xdr:row>35</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48277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19702</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2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133350</xdr:rowOff>
    </xdr:from>
    <xdr:to>
      <xdr:col>82</xdr:col>
      <xdr:colOff>158750</xdr:colOff>
      <xdr:row>35</xdr:row>
      <xdr:rowOff>63500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149877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47625</xdr:rowOff>
    </xdr:from>
    <xdr:to>
      <xdr:col>78</xdr:col>
      <xdr:colOff>120650</xdr:colOff>
      <xdr:row>34</xdr:row>
      <xdr:rowOff>149225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159402</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645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133350</xdr:rowOff>
    </xdr:from>
    <xdr:to>
      <xdr:col>74</xdr:col>
      <xdr:colOff>31750</xdr:colOff>
      <xdr:row>34</xdr:row>
      <xdr:rowOff>63500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73677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47625</xdr:rowOff>
    </xdr:from>
    <xdr:to>
      <xdr:col>69</xdr:col>
      <xdr:colOff>142875</xdr:colOff>
      <xdr:row>34</xdr:row>
      <xdr:rowOff>149225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159402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47625</xdr:rowOff>
    </xdr:from>
    <xdr:to>
      <xdr:col>65</xdr:col>
      <xdr:colOff>53975</xdr:colOff>
      <xdr:row>34</xdr:row>
      <xdr:rowOff>149225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159402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公債費は、一般単独事業債等の増により、経常的経費充当一般財源が前年度に比べ</a:t>
          </a:r>
          <a:r>
            <a:rPr kumimoji="1" lang="en-US" altLang="ja-JP" sz="1300">
              <a:latin typeface="ＭＳ Ｐゴシック" panose="020B0600070205080204" pitchFamily="50" charset="-128"/>
              <a:ea typeface="ＭＳ Ｐゴシック" panose="020B0600070205080204" pitchFamily="50" charset="-128"/>
            </a:rPr>
            <a:t>19.0</a:t>
          </a:r>
          <a:r>
            <a:rPr kumimoji="1" lang="ja-JP" altLang="en-US" sz="1300">
              <a:latin typeface="ＭＳ Ｐゴシック" panose="020B0600070205080204" pitchFamily="50" charset="-128"/>
              <a:ea typeface="ＭＳ Ｐゴシック" panose="020B0600070205080204" pitchFamily="50" charset="-128"/>
            </a:rPr>
            <a:t>％（約５億円）の増となっており、依然として類似団体より高い状況が続いている。</a:t>
          </a:r>
        </a:p>
        <a:p>
          <a:r>
            <a:rPr kumimoji="1" lang="ja-JP" altLang="en-US" sz="1300">
              <a:latin typeface="ＭＳ Ｐゴシック" panose="020B0600070205080204" pitchFamily="50" charset="-128"/>
              <a:ea typeface="ＭＳ Ｐゴシック" panose="020B0600070205080204" pitchFamily="50" charset="-128"/>
            </a:rPr>
            <a:t>　引き続き、学校施設の改築などに起債する計画であるが、その際は、財政基盤の確立に配慮した起債となるよう努めることとしている。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095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127000</xdr:rowOff>
    </xdr:from>
    <xdr:to>
      <xdr:col>24</xdr:col>
      <xdr:colOff>25400</xdr:colOff>
      <xdr:row>82</xdr:row>
      <xdr:rowOff>12700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8430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127000</xdr:rowOff>
    </xdr:from>
    <xdr:to>
      <xdr:col>19</xdr:col>
      <xdr:colOff>187325</xdr:colOff>
      <xdr:row>80</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84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92727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165100</xdr:rowOff>
    </xdr:from>
    <xdr:to>
      <xdr:col>15</xdr:col>
      <xdr:colOff>98425</xdr:colOff>
      <xdr:row>81</xdr:row>
      <xdr:rowOff>69850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881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88900</xdr:rowOff>
    </xdr:from>
    <xdr:to>
      <xdr:col>11</xdr:col>
      <xdr:colOff>9525</xdr:colOff>
      <xdr:row>81</xdr:row>
      <xdr:rowOff>69850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804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133350</xdr:rowOff>
    </xdr:from>
    <xdr:to>
      <xdr:col>24</xdr:col>
      <xdr:colOff>76200</xdr:colOff>
      <xdr:row>82</xdr:row>
      <xdr:rowOff>63500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402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81</xdr:row>
      <xdr:rowOff>41927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76200</xdr:rowOff>
    </xdr:from>
    <xdr:to>
      <xdr:col>20</xdr:col>
      <xdr:colOff>38100</xdr:colOff>
      <xdr:row>81</xdr:row>
      <xdr:rowOff>6350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162577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87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114300</xdr:rowOff>
    </xdr:from>
    <xdr:to>
      <xdr:col>15</xdr:col>
      <xdr:colOff>149225</xdr:colOff>
      <xdr:row>81</xdr:row>
      <xdr:rowOff>44450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29227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19050</xdr:rowOff>
    </xdr:from>
    <xdr:to>
      <xdr:col>11</xdr:col>
      <xdr:colOff>60325</xdr:colOff>
      <xdr:row>81</xdr:row>
      <xdr:rowOff>120650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105427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38100</xdr:rowOff>
    </xdr:from>
    <xdr:to>
      <xdr:col>6</xdr:col>
      <xdr:colOff>171450</xdr:colOff>
      <xdr:row>80</xdr:row>
      <xdr:rowOff>139700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124477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公債費を除いた経常収支比率は、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ポイントの増加となった。歳入において、特別区税、財政調整交付金が増加したことが要因となっている。</a:t>
          </a:r>
        </a:p>
        <a:p>
          <a:r>
            <a:rPr kumimoji="1" lang="ja-JP" altLang="en-US" sz="1300">
              <a:latin typeface="ＭＳ Ｐゴシック" panose="020B0600070205080204" pitchFamily="50" charset="-128"/>
              <a:ea typeface="ＭＳ Ｐゴシック" panose="020B0600070205080204" pitchFamily="50" charset="-128"/>
            </a:rPr>
            <a:t>　今後も行財政改革をこれまで以上に推進していくことにより経常収支比率のさらなる改善に努めていく。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3142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138430</xdr:rowOff>
    </xdr:from>
    <xdr:to>
      <xdr:col>82</xdr:col>
      <xdr:colOff>107950</xdr:colOff>
      <xdr:row>79</xdr:row>
      <xdr:rowOff>1270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5115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132732</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334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138430</xdr:rowOff>
    </xdr:from>
    <xdr:to>
      <xdr:col>78</xdr:col>
      <xdr:colOff>69850</xdr:colOff>
      <xdr:row>79</xdr:row>
      <xdr:rowOff>86995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51153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86995</xdr:rowOff>
    </xdr:from>
    <xdr:to>
      <xdr:col>73</xdr:col>
      <xdr:colOff>180975</xdr:colOff>
      <xdr:row>80</xdr:row>
      <xdr:rowOff>75564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631545"/>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41911</xdr:rowOff>
    </xdr:from>
    <xdr:to>
      <xdr:col>74</xdr:col>
      <xdr:colOff>31750</xdr:colOff>
      <xdr:row>79</xdr:row>
      <xdr:rowOff>143511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128288</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92711</xdr:rowOff>
    </xdr:from>
    <xdr:to>
      <xdr:col>69</xdr:col>
      <xdr:colOff>92075</xdr:colOff>
      <xdr:row>80</xdr:row>
      <xdr:rowOff>75564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637261"/>
          <a:ext cx="889000" cy="15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70486</xdr:rowOff>
    </xdr:from>
    <xdr:to>
      <xdr:col>69</xdr:col>
      <xdr:colOff>142875</xdr:colOff>
      <xdr:row>81</xdr:row>
      <xdr:rowOff>636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78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156863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87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70486</xdr:rowOff>
    </xdr:from>
    <xdr:to>
      <xdr:col>65</xdr:col>
      <xdr:colOff>53975</xdr:colOff>
      <xdr:row>80</xdr:row>
      <xdr:rowOff>636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61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156863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70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121920</xdr:rowOff>
    </xdr:from>
    <xdr:to>
      <xdr:col>82</xdr:col>
      <xdr:colOff>158750</xdr:colOff>
      <xdr:row>79</xdr:row>
      <xdr:rowOff>52070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93997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87630</xdr:rowOff>
    </xdr:from>
    <xdr:to>
      <xdr:col>78</xdr:col>
      <xdr:colOff>120650</xdr:colOff>
      <xdr:row>79</xdr:row>
      <xdr:rowOff>17780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27957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229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36195</xdr:rowOff>
    </xdr:from>
    <xdr:to>
      <xdr:col>74</xdr:col>
      <xdr:colOff>31750</xdr:colOff>
      <xdr:row>79</xdr:row>
      <xdr:rowOff>137795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58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147972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49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24764</xdr:rowOff>
    </xdr:from>
    <xdr:to>
      <xdr:col>69</xdr:col>
      <xdr:colOff>142875</xdr:colOff>
      <xdr:row>80</xdr:row>
      <xdr:rowOff>126364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74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136541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50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41911</xdr:rowOff>
    </xdr:from>
    <xdr:to>
      <xdr:col>65</xdr:col>
      <xdr:colOff>53975</xdr:colOff>
      <xdr:row>79</xdr:row>
      <xdr:rowOff>143511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153688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35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78591</xdr:rowOff>
    </xdr:from>
    <xdr:to>
      <xdr:col>29</xdr:col>
      <xdr:colOff>127000</xdr:colOff>
      <xdr:row>18</xdr:row>
      <xdr:rowOff>81726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12316"/>
          <a:ext cx="647700" cy="3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63369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970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62829</xdr:rowOff>
    </xdr:from>
    <xdr:to>
      <xdr:col>26</xdr:col>
      <xdr:colOff>50800</xdr:colOff>
      <xdr:row>18</xdr:row>
      <xdr:rowOff>81726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196554"/>
          <a:ext cx="698500" cy="188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131128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64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55535</xdr:rowOff>
    </xdr:from>
    <xdr:to>
      <xdr:col>22</xdr:col>
      <xdr:colOff>114300</xdr:colOff>
      <xdr:row>18</xdr:row>
      <xdr:rowOff>62829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189260"/>
          <a:ext cx="698500" cy="72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133675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55535</xdr:rowOff>
    </xdr:from>
    <xdr:to>
      <xdr:col>18</xdr:col>
      <xdr:colOff>177800</xdr:colOff>
      <xdr:row>18</xdr:row>
      <xdr:rowOff>69513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89260"/>
          <a:ext cx="698500" cy="13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134612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150886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27791</xdr:rowOff>
    </xdr:from>
    <xdr:to>
      <xdr:col>29</xdr:col>
      <xdr:colOff>177800</xdr:colOff>
      <xdr:row>18</xdr:row>
      <xdr:rowOff>129391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61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44318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06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30926</xdr:rowOff>
    </xdr:from>
    <xdr:to>
      <xdr:col>26</xdr:col>
      <xdr:colOff>101600</xdr:colOff>
      <xdr:row>18</xdr:row>
      <xdr:rowOff>132526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64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142703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933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12029</xdr:rowOff>
    </xdr:from>
    <xdr:to>
      <xdr:col>22</xdr:col>
      <xdr:colOff>165100</xdr:colOff>
      <xdr:row>18</xdr:row>
      <xdr:rowOff>113629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45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123806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9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4735</xdr:rowOff>
    </xdr:from>
    <xdr:to>
      <xdr:col>19</xdr:col>
      <xdr:colOff>38100</xdr:colOff>
      <xdr:row>18</xdr:row>
      <xdr:rowOff>106335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38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116512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90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18713</xdr:rowOff>
    </xdr:from>
    <xdr:to>
      <xdr:col>15</xdr:col>
      <xdr:colOff>101600</xdr:colOff>
      <xdr:row>18</xdr:row>
      <xdr:rowOff>120313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52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130490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21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81235</xdr:rowOff>
    </xdr:from>
    <xdr:to>
      <xdr:col>29</xdr:col>
      <xdr:colOff>127000</xdr:colOff>
      <xdr:row>36</xdr:row>
      <xdr:rowOff>143551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34485"/>
          <a:ext cx="647700" cy="62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60530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185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143551</xdr:rowOff>
    </xdr:from>
    <xdr:to>
      <xdr:col>26</xdr:col>
      <xdr:colOff>50800</xdr:colOff>
      <xdr:row>37</xdr:row>
      <xdr:rowOff>35834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96801"/>
          <a:ext cx="698500" cy="63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260738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385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35834</xdr:rowOff>
    </xdr:from>
    <xdr:to>
      <xdr:col>22</xdr:col>
      <xdr:colOff>114300</xdr:colOff>
      <xdr:row>37</xdr:row>
      <xdr:rowOff>60020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60534"/>
          <a:ext cx="698500" cy="241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275779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400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32725</xdr:rowOff>
    </xdr:from>
    <xdr:to>
      <xdr:col>18</xdr:col>
      <xdr:colOff>177800</xdr:colOff>
      <xdr:row>37</xdr:row>
      <xdr:rowOff>60020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157425"/>
          <a:ext cx="698500" cy="27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283735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40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311945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43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30435</xdr:rowOff>
    </xdr:from>
    <xdr:to>
      <xdr:col>29</xdr:col>
      <xdr:colOff>177800</xdr:colOff>
      <xdr:row>36</xdr:row>
      <xdr:rowOff>132035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83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218412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28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92751</xdr:rowOff>
    </xdr:from>
    <xdr:to>
      <xdr:col>26</xdr:col>
      <xdr:colOff>101600</xdr:colOff>
      <xdr:row>37</xdr:row>
      <xdr:rowOff>22901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46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204528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14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156484</xdr:rowOff>
    </xdr:from>
    <xdr:to>
      <xdr:col>22</xdr:col>
      <xdr:colOff>165100</xdr:colOff>
      <xdr:row>37</xdr:row>
      <xdr:rowOff>86634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09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268261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78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9220</xdr:rowOff>
    </xdr:from>
    <xdr:to>
      <xdr:col>19</xdr:col>
      <xdr:colOff>38100</xdr:colOff>
      <xdr:row>37</xdr:row>
      <xdr:rowOff>110820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33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292447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153375</xdr:rowOff>
    </xdr:from>
    <xdr:to>
      <xdr:col>15</xdr:col>
      <xdr:colOff>101600</xdr:colOff>
      <xdr:row>37</xdr:row>
      <xdr:rowOff>83525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06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265152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75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284,555
268,892
13.77
147,775,538
141,886,416
5,537,041
80,359,289
25,093,032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62607</xdr:rowOff>
    </xdr:from>
    <xdr:to>
      <xdr:col>24</xdr:col>
      <xdr:colOff>63500</xdr:colOff>
      <xdr:row>37</xdr:row>
      <xdr:rowOff>78054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406257"/>
          <a:ext cx="838200" cy="1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12931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56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29798</xdr:rowOff>
    </xdr:from>
    <xdr:to>
      <xdr:col>19</xdr:col>
      <xdr:colOff>177800</xdr:colOff>
      <xdr:row>37</xdr:row>
      <xdr:rowOff>62607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73448"/>
          <a:ext cx="889000" cy="3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127561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25846</xdr:rowOff>
    </xdr:from>
    <xdr:to>
      <xdr:col>15</xdr:col>
      <xdr:colOff>50800</xdr:colOff>
      <xdr:row>37</xdr:row>
      <xdr:rowOff>29798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69496"/>
          <a:ext cx="889000" cy="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106189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25846</xdr:rowOff>
    </xdr:from>
    <xdr:to>
      <xdr:col>10</xdr:col>
      <xdr:colOff>114300</xdr:colOff>
      <xdr:row>37</xdr:row>
      <xdr:rowOff>56217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69496"/>
          <a:ext cx="889000" cy="3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103337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128516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27254</xdr:rowOff>
    </xdr:from>
    <xdr:to>
      <xdr:col>24</xdr:col>
      <xdr:colOff>114300</xdr:colOff>
      <xdr:row>37</xdr:row>
      <xdr:rowOff>128854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7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50131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2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11807</xdr:rowOff>
    </xdr:from>
    <xdr:to>
      <xdr:col>20</xdr:col>
      <xdr:colOff>38100</xdr:colOff>
      <xdr:row>37</xdr:row>
      <xdr:rowOff>113407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5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104534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4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150448</xdr:rowOff>
    </xdr:from>
    <xdr:to>
      <xdr:col>15</xdr:col>
      <xdr:colOff>101600</xdr:colOff>
      <xdr:row>37</xdr:row>
      <xdr:rowOff>80598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2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97125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9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146496</xdr:rowOff>
    </xdr:from>
    <xdr:to>
      <xdr:col>10</xdr:col>
      <xdr:colOff>165100</xdr:colOff>
      <xdr:row>37</xdr:row>
      <xdr:rowOff>76646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1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93173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9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5417</xdr:rowOff>
    </xdr:from>
    <xdr:to>
      <xdr:col>6</xdr:col>
      <xdr:colOff>38100</xdr:colOff>
      <xdr:row>37</xdr:row>
      <xdr:rowOff>107017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4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123544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2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44721</xdr:rowOff>
    </xdr:from>
    <xdr:to>
      <xdr:col>24</xdr:col>
      <xdr:colOff>63500</xdr:colOff>
      <xdr:row>56</xdr:row>
      <xdr:rowOff>63028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645921"/>
          <a:ext cx="838200" cy="1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2080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03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44721</xdr:rowOff>
    </xdr:from>
    <xdr:to>
      <xdr:col>19</xdr:col>
      <xdr:colOff>177800</xdr:colOff>
      <xdr:row>56</xdr:row>
      <xdr:rowOff>60623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645921"/>
          <a:ext cx="889000" cy="1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89995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60623</xdr:rowOff>
    </xdr:from>
    <xdr:to>
      <xdr:col>15</xdr:col>
      <xdr:colOff>50800</xdr:colOff>
      <xdr:row>56</xdr:row>
      <xdr:rowOff>124023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61823"/>
          <a:ext cx="889000" cy="6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115557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124023</xdr:rowOff>
    </xdr:from>
    <xdr:to>
      <xdr:col>10</xdr:col>
      <xdr:colOff>114300</xdr:colOff>
      <xdr:row>56</xdr:row>
      <xdr:rowOff>141246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25223"/>
          <a:ext cx="889000" cy="1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14374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29992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0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12228</xdr:rowOff>
    </xdr:from>
    <xdr:to>
      <xdr:col>24</xdr:col>
      <xdr:colOff>114300</xdr:colOff>
      <xdr:row>56</xdr:row>
      <xdr:rowOff>113828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1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143055</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40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165371</xdr:rowOff>
    </xdr:from>
    <xdr:to>
      <xdr:col>20</xdr:col>
      <xdr:colOff>38100</xdr:colOff>
      <xdr:row>56</xdr:row>
      <xdr:rowOff>95521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59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112048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37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9823</xdr:rowOff>
    </xdr:from>
    <xdr:to>
      <xdr:col>15</xdr:col>
      <xdr:colOff>101600</xdr:colOff>
      <xdr:row>56</xdr:row>
      <xdr:rowOff>111423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1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127950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38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73223</xdr:rowOff>
    </xdr:from>
    <xdr:to>
      <xdr:col>10</xdr:col>
      <xdr:colOff>165100</xdr:colOff>
      <xdr:row>57</xdr:row>
      <xdr:rowOff>3373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7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19900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44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90446</xdr:rowOff>
    </xdr:from>
    <xdr:to>
      <xdr:col>6</xdr:col>
      <xdr:colOff>38100</xdr:colOff>
      <xdr:row>57</xdr:row>
      <xdr:rowOff>20596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9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37123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46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63881</xdr:rowOff>
    </xdr:from>
    <xdr:to>
      <xdr:col>24</xdr:col>
      <xdr:colOff>63500</xdr:colOff>
      <xdr:row>77</xdr:row>
      <xdr:rowOff>64491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265531"/>
          <a:ext cx="8382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6138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7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64491</xdr:rowOff>
    </xdr:from>
    <xdr:to>
      <xdr:col>19</xdr:col>
      <xdr:colOff>177800</xdr:colOff>
      <xdr:row>77</xdr:row>
      <xdr:rowOff>142672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266141"/>
          <a:ext cx="889000" cy="7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140327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127508</xdr:rowOff>
    </xdr:from>
    <xdr:to>
      <xdr:col>15</xdr:col>
      <xdr:colOff>50800</xdr:colOff>
      <xdr:row>77</xdr:row>
      <xdr:rowOff>142672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29158"/>
          <a:ext cx="889000" cy="1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6926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60223</xdr:rowOff>
    </xdr:from>
    <xdr:to>
      <xdr:col>10</xdr:col>
      <xdr:colOff>114300</xdr:colOff>
      <xdr:row>77</xdr:row>
      <xdr:rowOff>127508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261873"/>
          <a:ext cx="889000" cy="6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156660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112437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13081</xdr:rowOff>
    </xdr:from>
    <xdr:to>
      <xdr:col>24</xdr:col>
      <xdr:colOff>114300</xdr:colOff>
      <xdr:row>77</xdr:row>
      <xdr:rowOff>114681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1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35958</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6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13691</xdr:rowOff>
    </xdr:from>
    <xdr:to>
      <xdr:col>20</xdr:col>
      <xdr:colOff>38100</xdr:colOff>
      <xdr:row>77</xdr:row>
      <xdr:rowOff>115291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1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131818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299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91872</xdr:rowOff>
    </xdr:from>
    <xdr:to>
      <xdr:col>15</xdr:col>
      <xdr:colOff>101600</xdr:colOff>
      <xdr:row>78</xdr:row>
      <xdr:rowOff>22022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9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13149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386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76708</xdr:rowOff>
    </xdr:from>
    <xdr:to>
      <xdr:col>10</xdr:col>
      <xdr:colOff>165100</xdr:colOff>
      <xdr:row>78</xdr:row>
      <xdr:rowOff>6858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7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169435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37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9423</xdr:rowOff>
    </xdr:from>
    <xdr:to>
      <xdr:col>6</xdr:col>
      <xdr:colOff>38100</xdr:colOff>
      <xdr:row>77</xdr:row>
      <xdr:rowOff>111023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1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127550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298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42134</xdr:rowOff>
    </xdr:from>
    <xdr:to>
      <xdr:col>24</xdr:col>
      <xdr:colOff>62865</xdr:colOff>
      <xdr:row>99</xdr:row>
      <xdr:rowOff>26566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2634"/>
          <a:ext cx="1270" cy="1527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30393</xdr:rowOff>
    </xdr:from>
    <xdr:ext cx="599010"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0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26566</xdr:rowOff>
    </xdr:from>
    <xdr:to>
      <xdr:col>24</xdr:col>
      <xdr:colOff>152400</xdr:colOff>
      <xdr:row>99</xdr:row>
      <xdr:rowOff>26566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160261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42134</xdr:rowOff>
    </xdr:from>
    <xdr:to>
      <xdr:col>24</xdr:col>
      <xdr:colOff>152400</xdr:colOff>
      <xdr:row>90</xdr:row>
      <xdr:rowOff>42134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29995</xdr:rowOff>
    </xdr:from>
    <xdr:to>
      <xdr:col>24</xdr:col>
      <xdr:colOff>63500</xdr:colOff>
      <xdr:row>93</xdr:row>
      <xdr:rowOff>37813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5974845"/>
          <a:ext cx="8382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145897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090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167470</xdr:rowOff>
    </xdr:from>
    <xdr:to>
      <xdr:col>24</xdr:col>
      <xdr:colOff>114300</xdr:colOff>
      <xdr:row>94</xdr:row>
      <xdr:rowOff>97620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11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116405</xdr:rowOff>
    </xdr:from>
    <xdr:to>
      <xdr:col>19</xdr:col>
      <xdr:colOff>177800</xdr:colOff>
      <xdr:row>93</xdr:row>
      <xdr:rowOff>29995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5718355"/>
          <a:ext cx="889000" cy="25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119715</xdr:rowOff>
    </xdr:from>
    <xdr:to>
      <xdr:col>20</xdr:col>
      <xdr:colOff>38100</xdr:colOff>
      <xdr:row>95</xdr:row>
      <xdr:rowOff>49865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40992</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497795" y="1632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116405</xdr:rowOff>
    </xdr:from>
    <xdr:to>
      <xdr:col>15</xdr:col>
      <xdr:colOff>50800</xdr:colOff>
      <xdr:row>94</xdr:row>
      <xdr:rowOff>73589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5718355"/>
          <a:ext cx="889000" cy="47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103232</xdr:rowOff>
    </xdr:from>
    <xdr:to>
      <xdr:col>15</xdr:col>
      <xdr:colOff>101600</xdr:colOff>
      <xdr:row>94</xdr:row>
      <xdr:rowOff>33382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0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24509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14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73589</xdr:rowOff>
    </xdr:from>
    <xdr:to>
      <xdr:col>10</xdr:col>
      <xdr:colOff>114300</xdr:colOff>
      <xdr:row>94</xdr:row>
      <xdr:rowOff>122851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189889"/>
          <a:ext cx="889000" cy="4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82659</xdr:rowOff>
    </xdr:from>
    <xdr:to>
      <xdr:col>10</xdr:col>
      <xdr:colOff>165100</xdr:colOff>
      <xdr:row>97</xdr:row>
      <xdr:rowOff>12809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4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3936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19795" y="1663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75961</xdr:rowOff>
    </xdr:from>
    <xdr:to>
      <xdr:col>6</xdr:col>
      <xdr:colOff>38100</xdr:colOff>
      <xdr:row>98</xdr:row>
      <xdr:rowOff>6111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0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168688</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30795" y="1679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158463</xdr:rowOff>
    </xdr:from>
    <xdr:to>
      <xdr:col>24</xdr:col>
      <xdr:colOff>114300</xdr:colOff>
      <xdr:row>93</xdr:row>
      <xdr:rowOff>88613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93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9890</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783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150645</xdr:rowOff>
    </xdr:from>
    <xdr:to>
      <xdr:col>20</xdr:col>
      <xdr:colOff>38100</xdr:colOff>
      <xdr:row>93</xdr:row>
      <xdr:rowOff>80795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9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97322</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69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65605</xdr:rowOff>
    </xdr:from>
    <xdr:to>
      <xdr:col>15</xdr:col>
      <xdr:colOff>101600</xdr:colOff>
      <xdr:row>91</xdr:row>
      <xdr:rowOff>167205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66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12282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442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22789</xdr:rowOff>
    </xdr:from>
    <xdr:to>
      <xdr:col>10</xdr:col>
      <xdr:colOff>165100</xdr:colOff>
      <xdr:row>94</xdr:row>
      <xdr:rowOff>124389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13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140916</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914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72051</xdr:rowOff>
    </xdr:from>
    <xdr:to>
      <xdr:col>6</xdr:col>
      <xdr:colOff>38100</xdr:colOff>
      <xdr:row>95</xdr:row>
      <xdr:rowOff>2201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18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18728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596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60071</xdr:rowOff>
    </xdr:from>
    <xdr:to>
      <xdr:col>54</xdr:col>
      <xdr:colOff>189865</xdr:colOff>
      <xdr:row>39</xdr:row>
      <xdr:rowOff>21712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717921"/>
          <a:ext cx="1270" cy="990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25539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71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21712</xdr:rowOff>
    </xdr:from>
    <xdr:to>
      <xdr:col>55</xdr:col>
      <xdr:colOff>88900</xdr:colOff>
      <xdr:row>39</xdr:row>
      <xdr:rowOff>21712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70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6748</xdr:rowOff>
    </xdr:from>
    <xdr:ext cx="534377"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49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60071</xdr:rowOff>
    </xdr:from>
    <xdr:to>
      <xdr:col>55</xdr:col>
      <xdr:colOff>88900</xdr:colOff>
      <xdr:row>33</xdr:row>
      <xdr:rowOff>60071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717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16713</xdr:rowOff>
    </xdr:from>
    <xdr:to>
      <xdr:col>55</xdr:col>
      <xdr:colOff>0</xdr:colOff>
      <xdr:row>38</xdr:row>
      <xdr:rowOff>70602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531813"/>
          <a:ext cx="838200" cy="5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23751</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367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874</xdr:rowOff>
    </xdr:from>
    <xdr:to>
      <xdr:col>55</xdr:col>
      <xdr:colOff>50800</xdr:colOff>
      <xdr:row>38</xdr:row>
      <xdr:rowOff>102474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51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16713</xdr:rowOff>
    </xdr:from>
    <xdr:to>
      <xdr:col>50</xdr:col>
      <xdr:colOff>114300</xdr:colOff>
      <xdr:row>38</xdr:row>
      <xdr:rowOff>102346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531813"/>
          <a:ext cx="889000" cy="8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9713</xdr:rowOff>
    </xdr:from>
    <xdr:to>
      <xdr:col>50</xdr:col>
      <xdr:colOff>165100</xdr:colOff>
      <xdr:row>38</xdr:row>
      <xdr:rowOff>111313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52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102440</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61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9489</xdr:rowOff>
    </xdr:from>
    <xdr:to>
      <xdr:col>45</xdr:col>
      <xdr:colOff>177800</xdr:colOff>
      <xdr:row>38</xdr:row>
      <xdr:rowOff>102346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5152989"/>
          <a:ext cx="889000" cy="146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110175</xdr:rowOff>
    </xdr:from>
    <xdr:to>
      <xdr:col>46</xdr:col>
      <xdr:colOff>38100</xdr:colOff>
      <xdr:row>39</xdr:row>
      <xdr:rowOff>40325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62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31452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9489</xdr:rowOff>
    </xdr:from>
    <xdr:to>
      <xdr:col>41</xdr:col>
      <xdr:colOff>50800</xdr:colOff>
      <xdr:row>39</xdr:row>
      <xdr:rowOff>68575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5152989"/>
          <a:ext cx="889000" cy="160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160254</xdr:rowOff>
    </xdr:from>
    <xdr:to>
      <xdr:col>41</xdr:col>
      <xdr:colOff>101600</xdr:colOff>
      <xdr:row>30</xdr:row>
      <xdr:rowOff>90404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13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81531</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22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27666</xdr:rowOff>
    </xdr:from>
    <xdr:to>
      <xdr:col>36</xdr:col>
      <xdr:colOff>165100</xdr:colOff>
      <xdr:row>39</xdr:row>
      <xdr:rowOff>129266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71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120393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80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19802</xdr:rowOff>
    </xdr:from>
    <xdr:to>
      <xdr:col>55</xdr:col>
      <xdr:colOff>50800</xdr:colOff>
      <xdr:row>38</xdr:row>
      <xdr:rowOff>121402</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53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150751</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49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137363</xdr:rowOff>
    </xdr:from>
    <xdr:to>
      <xdr:col>50</xdr:col>
      <xdr:colOff>165100</xdr:colOff>
      <xdr:row>38</xdr:row>
      <xdr:rowOff>67514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4810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84040</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2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51546</xdr:rowOff>
    </xdr:from>
    <xdr:to>
      <xdr:col>46</xdr:col>
      <xdr:colOff>38100</xdr:colOff>
      <xdr:row>38</xdr:row>
      <xdr:rowOff>153146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56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169674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34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130139</xdr:rowOff>
    </xdr:from>
    <xdr:to>
      <xdr:col>41</xdr:col>
      <xdr:colOff>101600</xdr:colOff>
      <xdr:row>30</xdr:row>
      <xdr:rowOff>60289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510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76816</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4877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17775</xdr:rowOff>
    </xdr:from>
    <xdr:to>
      <xdr:col>36</xdr:col>
      <xdr:colOff>165100</xdr:colOff>
      <xdr:row>39</xdr:row>
      <xdr:rowOff>119375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70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135902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47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45951</xdr:rowOff>
    </xdr:from>
    <xdr:to>
      <xdr:col>55</xdr:col>
      <xdr:colOff>0</xdr:colOff>
      <xdr:row>57</xdr:row>
      <xdr:rowOff>129642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818601"/>
          <a:ext cx="838200" cy="8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164634</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594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129642</xdr:rowOff>
    </xdr:from>
    <xdr:to>
      <xdr:col>50</xdr:col>
      <xdr:colOff>114300</xdr:colOff>
      <xdr:row>57</xdr:row>
      <xdr:rowOff>133980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902292"/>
          <a:ext cx="889000" cy="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151409</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58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40263</xdr:rowOff>
    </xdr:from>
    <xdr:to>
      <xdr:col>45</xdr:col>
      <xdr:colOff>177800</xdr:colOff>
      <xdr:row>57</xdr:row>
      <xdr:rowOff>133980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812913"/>
          <a:ext cx="889000" cy="9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142201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40263</xdr:rowOff>
    </xdr:from>
    <xdr:to>
      <xdr:col>41</xdr:col>
      <xdr:colOff>50800</xdr:colOff>
      <xdr:row>57</xdr:row>
      <xdr:rowOff>93610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812913"/>
          <a:ext cx="889000" cy="5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122351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8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142191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166601</xdr:rowOff>
    </xdr:from>
    <xdr:to>
      <xdr:col>55</xdr:col>
      <xdr:colOff>50800</xdr:colOff>
      <xdr:row>57</xdr:row>
      <xdr:rowOff>96751</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76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145028</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74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78842</xdr:rowOff>
    </xdr:from>
    <xdr:to>
      <xdr:col>50</xdr:col>
      <xdr:colOff>165100</xdr:colOff>
      <xdr:row>58</xdr:row>
      <xdr:rowOff>8992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85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94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83180</xdr:rowOff>
    </xdr:from>
    <xdr:to>
      <xdr:col>46</xdr:col>
      <xdr:colOff>38100</xdr:colOff>
      <xdr:row>58</xdr:row>
      <xdr:rowOff>13330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85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4457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94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160913</xdr:rowOff>
    </xdr:from>
    <xdr:to>
      <xdr:col>41</xdr:col>
      <xdr:colOff>101600</xdr:colOff>
      <xdr:row>57</xdr:row>
      <xdr:rowOff>91063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76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107590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53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42810</xdr:rowOff>
    </xdr:from>
    <xdr:to>
      <xdr:col>36</xdr:col>
      <xdr:colOff>165100</xdr:colOff>
      <xdr:row>57</xdr:row>
      <xdr:rowOff>144410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81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135537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90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90563</xdr:rowOff>
    </xdr:from>
    <xdr:to>
      <xdr:col>55</xdr:col>
      <xdr:colOff>0</xdr:colOff>
      <xdr:row>78</xdr:row>
      <xdr:rowOff>73470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292213"/>
          <a:ext cx="838200" cy="15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9847</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382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37706</xdr:rowOff>
    </xdr:from>
    <xdr:to>
      <xdr:col>50</xdr:col>
      <xdr:colOff>114300</xdr:colOff>
      <xdr:row>78</xdr:row>
      <xdr:rowOff>73470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410806"/>
          <a:ext cx="889000" cy="3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163834</xdr:rowOff>
    </xdr:from>
    <xdr:ext cx="469744"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404428" y="1353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171208</xdr:rowOff>
    </xdr:from>
    <xdr:to>
      <xdr:col>45</xdr:col>
      <xdr:colOff>177800</xdr:colOff>
      <xdr:row>78</xdr:row>
      <xdr:rowOff>37706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372858"/>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131881</xdr:rowOff>
    </xdr:from>
    <xdr:ext cx="469744"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515428" y="13504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171208</xdr:rowOff>
    </xdr:from>
    <xdr:to>
      <xdr:col>41</xdr:col>
      <xdr:colOff>50800</xdr:colOff>
      <xdr:row>78</xdr:row>
      <xdr:rowOff>25158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372858"/>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159910</xdr:rowOff>
    </xdr:from>
    <xdr:ext cx="469744"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626428" y="1353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165116</xdr:rowOff>
    </xdr:from>
    <xdr:ext cx="469744"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37428" y="1353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39763</xdr:rowOff>
    </xdr:from>
    <xdr:to>
      <xdr:col>55</xdr:col>
      <xdr:colOff>50800</xdr:colOff>
      <xdr:row>77</xdr:row>
      <xdr:rowOff>141363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24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62640</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09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22670</xdr:rowOff>
    </xdr:from>
    <xdr:to>
      <xdr:col>50</xdr:col>
      <xdr:colOff>165100</xdr:colOff>
      <xdr:row>78</xdr:row>
      <xdr:rowOff>124270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140797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17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158356</xdr:rowOff>
    </xdr:from>
    <xdr:to>
      <xdr:col>46</xdr:col>
      <xdr:colOff>38100</xdr:colOff>
      <xdr:row>78</xdr:row>
      <xdr:rowOff>88506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6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105033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13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120408</xdr:rowOff>
    </xdr:from>
    <xdr:to>
      <xdr:col>41</xdr:col>
      <xdr:colOff>101600</xdr:colOff>
      <xdr:row>78</xdr:row>
      <xdr:rowOff>50558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2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67085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09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145808</xdr:rowOff>
    </xdr:from>
    <xdr:to>
      <xdr:col>36</xdr:col>
      <xdr:colOff>165100</xdr:colOff>
      <xdr:row>78</xdr:row>
      <xdr:rowOff>75958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34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92485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12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14542</xdr:rowOff>
    </xdr:from>
    <xdr:to>
      <xdr:col>55</xdr:col>
      <xdr:colOff>0</xdr:colOff>
      <xdr:row>98</xdr:row>
      <xdr:rowOff>41067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816642"/>
          <a:ext cx="838200" cy="2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111343</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570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14542</xdr:rowOff>
    </xdr:from>
    <xdr:to>
      <xdr:col>50</xdr:col>
      <xdr:colOff>114300</xdr:colOff>
      <xdr:row>98</xdr:row>
      <xdr:rowOff>65923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816642"/>
          <a:ext cx="889000" cy="5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75559</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53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1360</xdr:rowOff>
    </xdr:from>
    <xdr:to>
      <xdr:col>45</xdr:col>
      <xdr:colOff>177800</xdr:colOff>
      <xdr:row>98</xdr:row>
      <xdr:rowOff>65923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803460"/>
          <a:ext cx="889000" cy="6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93725</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55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1360</xdr:rowOff>
    </xdr:from>
    <xdr:to>
      <xdr:col>41</xdr:col>
      <xdr:colOff>50800</xdr:colOff>
      <xdr:row>98</xdr:row>
      <xdr:rowOff>23304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803460"/>
          <a:ext cx="889000" cy="2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63220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86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69806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52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161717</xdr:rowOff>
    </xdr:from>
    <xdr:to>
      <xdr:col>55</xdr:col>
      <xdr:colOff>50800</xdr:colOff>
      <xdr:row>98</xdr:row>
      <xdr:rowOff>91867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7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76644</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70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135192</xdr:rowOff>
    </xdr:from>
    <xdr:to>
      <xdr:col>50</xdr:col>
      <xdr:colOff>165100</xdr:colOff>
      <xdr:row>98</xdr:row>
      <xdr:rowOff>65342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76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56469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85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15123</xdr:rowOff>
    </xdr:from>
    <xdr:to>
      <xdr:col>46</xdr:col>
      <xdr:colOff>38100</xdr:colOff>
      <xdr:row>98</xdr:row>
      <xdr:rowOff>116723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81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107850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90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122010</xdr:rowOff>
    </xdr:from>
    <xdr:to>
      <xdr:col>41</xdr:col>
      <xdr:colOff>101600</xdr:colOff>
      <xdr:row>98</xdr:row>
      <xdr:rowOff>52160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7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68687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2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143954</xdr:rowOff>
    </xdr:from>
    <xdr:to>
      <xdr:col>36</xdr:col>
      <xdr:colOff>165100</xdr:colOff>
      <xdr:row>98</xdr:row>
      <xdr:rowOff>74104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7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65231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86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39</xdr:row>
      <xdr:rowOff>98878</xdr:rowOff>
    </xdr:from>
    <xdr:to>
      <xdr:col>85</xdr:col>
      <xdr:colOff>126364</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317595" y="6785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140805</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140805</xdr:rowOff>
    </xdr:from>
    <xdr:ext cx="249299"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6484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26505</xdr:rowOff>
    </xdr:from>
    <xdr:ext cx="249299"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713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48078</xdr:rowOff>
    </xdr:from>
    <xdr:to>
      <xdr:col>81</xdr:col>
      <xdr:colOff>101600</xdr:colOff>
      <xdr:row>39</xdr:row>
      <xdr:rowOff>149678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151130</xdr:rowOff>
    </xdr:from>
    <xdr:to>
      <xdr:col>76</xdr:col>
      <xdr:colOff>114300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5294630"/>
          <a:ext cx="889000" cy="149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23585</xdr:rowOff>
    </xdr:from>
    <xdr:to>
      <xdr:col>76</xdr:col>
      <xdr:colOff>165100</xdr:colOff>
      <xdr:row>39</xdr:row>
      <xdr:rowOff>125185</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7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37</xdr:row>
      <xdr:rowOff>141712</xdr:rowOff>
    </xdr:from>
    <xdr:ext cx="313932"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35333" y="64853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151130</xdr:rowOff>
    </xdr:from>
    <xdr:to>
      <xdr:col>71</xdr:col>
      <xdr:colOff>177800</xdr:colOff>
      <xdr:row>36</xdr:row>
      <xdr:rowOff>100511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814300" y="5294630"/>
          <a:ext cx="889000" cy="97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113393</xdr:rowOff>
    </xdr:from>
    <xdr:to>
      <xdr:col>72</xdr:col>
      <xdr:colOff>38100</xdr:colOff>
      <xdr:row>39</xdr:row>
      <xdr:rowOff>43543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2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34670</xdr:rowOff>
    </xdr:from>
    <xdr:ext cx="313932"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46333" y="67212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126456</xdr:rowOff>
    </xdr:from>
    <xdr:to>
      <xdr:col>67</xdr:col>
      <xdr:colOff>101600</xdr:colOff>
      <xdr:row>39</xdr:row>
      <xdr:rowOff>56606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4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47733</xdr:rowOff>
    </xdr:from>
    <xdr:ext cx="313932"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57333" y="67342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83655</xdr:rowOff>
    </xdr:from>
    <xdr:ext cx="249299"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598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166205</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56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100330</xdr:rowOff>
    </xdr:from>
    <xdr:to>
      <xdr:col>72</xdr:col>
      <xdr:colOff>38100</xdr:colOff>
      <xdr:row>31</xdr:row>
      <xdr:rowOff>30480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52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29</xdr:row>
      <xdr:rowOff>47007</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4017" y="5019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49711</xdr:rowOff>
    </xdr:from>
    <xdr:to>
      <xdr:col>67</xdr:col>
      <xdr:colOff>101600</xdr:colOff>
      <xdr:row>36</xdr:row>
      <xdr:rowOff>151311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2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34</xdr:row>
      <xdr:rowOff>167838</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5017" y="5997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109068</xdr:rowOff>
    </xdr:from>
    <xdr:to>
      <xdr:col>85</xdr:col>
      <xdr:colOff>127000</xdr:colOff>
      <xdr:row>76</xdr:row>
      <xdr:rowOff>17216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5481300" y="12967818"/>
          <a:ext cx="838200" cy="7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128729</xdr:rowOff>
    </xdr:from>
    <xdr:ext cx="469744"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3158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159589</xdr:rowOff>
    </xdr:from>
    <xdr:to>
      <xdr:col>81</xdr:col>
      <xdr:colOff>50800</xdr:colOff>
      <xdr:row>76</xdr:row>
      <xdr:rowOff>17216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4592300" y="13018339"/>
          <a:ext cx="889000" cy="2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99972</xdr:rowOff>
    </xdr:from>
    <xdr:ext cx="469744"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46428" y="1330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159589</xdr:rowOff>
    </xdr:from>
    <xdr:to>
      <xdr:col>76</xdr:col>
      <xdr:colOff>114300</xdr:colOff>
      <xdr:row>76</xdr:row>
      <xdr:rowOff>18954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3703300" y="13018339"/>
          <a:ext cx="889000" cy="3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56035</xdr:rowOff>
    </xdr:from>
    <xdr:ext cx="469744"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57428" y="1325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18954</xdr:rowOff>
    </xdr:from>
    <xdr:to>
      <xdr:col>71</xdr:col>
      <xdr:colOff>177800</xdr:colOff>
      <xdr:row>76</xdr:row>
      <xdr:rowOff>56215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814300" y="13049154"/>
          <a:ext cx="889000" cy="3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74505</xdr:rowOff>
    </xdr:from>
    <xdr:ext cx="469744"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68428" y="1327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23482</xdr:rowOff>
    </xdr:from>
    <xdr:ext cx="469744"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79428" y="1322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58268</xdr:rowOff>
    </xdr:from>
    <xdr:to>
      <xdr:col>85</xdr:col>
      <xdr:colOff>177800</xdr:colOff>
      <xdr:row>75</xdr:row>
      <xdr:rowOff>159868</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291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81145</xdr:rowOff>
    </xdr:from>
    <xdr:ext cx="534377"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276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137866</xdr:rowOff>
    </xdr:from>
    <xdr:to>
      <xdr:col>81</xdr:col>
      <xdr:colOff>101600</xdr:colOff>
      <xdr:row>76</xdr:row>
      <xdr:rowOff>68016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29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84543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77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108788</xdr:rowOff>
    </xdr:from>
    <xdr:to>
      <xdr:col>76</xdr:col>
      <xdr:colOff>165100</xdr:colOff>
      <xdr:row>76</xdr:row>
      <xdr:rowOff>38937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29675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55465</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74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139603</xdr:rowOff>
    </xdr:from>
    <xdr:to>
      <xdr:col>72</xdr:col>
      <xdr:colOff>38100</xdr:colOff>
      <xdr:row>76</xdr:row>
      <xdr:rowOff>69754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299835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86280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77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5415</xdr:rowOff>
    </xdr:from>
    <xdr:to>
      <xdr:col>67</xdr:col>
      <xdr:colOff>101600</xdr:colOff>
      <xdr:row>76</xdr:row>
      <xdr:rowOff>107015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30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123542</xdr:rowOff>
    </xdr:from>
    <xdr:ext cx="469744"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79428" y="1281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84291</xdr:rowOff>
    </xdr:from>
    <xdr:to>
      <xdr:col>85</xdr:col>
      <xdr:colOff>127000</xdr:colOff>
      <xdr:row>97</xdr:row>
      <xdr:rowOff>84488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714941"/>
          <a:ext cx="8382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48505</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67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67441</xdr:rowOff>
    </xdr:from>
    <xdr:to>
      <xdr:col>81</xdr:col>
      <xdr:colOff>50800</xdr:colOff>
      <xdr:row>97</xdr:row>
      <xdr:rowOff>84488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526641"/>
          <a:ext cx="889000" cy="18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144870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43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67441</xdr:rowOff>
    </xdr:from>
    <xdr:to>
      <xdr:col>76</xdr:col>
      <xdr:colOff>114300</xdr:colOff>
      <xdr:row>98</xdr:row>
      <xdr:rowOff>77369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526641"/>
          <a:ext cx="889000" cy="35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156698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7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76726</xdr:rowOff>
    </xdr:from>
    <xdr:to>
      <xdr:col>71</xdr:col>
      <xdr:colOff>177800</xdr:colOff>
      <xdr:row>98</xdr:row>
      <xdr:rowOff>77369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878826"/>
          <a:ext cx="889000" cy="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120111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92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79326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3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33491</xdr:rowOff>
    </xdr:from>
    <xdr:to>
      <xdr:col>85</xdr:col>
      <xdr:colOff>177800</xdr:colOff>
      <xdr:row>97</xdr:row>
      <xdr:rowOff>135091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66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56368</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51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33688</xdr:rowOff>
    </xdr:from>
    <xdr:to>
      <xdr:col>81</xdr:col>
      <xdr:colOff>101600</xdr:colOff>
      <xdr:row>97</xdr:row>
      <xdr:rowOff>135288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66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126415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75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16641</xdr:rowOff>
    </xdr:from>
    <xdr:to>
      <xdr:col>76</xdr:col>
      <xdr:colOff>165100</xdr:colOff>
      <xdr:row>96</xdr:row>
      <xdr:rowOff>118241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47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134768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25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26569</xdr:rowOff>
    </xdr:from>
    <xdr:to>
      <xdr:col>72</xdr:col>
      <xdr:colOff>38100</xdr:colOff>
      <xdr:row>98</xdr:row>
      <xdr:rowOff>128169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2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144696</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60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25926</xdr:rowOff>
    </xdr:from>
    <xdr:to>
      <xdr:col>67</xdr:col>
      <xdr:colOff>101600</xdr:colOff>
      <xdr:row>98</xdr:row>
      <xdr:rowOff>127526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2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118653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92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91660</xdr:rowOff>
    </xdr:from>
    <xdr:ext cx="313932"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435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1744</xdr:rowOff>
    </xdr:from>
    <xdr:ext cx="313932"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66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47210</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62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97028</xdr:rowOff>
    </xdr:from>
    <xdr:to>
      <xdr:col>116</xdr:col>
      <xdr:colOff>63500</xdr:colOff>
      <xdr:row>59</xdr:row>
      <xdr:rowOff>97572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10212578"/>
          <a:ext cx="8382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6730</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779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97572</xdr:rowOff>
    </xdr:from>
    <xdr:to>
      <xdr:col>111</xdr:col>
      <xdr:colOff>177800</xdr:colOff>
      <xdr:row>59</xdr:row>
      <xdr:rowOff>97681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10213122"/>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61158</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85054</xdr:rowOff>
    </xdr:from>
    <xdr:to>
      <xdr:col>107</xdr:col>
      <xdr:colOff>50800</xdr:colOff>
      <xdr:row>59</xdr:row>
      <xdr:rowOff>97681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200604"/>
          <a:ext cx="889000" cy="1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102306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68399</xdr:rowOff>
    </xdr:from>
    <xdr:to>
      <xdr:col>102</xdr:col>
      <xdr:colOff>114300</xdr:colOff>
      <xdr:row>59</xdr:row>
      <xdr:rowOff>85054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183949"/>
          <a:ext cx="889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84998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46462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46228</xdr:rowOff>
    </xdr:from>
    <xdr:to>
      <xdr:col>116</xdr:col>
      <xdr:colOff>114300</xdr:colOff>
      <xdr:row>59</xdr:row>
      <xdr:rowOff>147828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16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132605</xdr:rowOff>
    </xdr:from>
    <xdr:ext cx="313932"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76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46772</xdr:rowOff>
    </xdr:from>
    <xdr:to>
      <xdr:col>112</xdr:col>
      <xdr:colOff>38100</xdr:colOff>
      <xdr:row>59</xdr:row>
      <xdr:rowOff>148372</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16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139499</xdr:rowOff>
    </xdr:from>
    <xdr:ext cx="313932"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66333" y="102550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46881</xdr:rowOff>
    </xdr:from>
    <xdr:to>
      <xdr:col>107</xdr:col>
      <xdr:colOff>101600</xdr:colOff>
      <xdr:row>59</xdr:row>
      <xdr:rowOff>148481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16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139608</xdr:rowOff>
    </xdr:from>
    <xdr:ext cx="313932"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77333" y="1025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34254</xdr:rowOff>
    </xdr:from>
    <xdr:to>
      <xdr:col>102</xdr:col>
      <xdr:colOff>165100</xdr:colOff>
      <xdr:row>59</xdr:row>
      <xdr:rowOff>135854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14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126981</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6017" y="10242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17599</xdr:rowOff>
    </xdr:from>
    <xdr:to>
      <xdr:col>98</xdr:col>
      <xdr:colOff>38100</xdr:colOff>
      <xdr:row>59</xdr:row>
      <xdr:rowOff>119199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13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110326</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7017" y="10225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23023</xdr:rowOff>
    </xdr:from>
    <xdr:to>
      <xdr:col>116</xdr:col>
      <xdr:colOff>62864</xdr:colOff>
      <xdr:row>78</xdr:row>
      <xdr:rowOff>150490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24523"/>
          <a:ext cx="1269" cy="149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154317</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150490</xdr:rowOff>
    </xdr:from>
    <xdr:to>
      <xdr:col>116</xdr:col>
      <xdr:colOff>152400</xdr:colOff>
      <xdr:row>78</xdr:row>
      <xdr:rowOff>150490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2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141150</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23023</xdr:rowOff>
    </xdr:from>
    <xdr:to>
      <xdr:col>116</xdr:col>
      <xdr:colOff>152400</xdr:colOff>
      <xdr:row>70</xdr:row>
      <xdr:rowOff>23023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89499</xdr:rowOff>
    </xdr:from>
    <xdr:to>
      <xdr:col>116</xdr:col>
      <xdr:colOff>63500</xdr:colOff>
      <xdr:row>74</xdr:row>
      <xdr:rowOff>161372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605349"/>
          <a:ext cx="838200" cy="24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1673</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68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23246</xdr:rowOff>
    </xdr:from>
    <xdr:to>
      <xdr:col>116</xdr:col>
      <xdr:colOff>114300</xdr:colOff>
      <xdr:row>74</xdr:row>
      <xdr:rowOff>124846</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71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161372</xdr:rowOff>
    </xdr:from>
    <xdr:to>
      <xdr:col>111</xdr:col>
      <xdr:colOff>177800</xdr:colOff>
      <xdr:row>75</xdr:row>
      <xdr:rowOff>37104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848672"/>
          <a:ext cx="889000" cy="4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32299</xdr:rowOff>
    </xdr:from>
    <xdr:to>
      <xdr:col>112</xdr:col>
      <xdr:colOff>38100</xdr:colOff>
      <xdr:row>76</xdr:row>
      <xdr:rowOff>133899</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6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125026</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15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106142</xdr:rowOff>
    </xdr:from>
    <xdr:to>
      <xdr:col>107</xdr:col>
      <xdr:colOff>50800</xdr:colOff>
      <xdr:row>75</xdr:row>
      <xdr:rowOff>37104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2793442"/>
          <a:ext cx="889000" cy="10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50586</xdr:rowOff>
    </xdr:from>
    <xdr:to>
      <xdr:col>107</xdr:col>
      <xdr:colOff>101600</xdr:colOff>
      <xdr:row>77</xdr:row>
      <xdr:rowOff>152186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25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143313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34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29697</xdr:rowOff>
    </xdr:from>
    <xdr:to>
      <xdr:col>102</xdr:col>
      <xdr:colOff>114300</xdr:colOff>
      <xdr:row>74</xdr:row>
      <xdr:rowOff>106142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716997"/>
          <a:ext cx="889000" cy="7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170647</xdr:rowOff>
    </xdr:from>
    <xdr:to>
      <xdr:col>102</xdr:col>
      <xdr:colOff>165100</xdr:colOff>
      <xdr:row>77</xdr:row>
      <xdr:rowOff>100797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2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91924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32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157663</xdr:rowOff>
    </xdr:from>
    <xdr:to>
      <xdr:col>98</xdr:col>
      <xdr:colOff>38100</xdr:colOff>
      <xdr:row>77</xdr:row>
      <xdr:rowOff>87813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78940</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328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38699</xdr:rowOff>
    </xdr:from>
    <xdr:to>
      <xdr:col>116</xdr:col>
      <xdr:colOff>114300</xdr:colOff>
      <xdr:row>73</xdr:row>
      <xdr:rowOff>140299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55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61576</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40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110572</xdr:rowOff>
    </xdr:from>
    <xdr:to>
      <xdr:col>112</xdr:col>
      <xdr:colOff>38100</xdr:colOff>
      <xdr:row>75</xdr:row>
      <xdr:rowOff>40722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7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57249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57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157754</xdr:rowOff>
    </xdr:from>
    <xdr:to>
      <xdr:col>107</xdr:col>
      <xdr:colOff>101600</xdr:colOff>
      <xdr:row>75</xdr:row>
      <xdr:rowOff>87904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84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104431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62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55342</xdr:rowOff>
    </xdr:from>
    <xdr:to>
      <xdr:col>102</xdr:col>
      <xdr:colOff>165100</xdr:colOff>
      <xdr:row>74</xdr:row>
      <xdr:rowOff>156942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74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2019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51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150347</xdr:rowOff>
    </xdr:from>
    <xdr:to>
      <xdr:col>98</xdr:col>
      <xdr:colOff>38100</xdr:colOff>
      <xdr:row>74</xdr:row>
      <xdr:rowOff>80497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66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97024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44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本区の歳出決算総額は、住民一人当たり</a:t>
          </a:r>
          <a:r>
            <a:rPr kumimoji="1" lang="en-US" altLang="ja-JP" sz="1300">
              <a:latin typeface="ＭＳ Ｐゴシック" panose="020B0600070205080204" pitchFamily="50" charset="-128"/>
              <a:ea typeface="ＭＳ Ｐゴシック" panose="020B0600070205080204" pitchFamily="50" charset="-128"/>
            </a:rPr>
            <a:t>498,626</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主な構成項目である扶助費は、住民一人当たり</a:t>
          </a:r>
          <a:r>
            <a:rPr kumimoji="1" lang="en-US" altLang="ja-JP" sz="1300">
              <a:latin typeface="ＭＳ Ｐゴシック" panose="020B0600070205080204" pitchFamily="50" charset="-128"/>
              <a:ea typeface="ＭＳ Ｐゴシック" panose="020B0600070205080204" pitchFamily="50" charset="-128"/>
            </a:rPr>
            <a:t>161,957</a:t>
          </a:r>
          <a:r>
            <a:rPr kumimoji="1" lang="ja-JP" altLang="en-US" sz="1300">
              <a:latin typeface="ＭＳ Ｐゴシック" panose="020B0600070205080204" pitchFamily="50" charset="-128"/>
              <a:ea typeface="ＭＳ Ｐゴシック" panose="020B0600070205080204" pitchFamily="50" charset="-128"/>
            </a:rPr>
            <a:t>円となっている。価格高騰緊急支援給付金給付事業費の増等により、類似団体より高い数値となっている。依然として類似団体より高い数値となっている。今後も保育需要増への対応等により、増加していくことが見込まれる。</a:t>
          </a:r>
        </a:p>
        <a:p>
          <a:r>
            <a:rPr kumimoji="1" lang="ja-JP" altLang="en-US" sz="1300">
              <a:latin typeface="ＭＳ Ｐゴシック" panose="020B0600070205080204" pitchFamily="50" charset="-128"/>
              <a:ea typeface="ＭＳ Ｐゴシック" panose="020B0600070205080204" pitchFamily="50" charset="-128"/>
            </a:rPr>
            <a:t>　普通建設事業費（うち更新整備）は、住民一人当たり</a:t>
          </a:r>
          <a:r>
            <a:rPr kumimoji="1" lang="en-US" altLang="ja-JP" sz="1300">
              <a:latin typeface="ＭＳ Ｐゴシック" panose="020B0600070205080204" pitchFamily="50" charset="-128"/>
              <a:ea typeface="ＭＳ Ｐゴシック" panose="020B0600070205080204" pitchFamily="50" charset="-128"/>
            </a:rPr>
            <a:t>22,944</a:t>
          </a:r>
          <a:r>
            <a:rPr kumimoji="1" lang="ja-JP" altLang="en-US" sz="1300">
              <a:latin typeface="ＭＳ Ｐゴシック" panose="020B0600070205080204" pitchFamily="50" charset="-128"/>
              <a:ea typeface="ＭＳ Ｐゴシック" panose="020B0600070205080204" pitchFamily="50" charset="-128"/>
            </a:rPr>
            <a:t>円となっており、庁舎リニューアルプランの増等により前年度から増加した。類似団体と比較して一人当たりコストが高い状況となっている。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284,555
268,892
13.77
147,775,538
141,886,416
5,537,041
80,359,289
25,093,032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124651</xdr:rowOff>
    </xdr:from>
    <xdr:to>
      <xdr:col>24</xdr:col>
      <xdr:colOff>63500</xdr:colOff>
      <xdr:row>36</xdr:row>
      <xdr:rowOff>132461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296851"/>
          <a:ext cx="8382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133811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6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123508</xdr:rowOff>
    </xdr:from>
    <xdr:to>
      <xdr:col>19</xdr:col>
      <xdr:colOff>177800</xdr:colOff>
      <xdr:row>36</xdr:row>
      <xdr:rowOff>124651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29570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82567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115888</xdr:rowOff>
    </xdr:from>
    <xdr:to>
      <xdr:col>15</xdr:col>
      <xdr:colOff>50800</xdr:colOff>
      <xdr:row>36</xdr:row>
      <xdr:rowOff>123508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288088"/>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89806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115888</xdr:rowOff>
    </xdr:from>
    <xdr:to>
      <xdr:col>10</xdr:col>
      <xdr:colOff>114300</xdr:colOff>
      <xdr:row>36</xdr:row>
      <xdr:rowOff>116459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288088"/>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83138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72280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81661</xdr:rowOff>
    </xdr:from>
    <xdr:to>
      <xdr:col>24</xdr:col>
      <xdr:colOff>114300</xdr:colOff>
      <xdr:row>37</xdr:row>
      <xdr:rowOff>11811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5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104538</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0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73851</xdr:rowOff>
    </xdr:from>
    <xdr:to>
      <xdr:col>20</xdr:col>
      <xdr:colOff>38100</xdr:colOff>
      <xdr:row>37</xdr:row>
      <xdr:rowOff>4001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4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20528</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02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72708</xdr:rowOff>
    </xdr:from>
    <xdr:to>
      <xdr:col>15</xdr:col>
      <xdr:colOff>101600</xdr:colOff>
      <xdr:row>37</xdr:row>
      <xdr:rowOff>2858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4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19385</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02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65088</xdr:rowOff>
    </xdr:from>
    <xdr:to>
      <xdr:col>10</xdr:col>
      <xdr:colOff>165100</xdr:colOff>
      <xdr:row>36</xdr:row>
      <xdr:rowOff>166688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3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11765</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01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65659</xdr:rowOff>
    </xdr:from>
    <xdr:to>
      <xdr:col>6</xdr:col>
      <xdr:colOff>38100</xdr:colOff>
      <xdr:row>36</xdr:row>
      <xdr:rowOff>167259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3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12336</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013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4336</xdr:rowOff>
    </xdr:from>
    <xdr:to>
      <xdr:col>24</xdr:col>
      <xdr:colOff>62865</xdr:colOff>
      <xdr:row>59</xdr:row>
      <xdr:rowOff>134693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48286"/>
          <a:ext cx="1270" cy="1501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138520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2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134693</xdr:rowOff>
    </xdr:from>
    <xdr:to>
      <xdr:col>24</xdr:col>
      <xdr:colOff>152400</xdr:colOff>
      <xdr:row>59</xdr:row>
      <xdr:rowOff>134693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25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122463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4336</xdr:rowOff>
    </xdr:from>
    <xdr:to>
      <xdr:col>24</xdr:col>
      <xdr:colOff>152400</xdr:colOff>
      <xdr:row>51</xdr:row>
      <xdr:rowOff>4336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4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162168</xdr:rowOff>
    </xdr:from>
    <xdr:to>
      <xdr:col>24</xdr:col>
      <xdr:colOff>63500</xdr:colOff>
      <xdr:row>57</xdr:row>
      <xdr:rowOff>34707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63368"/>
          <a:ext cx="838200" cy="4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72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21627</xdr:rowOff>
    </xdr:from>
    <xdr:to>
      <xdr:col>24</xdr:col>
      <xdr:colOff>114300</xdr:colOff>
      <xdr:row>57</xdr:row>
      <xdr:rowOff>123227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2377</xdr:rowOff>
    </xdr:from>
    <xdr:to>
      <xdr:col>19</xdr:col>
      <xdr:colOff>177800</xdr:colOff>
      <xdr:row>57</xdr:row>
      <xdr:rowOff>34707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603577"/>
          <a:ext cx="889000" cy="20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69360</xdr:rowOff>
    </xdr:from>
    <xdr:to>
      <xdr:col>20</xdr:col>
      <xdr:colOff>38100</xdr:colOff>
      <xdr:row>57</xdr:row>
      <xdr:rowOff>170960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162087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9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23092</xdr:rowOff>
    </xdr:from>
    <xdr:to>
      <xdr:col>15</xdr:col>
      <xdr:colOff>50800</xdr:colOff>
      <xdr:row>56</xdr:row>
      <xdr:rowOff>2377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8767042"/>
          <a:ext cx="889000" cy="83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80474</xdr:rowOff>
    </xdr:from>
    <xdr:to>
      <xdr:col>15</xdr:col>
      <xdr:colOff>101600</xdr:colOff>
      <xdr:row>58</xdr:row>
      <xdr:rowOff>10624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1751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23092</xdr:rowOff>
    </xdr:from>
    <xdr:to>
      <xdr:col>10</xdr:col>
      <xdr:colOff>114300</xdr:colOff>
      <xdr:row>57</xdr:row>
      <xdr:rowOff>164116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8767042"/>
          <a:ext cx="889000" cy="116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115254</xdr:rowOff>
    </xdr:from>
    <xdr:to>
      <xdr:col>10</xdr:col>
      <xdr:colOff>165100</xdr:colOff>
      <xdr:row>52</xdr:row>
      <xdr:rowOff>45404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36531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89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10544</xdr:rowOff>
    </xdr:from>
    <xdr:to>
      <xdr:col>6</xdr:col>
      <xdr:colOff>38100</xdr:colOff>
      <xdr:row>58</xdr:row>
      <xdr:rowOff>112144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103271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111368</xdr:rowOff>
    </xdr:from>
    <xdr:to>
      <xdr:col>24</xdr:col>
      <xdr:colOff>114300</xdr:colOff>
      <xdr:row>57</xdr:row>
      <xdr:rowOff>41518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1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134245</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6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155357</xdr:rowOff>
    </xdr:from>
    <xdr:to>
      <xdr:col>20</xdr:col>
      <xdr:colOff>38100</xdr:colOff>
      <xdr:row>57</xdr:row>
      <xdr:rowOff>85507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5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102034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53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123027</xdr:rowOff>
    </xdr:from>
    <xdr:to>
      <xdr:col>15</xdr:col>
      <xdr:colOff>101600</xdr:colOff>
      <xdr:row>56</xdr:row>
      <xdr:rowOff>53177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55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69704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32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143742</xdr:rowOff>
    </xdr:from>
    <xdr:to>
      <xdr:col>10</xdr:col>
      <xdr:colOff>165100</xdr:colOff>
      <xdr:row>51</xdr:row>
      <xdr:rowOff>73892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7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90419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849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113316</xdr:rowOff>
    </xdr:from>
    <xdr:to>
      <xdr:col>6</xdr:col>
      <xdr:colOff>38100</xdr:colOff>
      <xdr:row>58</xdr:row>
      <xdr:rowOff>43466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8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59993</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6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120002</xdr:rowOff>
    </xdr:from>
    <xdr:to>
      <xdr:col>24</xdr:col>
      <xdr:colOff>63500</xdr:colOff>
      <xdr:row>76</xdr:row>
      <xdr:rowOff>138291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50202"/>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131968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62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78374</xdr:rowOff>
    </xdr:from>
    <xdr:to>
      <xdr:col>19</xdr:col>
      <xdr:colOff>177800</xdr:colOff>
      <xdr:row>76</xdr:row>
      <xdr:rowOff>138291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108574"/>
          <a:ext cx="889000" cy="59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136631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3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78374</xdr:rowOff>
    </xdr:from>
    <xdr:to>
      <xdr:col>15</xdr:col>
      <xdr:colOff>50800</xdr:colOff>
      <xdr:row>77</xdr:row>
      <xdr:rowOff>81003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08574"/>
          <a:ext cx="889000" cy="17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135290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81003</xdr:rowOff>
    </xdr:from>
    <xdr:to>
      <xdr:col>10</xdr:col>
      <xdr:colOff>114300</xdr:colOff>
      <xdr:row>77</xdr:row>
      <xdr:rowOff>88227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82653"/>
          <a:ext cx="889000" cy="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130771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503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166090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3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69202</xdr:rowOff>
    </xdr:from>
    <xdr:to>
      <xdr:col>24</xdr:col>
      <xdr:colOff>114300</xdr:colOff>
      <xdr:row>76</xdr:row>
      <xdr:rowOff>170802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9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92079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5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87491</xdr:rowOff>
    </xdr:from>
    <xdr:to>
      <xdr:col>20</xdr:col>
      <xdr:colOff>38100</xdr:colOff>
      <xdr:row>77</xdr:row>
      <xdr:rowOff>17641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1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34167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92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27574</xdr:rowOff>
    </xdr:from>
    <xdr:to>
      <xdr:col>15</xdr:col>
      <xdr:colOff>101600</xdr:colOff>
      <xdr:row>76</xdr:row>
      <xdr:rowOff>129174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5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145701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3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30203</xdr:rowOff>
    </xdr:from>
    <xdr:to>
      <xdr:col>10</xdr:col>
      <xdr:colOff>165100</xdr:colOff>
      <xdr:row>77</xdr:row>
      <xdr:rowOff>131803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3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148330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007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37427</xdr:rowOff>
    </xdr:from>
    <xdr:to>
      <xdr:col>6</xdr:col>
      <xdr:colOff>38100</xdr:colOff>
      <xdr:row>77</xdr:row>
      <xdr:rowOff>139027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3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155554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1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12233</xdr:rowOff>
    </xdr:from>
    <xdr:to>
      <xdr:col>24</xdr:col>
      <xdr:colOff>63500</xdr:colOff>
      <xdr:row>95</xdr:row>
      <xdr:rowOff>80859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299983"/>
          <a:ext cx="838200" cy="6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140158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2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159383</xdr:rowOff>
    </xdr:from>
    <xdr:to>
      <xdr:col>19</xdr:col>
      <xdr:colOff>177800</xdr:colOff>
      <xdr:row>95</xdr:row>
      <xdr:rowOff>12233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275683"/>
          <a:ext cx="889000" cy="2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77891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02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159383</xdr:rowOff>
    </xdr:from>
    <xdr:to>
      <xdr:col>15</xdr:col>
      <xdr:colOff>50800</xdr:colOff>
      <xdr:row>96</xdr:row>
      <xdr:rowOff>87968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275683"/>
          <a:ext cx="889000" cy="27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73111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36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87968</xdr:rowOff>
    </xdr:from>
    <xdr:to>
      <xdr:col>10</xdr:col>
      <xdr:colOff>114300</xdr:colOff>
      <xdr:row>97</xdr:row>
      <xdr:rowOff>128133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547168"/>
          <a:ext cx="889000" cy="21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85980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1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14478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47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30059</xdr:rowOff>
    </xdr:from>
    <xdr:to>
      <xdr:col>24</xdr:col>
      <xdr:colOff>114300</xdr:colOff>
      <xdr:row>95</xdr:row>
      <xdr:rowOff>131659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1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52936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16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132883</xdr:rowOff>
    </xdr:from>
    <xdr:to>
      <xdr:col>20</xdr:col>
      <xdr:colOff>38100</xdr:colOff>
      <xdr:row>95</xdr:row>
      <xdr:rowOff>63033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24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54160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34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108583</xdr:rowOff>
    </xdr:from>
    <xdr:to>
      <xdr:col>15</xdr:col>
      <xdr:colOff>101600</xdr:colOff>
      <xdr:row>95</xdr:row>
      <xdr:rowOff>38733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22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55260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00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37168</xdr:rowOff>
    </xdr:from>
    <xdr:to>
      <xdr:col>10</xdr:col>
      <xdr:colOff>165100</xdr:colOff>
      <xdr:row>96</xdr:row>
      <xdr:rowOff>138768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49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155295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27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77333</xdr:rowOff>
    </xdr:from>
    <xdr:to>
      <xdr:col>6</xdr:col>
      <xdr:colOff>38100</xdr:colOff>
      <xdr:row>98</xdr:row>
      <xdr:rowOff>7483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0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170060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0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163017</xdr:rowOff>
    </xdr:from>
    <xdr:to>
      <xdr:col>55</xdr:col>
      <xdr:colOff>0</xdr:colOff>
      <xdr:row>37</xdr:row>
      <xdr:rowOff>106781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335217"/>
          <a:ext cx="838200" cy="11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100702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72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41859</xdr:rowOff>
    </xdr:from>
    <xdr:to>
      <xdr:col>50</xdr:col>
      <xdr:colOff>114300</xdr:colOff>
      <xdr:row>37</xdr:row>
      <xdr:rowOff>106781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385509"/>
          <a:ext cx="889000" cy="6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62095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062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41859</xdr:rowOff>
    </xdr:from>
    <xdr:to>
      <xdr:col>45</xdr:col>
      <xdr:colOff>177800</xdr:colOff>
      <xdr:row>37</xdr:row>
      <xdr:rowOff>42316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38550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91355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092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33630</xdr:rowOff>
    </xdr:from>
    <xdr:to>
      <xdr:col>41</xdr:col>
      <xdr:colOff>50800</xdr:colOff>
      <xdr:row>37</xdr:row>
      <xdr:rowOff>42316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377280"/>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68952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55237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112217</xdr:rowOff>
    </xdr:from>
    <xdr:to>
      <xdr:col>55</xdr:col>
      <xdr:colOff>50800</xdr:colOff>
      <xdr:row>37</xdr:row>
      <xdr:rowOff>42367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2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135094</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135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55981</xdr:rowOff>
    </xdr:from>
    <xdr:to>
      <xdr:col>50</xdr:col>
      <xdr:colOff>165100</xdr:colOff>
      <xdr:row>37</xdr:row>
      <xdr:rowOff>157581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39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148709</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492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162509</xdr:rowOff>
    </xdr:from>
    <xdr:to>
      <xdr:col>46</xdr:col>
      <xdr:colOff>38100</xdr:colOff>
      <xdr:row>37</xdr:row>
      <xdr:rowOff>92659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33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83786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427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162966</xdr:rowOff>
    </xdr:from>
    <xdr:to>
      <xdr:col>41</xdr:col>
      <xdr:colOff>101600</xdr:colOff>
      <xdr:row>37</xdr:row>
      <xdr:rowOff>93116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3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84243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427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154280</xdr:rowOff>
    </xdr:from>
    <xdr:to>
      <xdr:col>36</xdr:col>
      <xdr:colOff>165100</xdr:colOff>
      <xdr:row>37</xdr:row>
      <xdr:rowOff>84430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3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75557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41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150639</xdr:rowOff>
    </xdr:from>
    <xdr:ext cx="378565"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51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29176</xdr:rowOff>
    </xdr:from>
    <xdr:ext cx="378565"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50017" y="96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98213</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61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95470</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72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109643</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3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108016</xdr:rowOff>
    </xdr:from>
    <xdr:to>
      <xdr:col>55</xdr:col>
      <xdr:colOff>0</xdr:colOff>
      <xdr:row>75</xdr:row>
      <xdr:rowOff>164069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2966766"/>
          <a:ext cx="838200" cy="5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29928</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060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108016</xdr:rowOff>
    </xdr:from>
    <xdr:to>
      <xdr:col>50</xdr:col>
      <xdr:colOff>114300</xdr:colOff>
      <xdr:row>76</xdr:row>
      <xdr:rowOff>54386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2966766"/>
          <a:ext cx="889000" cy="11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147429</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54386</xdr:rowOff>
    </xdr:from>
    <xdr:to>
      <xdr:col>45</xdr:col>
      <xdr:colOff>177800</xdr:colOff>
      <xdr:row>76</xdr:row>
      <xdr:rowOff>60330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084586"/>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23801</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515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60330</xdr:rowOff>
    </xdr:from>
    <xdr:to>
      <xdr:col>41</xdr:col>
      <xdr:colOff>50800</xdr:colOff>
      <xdr:row>77</xdr:row>
      <xdr:rowOff>14839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090530"/>
          <a:ext cx="889000" cy="12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39895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26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91101</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37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113269</xdr:rowOff>
    </xdr:from>
    <xdr:to>
      <xdr:col>55</xdr:col>
      <xdr:colOff>50800</xdr:colOff>
      <xdr:row>76</xdr:row>
      <xdr:rowOff>43419</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297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136146</xdr:rowOff>
    </xdr:from>
    <xdr:ext cx="534377"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282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57216</xdr:rowOff>
    </xdr:from>
    <xdr:to>
      <xdr:col>50</xdr:col>
      <xdr:colOff>165100</xdr:colOff>
      <xdr:row>75</xdr:row>
      <xdr:rowOff>158815</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29159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3893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269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3586</xdr:rowOff>
    </xdr:from>
    <xdr:to>
      <xdr:col>46</xdr:col>
      <xdr:colOff>38100</xdr:colOff>
      <xdr:row>76</xdr:row>
      <xdr:rowOff>105186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0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121714</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280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9530</xdr:rowOff>
    </xdr:from>
    <xdr:to>
      <xdr:col>41</xdr:col>
      <xdr:colOff>101600</xdr:colOff>
      <xdr:row>76</xdr:row>
      <xdr:rowOff>111130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03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127657</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281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135489</xdr:rowOff>
    </xdr:from>
    <xdr:to>
      <xdr:col>36</xdr:col>
      <xdr:colOff>165100</xdr:colOff>
      <xdr:row>77</xdr:row>
      <xdr:rowOff>65639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16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82166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294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112131</xdr:rowOff>
    </xdr:from>
    <xdr:to>
      <xdr:col>55</xdr:col>
      <xdr:colOff>0</xdr:colOff>
      <xdr:row>97</xdr:row>
      <xdr:rowOff>1694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639300" y="16571331"/>
          <a:ext cx="838200" cy="6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82700</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3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1694</xdr:rowOff>
    </xdr:from>
    <xdr:to>
      <xdr:col>50</xdr:col>
      <xdr:colOff>114300</xdr:colOff>
      <xdr:row>97</xdr:row>
      <xdr:rowOff>10295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8750300" y="16632344"/>
          <a:ext cx="889000" cy="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41544</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72111" y="1632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118503</xdr:rowOff>
    </xdr:from>
    <xdr:to>
      <xdr:col>45</xdr:col>
      <xdr:colOff>177800</xdr:colOff>
      <xdr:row>97</xdr:row>
      <xdr:rowOff>10295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7861300" y="16577703"/>
          <a:ext cx="889000" cy="6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55013</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34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118503</xdr:rowOff>
    </xdr:from>
    <xdr:to>
      <xdr:col>41</xdr:col>
      <xdr:colOff>50800</xdr:colOff>
      <xdr:row>96</xdr:row>
      <xdr:rowOff>148182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6972300" y="16577703"/>
          <a:ext cx="889000" cy="2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18623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64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23092</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65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61331</xdr:rowOff>
    </xdr:from>
    <xdr:to>
      <xdr:col>55</xdr:col>
      <xdr:colOff>50800</xdr:colOff>
      <xdr:row>96</xdr:row>
      <xdr:rowOff>162931</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52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39758</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49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122344</xdr:rowOff>
    </xdr:from>
    <xdr:to>
      <xdr:col>50</xdr:col>
      <xdr:colOff>165100</xdr:colOff>
      <xdr:row>97</xdr:row>
      <xdr:rowOff>52494</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58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43621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67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130945</xdr:rowOff>
    </xdr:from>
    <xdr:to>
      <xdr:col>46</xdr:col>
      <xdr:colOff>38100</xdr:colOff>
      <xdr:row>97</xdr:row>
      <xdr:rowOff>61095</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59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52222</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68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67703</xdr:rowOff>
    </xdr:from>
    <xdr:to>
      <xdr:col>41</xdr:col>
      <xdr:colOff>101600</xdr:colOff>
      <xdr:row>96</xdr:row>
      <xdr:rowOff>169303</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52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14380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0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97382</xdr:rowOff>
    </xdr:from>
    <xdr:to>
      <xdr:col>36</xdr:col>
      <xdr:colOff>165100</xdr:colOff>
      <xdr:row>97</xdr:row>
      <xdr:rowOff>27532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55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44059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3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3" name="消防費最小値テキスト">
          <a:extLst>
            <a:ext uri="{FF2B5EF4-FFF2-40B4-BE49-F238E27FC236}">
              <a16:creationId xmlns:a16="http://schemas.microsoft.com/office/drawing/2014/main" id="{00000000-0008-0000-0700-0000F7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5" name="消防費最大値テキスト">
          <a:extLst>
            <a:ext uri="{FF2B5EF4-FFF2-40B4-BE49-F238E27FC236}">
              <a16:creationId xmlns:a16="http://schemas.microsoft.com/office/drawing/2014/main" id="{00000000-0008-0000-0700-0000F9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171247</xdr:rowOff>
    </xdr:from>
    <xdr:to>
      <xdr:col>85</xdr:col>
      <xdr:colOff>127000</xdr:colOff>
      <xdr:row>38</xdr:row>
      <xdr:rowOff>60650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5481300" y="6514897"/>
          <a:ext cx="838200" cy="6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106656</xdr:rowOff>
    </xdr:from>
    <xdr:ext cx="469744" cy="259045"/>
    <xdr:sp macro="" textlink="">
      <xdr:nvSpPr>
        <xdr:cNvPr id="508" name="消防費平均値テキスト">
          <a:extLst>
            <a:ext uri="{FF2B5EF4-FFF2-40B4-BE49-F238E27FC236}">
              <a16:creationId xmlns:a16="http://schemas.microsoft.com/office/drawing/2014/main" id="{00000000-0008-0000-0700-0000FC010000}"/>
            </a:ext>
          </a:extLst>
        </xdr:cNvPr>
        <xdr:cNvSpPr txBox="1"/>
      </xdr:nvSpPr>
      <xdr:spPr>
        <a:xfrm>
          <a:off x="16370300" y="627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55301</xdr:rowOff>
    </xdr:from>
    <xdr:to>
      <xdr:col>81</xdr:col>
      <xdr:colOff>50800</xdr:colOff>
      <xdr:row>38</xdr:row>
      <xdr:rowOff>60650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4592300" y="6570401"/>
          <a:ext cx="889000" cy="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33840</xdr:rowOff>
    </xdr:from>
    <xdr:ext cx="469744"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46428" y="620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36327</xdr:rowOff>
    </xdr:from>
    <xdr:to>
      <xdr:col>76</xdr:col>
      <xdr:colOff>114300</xdr:colOff>
      <xdr:row>38</xdr:row>
      <xdr:rowOff>55301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3703300" y="6551427"/>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66118</xdr:rowOff>
    </xdr:from>
    <xdr:ext cx="469744"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57428" y="623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32303</xdr:rowOff>
    </xdr:from>
    <xdr:to>
      <xdr:col>71</xdr:col>
      <xdr:colOff>177800</xdr:colOff>
      <xdr:row>38</xdr:row>
      <xdr:rowOff>36327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814300" y="6547403"/>
          <a:ext cx="889000" cy="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47784</xdr:rowOff>
    </xdr:from>
    <xdr:ext cx="469744"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68428" y="621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142836</xdr:rowOff>
    </xdr:from>
    <xdr:ext cx="469744"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79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120447</xdr:rowOff>
    </xdr:from>
    <xdr:to>
      <xdr:col>85</xdr:col>
      <xdr:colOff>177800</xdr:colOff>
      <xdr:row>38</xdr:row>
      <xdr:rowOff>50597</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646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62207</xdr:rowOff>
    </xdr:from>
    <xdr:ext cx="469744" cy="259045"/>
    <xdr:sp macro="" textlink="">
      <xdr:nvSpPr>
        <xdr:cNvPr id="527" name="消防費該当値テキスト">
          <a:extLst>
            <a:ext uri="{FF2B5EF4-FFF2-40B4-BE49-F238E27FC236}">
              <a16:creationId xmlns:a16="http://schemas.microsoft.com/office/drawing/2014/main" id="{00000000-0008-0000-0700-00000F020000}"/>
            </a:ext>
          </a:extLst>
        </xdr:cNvPr>
        <xdr:cNvSpPr txBox="1"/>
      </xdr:nvSpPr>
      <xdr:spPr>
        <a:xfrm>
          <a:off x="16370300" y="6405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9850</xdr:rowOff>
    </xdr:from>
    <xdr:to>
      <xdr:col>81</xdr:col>
      <xdr:colOff>101600</xdr:colOff>
      <xdr:row>38</xdr:row>
      <xdr:rowOff>111450</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65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102577</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46428" y="661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4501</xdr:rowOff>
    </xdr:from>
    <xdr:to>
      <xdr:col>76</xdr:col>
      <xdr:colOff>165100</xdr:colOff>
      <xdr:row>38</xdr:row>
      <xdr:rowOff>106101</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651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97228</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57428" y="6612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156977</xdr:rowOff>
    </xdr:from>
    <xdr:to>
      <xdr:col>72</xdr:col>
      <xdr:colOff>38100</xdr:colOff>
      <xdr:row>38</xdr:row>
      <xdr:rowOff>87127</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650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78254</xdr:rowOff>
    </xdr:from>
    <xdr:ext cx="469744"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68428" y="659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152954</xdr:rowOff>
    </xdr:from>
    <xdr:to>
      <xdr:col>67</xdr:col>
      <xdr:colOff>101600</xdr:colOff>
      <xdr:row>38</xdr:row>
      <xdr:rowOff>83103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64966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74230</xdr:rowOff>
    </xdr:from>
    <xdr:ext cx="469744"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79428" y="658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教育費グラフ枠">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58" name="教育費最小値テキスト">
          <a:extLst>
            <a:ext uri="{FF2B5EF4-FFF2-40B4-BE49-F238E27FC236}">
              <a16:creationId xmlns:a16="http://schemas.microsoft.com/office/drawing/2014/main" id="{00000000-0008-0000-0700-00002E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0" name="教育費最大値テキスト">
          <a:extLst>
            <a:ext uri="{FF2B5EF4-FFF2-40B4-BE49-F238E27FC236}">
              <a16:creationId xmlns:a16="http://schemas.microsoft.com/office/drawing/2014/main" id="{00000000-0008-0000-0700-000030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65144</xdr:rowOff>
    </xdr:from>
    <xdr:to>
      <xdr:col>85</xdr:col>
      <xdr:colOff>127000</xdr:colOff>
      <xdr:row>57</xdr:row>
      <xdr:rowOff>77649</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5481300" y="9837794"/>
          <a:ext cx="838200" cy="1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137678</xdr:rowOff>
    </xdr:from>
    <xdr:ext cx="534377" cy="259045"/>
    <xdr:sp macro="" textlink="">
      <xdr:nvSpPr>
        <xdr:cNvPr id="563" name="教育費平均値テキスト">
          <a:extLst>
            <a:ext uri="{FF2B5EF4-FFF2-40B4-BE49-F238E27FC236}">
              <a16:creationId xmlns:a16="http://schemas.microsoft.com/office/drawing/2014/main" id="{00000000-0008-0000-0700-000033020000}"/>
            </a:ext>
          </a:extLst>
        </xdr:cNvPr>
        <xdr:cNvSpPr txBox="1"/>
      </xdr:nvSpPr>
      <xdr:spPr>
        <a:xfrm>
          <a:off x="16370300" y="9567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4" name="フローチャート: 判断 563">
          <a:extLst>
            <a:ext uri="{FF2B5EF4-FFF2-40B4-BE49-F238E27FC236}">
              <a16:creationId xmlns:a16="http://schemas.microsoft.com/office/drawing/2014/main" id="{00000000-0008-0000-0700-000034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65144</xdr:rowOff>
    </xdr:from>
    <xdr:to>
      <xdr:col>81</xdr:col>
      <xdr:colOff>50800</xdr:colOff>
      <xdr:row>57</xdr:row>
      <xdr:rowOff>82852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4592300" y="9837794"/>
          <a:ext cx="889000" cy="1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68656</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5214111" y="949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82852</xdr:rowOff>
    </xdr:from>
    <xdr:to>
      <xdr:col>76</xdr:col>
      <xdr:colOff>114300</xdr:colOff>
      <xdr:row>57</xdr:row>
      <xdr:rowOff>92142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3703300" y="9855502"/>
          <a:ext cx="889000" cy="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79171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4325111" y="950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83364</xdr:rowOff>
    </xdr:from>
    <xdr:to>
      <xdr:col>71</xdr:col>
      <xdr:colOff>177800</xdr:colOff>
      <xdr:row>57</xdr:row>
      <xdr:rowOff>92142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814300" y="9856014"/>
          <a:ext cx="8890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112012</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3436111" y="954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112282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2547111" y="954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26849</xdr:rowOff>
    </xdr:from>
    <xdr:to>
      <xdr:col>85</xdr:col>
      <xdr:colOff>177800</xdr:colOff>
      <xdr:row>57</xdr:row>
      <xdr:rowOff>128449</xdr:rowOff>
    </xdr:to>
    <xdr:sp macro="" textlink="">
      <xdr:nvSpPr>
        <xdr:cNvPr id="581" name="楕円 580">
          <a:extLst>
            <a:ext uri="{FF2B5EF4-FFF2-40B4-BE49-F238E27FC236}">
              <a16:creationId xmlns:a16="http://schemas.microsoft.com/office/drawing/2014/main" id="{00000000-0008-0000-0700-000045020000}"/>
            </a:ext>
          </a:extLst>
        </xdr:cNvPr>
        <xdr:cNvSpPr/>
      </xdr:nvSpPr>
      <xdr:spPr>
        <a:xfrm>
          <a:off x="16268700" y="979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113226</xdr:rowOff>
    </xdr:from>
    <xdr:ext cx="534377" cy="259045"/>
    <xdr:sp macro="" textlink="">
      <xdr:nvSpPr>
        <xdr:cNvPr id="582" name="教育費該当値テキスト">
          <a:extLst>
            <a:ext uri="{FF2B5EF4-FFF2-40B4-BE49-F238E27FC236}">
              <a16:creationId xmlns:a16="http://schemas.microsoft.com/office/drawing/2014/main" id="{00000000-0008-0000-0700-000046020000}"/>
            </a:ext>
          </a:extLst>
        </xdr:cNvPr>
        <xdr:cNvSpPr txBox="1"/>
      </xdr:nvSpPr>
      <xdr:spPr>
        <a:xfrm>
          <a:off x="16370300" y="971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14344</xdr:rowOff>
    </xdr:from>
    <xdr:to>
      <xdr:col>81</xdr:col>
      <xdr:colOff>101600</xdr:colOff>
      <xdr:row>57</xdr:row>
      <xdr:rowOff>115944</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5430500" y="978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107071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87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32052</xdr:rowOff>
    </xdr:from>
    <xdr:to>
      <xdr:col>76</xdr:col>
      <xdr:colOff>165100</xdr:colOff>
      <xdr:row>57</xdr:row>
      <xdr:rowOff>133652</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4541500" y="980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124779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89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41342</xdr:rowOff>
    </xdr:from>
    <xdr:to>
      <xdr:col>72</xdr:col>
      <xdr:colOff>38100</xdr:colOff>
      <xdr:row>57</xdr:row>
      <xdr:rowOff>142942</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3652500" y="981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134069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90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32564</xdr:rowOff>
    </xdr:from>
    <xdr:to>
      <xdr:col>67</xdr:col>
      <xdr:colOff>101600</xdr:colOff>
      <xdr:row>57</xdr:row>
      <xdr:rowOff>134164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2763500" y="980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125291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9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79</xdr:row>
      <xdr:rowOff>98879</xdr:rowOff>
    </xdr:from>
    <xdr:to>
      <xdr:col>85</xdr:col>
      <xdr:colOff>126364</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317595" y="13643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140806</xdr:rowOff>
    </xdr:from>
    <xdr:ext cx="249299"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140806</xdr:rowOff>
    </xdr:from>
    <xdr:ext cx="249299"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3342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26506</xdr:rowOff>
    </xdr:from>
    <xdr:ext cx="249299"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571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48079</xdr:rowOff>
    </xdr:from>
    <xdr:to>
      <xdr:col>81</xdr:col>
      <xdr:colOff>101600</xdr:colOff>
      <xdr:row>79</xdr:row>
      <xdr:rowOff>149679</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151130</xdr:rowOff>
    </xdr:from>
    <xdr:to>
      <xdr:col>76</xdr:col>
      <xdr:colOff>114300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3703300" y="12152630"/>
          <a:ext cx="889000" cy="149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23586</xdr:rowOff>
    </xdr:from>
    <xdr:to>
      <xdr:col>76</xdr:col>
      <xdr:colOff>165100</xdr:colOff>
      <xdr:row>79</xdr:row>
      <xdr:rowOff>125186</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56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77</xdr:row>
      <xdr:rowOff>141713</xdr:rowOff>
    </xdr:from>
    <xdr:ext cx="313932"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435333" y="133433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151130</xdr:rowOff>
    </xdr:from>
    <xdr:to>
      <xdr:col>71</xdr:col>
      <xdr:colOff>177800</xdr:colOff>
      <xdr:row>76</xdr:row>
      <xdr:rowOff>100512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2814300" y="12152630"/>
          <a:ext cx="889000" cy="97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113393</xdr:rowOff>
    </xdr:from>
    <xdr:to>
      <xdr:col>72</xdr:col>
      <xdr:colOff>38100</xdr:colOff>
      <xdr:row>79</xdr:row>
      <xdr:rowOff>43543</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348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34670</xdr:rowOff>
    </xdr:from>
    <xdr:ext cx="313932"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546333" y="135792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126456</xdr:rowOff>
    </xdr:from>
    <xdr:to>
      <xdr:col>67</xdr:col>
      <xdr:colOff>101600</xdr:colOff>
      <xdr:row>79</xdr:row>
      <xdr:rowOff>56606</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349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47733</xdr:rowOff>
    </xdr:from>
    <xdr:ext cx="313932"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657333" y="135922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83656</xdr:rowOff>
    </xdr:from>
    <xdr:ext cx="249299"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3456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166206</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356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100330</xdr:rowOff>
    </xdr:from>
    <xdr:to>
      <xdr:col>72</xdr:col>
      <xdr:colOff>38100</xdr:colOff>
      <xdr:row>71</xdr:row>
      <xdr:rowOff>30480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210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69</xdr:row>
      <xdr:rowOff>47007</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4017" y="11877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49712</xdr:rowOff>
    </xdr:from>
    <xdr:to>
      <xdr:col>67</xdr:col>
      <xdr:colOff>101600</xdr:colOff>
      <xdr:row>76</xdr:row>
      <xdr:rowOff>151312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307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74</xdr:row>
      <xdr:rowOff>167839</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2855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72" name="公債費最小値テキスト">
          <a:extLst>
            <a:ext uri="{FF2B5EF4-FFF2-40B4-BE49-F238E27FC236}">
              <a16:creationId xmlns:a16="http://schemas.microsoft.com/office/drawing/2014/main" id="{00000000-0008-0000-0700-0000A0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4" name="公債費最大値テキスト">
          <a:extLst>
            <a:ext uri="{FF2B5EF4-FFF2-40B4-BE49-F238E27FC236}">
              <a16:creationId xmlns:a16="http://schemas.microsoft.com/office/drawing/2014/main" id="{00000000-0008-0000-0700-0000A2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109068</xdr:rowOff>
    </xdr:from>
    <xdr:to>
      <xdr:col>85</xdr:col>
      <xdr:colOff>127000</xdr:colOff>
      <xdr:row>96</xdr:row>
      <xdr:rowOff>17125</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5481300" y="16396818"/>
          <a:ext cx="838200" cy="7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126900</xdr:rowOff>
    </xdr:from>
    <xdr:ext cx="469744" cy="259045"/>
    <xdr:sp macro="" textlink="">
      <xdr:nvSpPr>
        <xdr:cNvPr id="677" name="公債費平均値テキスト">
          <a:extLst>
            <a:ext uri="{FF2B5EF4-FFF2-40B4-BE49-F238E27FC236}">
              <a16:creationId xmlns:a16="http://schemas.microsoft.com/office/drawing/2014/main" id="{00000000-0008-0000-0700-0000A5020000}"/>
            </a:ext>
          </a:extLst>
        </xdr:cNvPr>
        <xdr:cNvSpPr txBox="1"/>
      </xdr:nvSpPr>
      <xdr:spPr>
        <a:xfrm>
          <a:off x="16370300" y="16586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159406</xdr:rowOff>
    </xdr:from>
    <xdr:to>
      <xdr:col>81</xdr:col>
      <xdr:colOff>50800</xdr:colOff>
      <xdr:row>96</xdr:row>
      <xdr:rowOff>17125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4592300" y="16447156"/>
          <a:ext cx="889000" cy="2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99834</xdr:rowOff>
    </xdr:from>
    <xdr:ext cx="469744"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5246428" y="1673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159406</xdr:rowOff>
    </xdr:from>
    <xdr:to>
      <xdr:col>76</xdr:col>
      <xdr:colOff>114300</xdr:colOff>
      <xdr:row>96</xdr:row>
      <xdr:rowOff>18771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3703300" y="16447156"/>
          <a:ext cx="889000" cy="3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55897</xdr:rowOff>
    </xdr:from>
    <xdr:ext cx="469744"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4357428" y="1668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18771</xdr:rowOff>
    </xdr:from>
    <xdr:to>
      <xdr:col>71</xdr:col>
      <xdr:colOff>177800</xdr:colOff>
      <xdr:row>96</xdr:row>
      <xdr:rowOff>55621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2814300" y="16477971"/>
          <a:ext cx="889000" cy="3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74230</xdr:rowOff>
    </xdr:from>
    <xdr:ext cx="469744"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468428" y="1670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20646</xdr:rowOff>
    </xdr:from>
    <xdr:ext cx="469744"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579428" y="1665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58268</xdr:rowOff>
    </xdr:from>
    <xdr:to>
      <xdr:col>85</xdr:col>
      <xdr:colOff>177800</xdr:colOff>
      <xdr:row>95</xdr:row>
      <xdr:rowOff>159868</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6268700" y="1634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81145</xdr:rowOff>
    </xdr:from>
    <xdr:ext cx="534377" cy="259045"/>
    <xdr:sp macro="" textlink="">
      <xdr:nvSpPr>
        <xdr:cNvPr id="696" name="公債費該当値テキスト">
          <a:extLst>
            <a:ext uri="{FF2B5EF4-FFF2-40B4-BE49-F238E27FC236}">
              <a16:creationId xmlns:a16="http://schemas.microsoft.com/office/drawing/2014/main" id="{00000000-0008-0000-0700-0000B8020000}"/>
            </a:ext>
          </a:extLst>
        </xdr:cNvPr>
        <xdr:cNvSpPr txBox="1"/>
      </xdr:nvSpPr>
      <xdr:spPr>
        <a:xfrm>
          <a:off x="16370300" y="1619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137775</xdr:rowOff>
    </xdr:from>
    <xdr:to>
      <xdr:col>81</xdr:col>
      <xdr:colOff>101600</xdr:colOff>
      <xdr:row>96</xdr:row>
      <xdr:rowOff>67925</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5430500" y="1642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84452</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108606</xdr:rowOff>
    </xdr:from>
    <xdr:to>
      <xdr:col>76</xdr:col>
      <xdr:colOff>165100</xdr:colOff>
      <xdr:row>96</xdr:row>
      <xdr:rowOff>38756</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4541500" y="163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55283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17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139421</xdr:rowOff>
    </xdr:from>
    <xdr:to>
      <xdr:col>72</xdr:col>
      <xdr:colOff>38100</xdr:colOff>
      <xdr:row>96</xdr:row>
      <xdr:rowOff>69571</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3652500" y="1642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86098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0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4821</xdr:rowOff>
    </xdr:from>
    <xdr:to>
      <xdr:col>67</xdr:col>
      <xdr:colOff>101600</xdr:colOff>
      <xdr:row>96</xdr:row>
      <xdr:rowOff>106421</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2763500" y="1646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122948</xdr:rowOff>
    </xdr:from>
    <xdr:ext cx="469744"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79428" y="1623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諸支出金グラフ枠">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5" name="諸支出金最小値テキスト">
          <a:extLst>
            <a:ext uri="{FF2B5EF4-FFF2-40B4-BE49-F238E27FC236}">
              <a16:creationId xmlns:a16="http://schemas.microsoft.com/office/drawing/2014/main" id="{00000000-0008-0000-0700-0000D5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7" name="諸支出金最大値テキスト">
          <a:extLst>
            <a:ext uri="{FF2B5EF4-FFF2-40B4-BE49-F238E27FC236}">
              <a16:creationId xmlns:a16="http://schemas.microsoft.com/office/drawing/2014/main" id="{00000000-0008-0000-0700-0000D7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30" name="諸支出金平均値テキスト">
          <a:extLst>
            <a:ext uri="{FF2B5EF4-FFF2-40B4-BE49-F238E27FC236}">
              <a16:creationId xmlns:a16="http://schemas.microsoft.com/office/drawing/2014/main" id="{00000000-0008-0000-0700-0000DA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33" name="フローチャート: 判断 732">
          <a:extLst>
            <a:ext uri="{FF2B5EF4-FFF2-40B4-BE49-F238E27FC236}">
              <a16:creationId xmlns:a16="http://schemas.microsoft.com/office/drawing/2014/main" id="{00000000-0008-0000-0700-0000DD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9" name="諸支出金該当値テキスト">
          <a:extLst>
            <a:ext uri="{FF2B5EF4-FFF2-40B4-BE49-F238E27FC236}">
              <a16:creationId xmlns:a16="http://schemas.microsoft.com/office/drawing/2014/main" id="{00000000-0008-0000-0700-0000ED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前年度繰上充用金グラフ枠">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4" name="前年度繰上充用金最小値テキスト">
          <a:extLst>
            <a:ext uri="{FF2B5EF4-FFF2-40B4-BE49-F238E27FC236}">
              <a16:creationId xmlns:a16="http://schemas.microsoft.com/office/drawing/2014/main" id="{00000000-0008-0000-0700-00000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6" name="前年度繰上充用金最大値テキスト">
          <a:extLst>
            <a:ext uri="{FF2B5EF4-FFF2-40B4-BE49-F238E27FC236}">
              <a16:creationId xmlns:a16="http://schemas.microsoft.com/office/drawing/2014/main" id="{00000000-0008-0000-0700-00000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9" name="前年度繰上充用金平均値テキスト">
          <a:extLst>
            <a:ext uri="{FF2B5EF4-FFF2-40B4-BE49-F238E27FC236}">
              <a16:creationId xmlns:a16="http://schemas.microsoft.com/office/drawing/2014/main" id="{00000000-0008-0000-0700-00000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8" name="前年度繰上充用金該当値テキスト">
          <a:extLst>
            <a:ext uri="{FF2B5EF4-FFF2-40B4-BE49-F238E27FC236}">
              <a16:creationId xmlns:a16="http://schemas.microsoft.com/office/drawing/2014/main" id="{00000000-0008-0000-0700-00001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257,585</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高止まりしている。これは、扶助費が多く占めていることによる。性質別歳出決算の扶助費の分析内容と同様に、保育需要の増等により、今後も増加していくことが見込まれる。</a:t>
          </a: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11,920</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円となっており、類似団体と比較して高い状態が続いている。引き続き、学校施設の改築などに起債する計画であるが、その際は、財政基盤の確立に配慮した起債となるよう努めることとしている。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東京都墨田区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財政調整基金残高は、原油価格・物価高騰等総合緊急対策経費などへの取崩しを行った結果、標準財政規模比が前年度に比べ約</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ポイント減少している。</a:t>
          </a:r>
        </a:p>
        <a:p>
          <a:r>
            <a:rPr kumimoji="1" lang="ja-JP" altLang="en-US" sz="1400">
              <a:latin typeface="ＭＳ ゴシック" pitchFamily="49" charset="-128"/>
              <a:ea typeface="ＭＳ ゴシック" pitchFamily="49" charset="-128"/>
            </a:rPr>
            <a:t>　実質収支額は、行財政改革を着実に進めていることから黒字を確保している。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実質単年度収支は、昨年度と比較して基金繰入額が増加したため、赤字となった。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東京都墨田区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一般会計の実質収支については、価格高騰緊急支援給付金給付事業等により歳出が増加したが、特別区税や財政調整交付金などの増等により歳入も増加したため、黒字額が増加となった。</a:t>
          </a:r>
        </a:p>
        <a:p>
          <a:r>
            <a:rPr kumimoji="1" lang="ja-JP" altLang="en-US" sz="1400">
              <a:latin typeface="ＭＳ ゴシック" pitchFamily="49" charset="-128"/>
              <a:ea typeface="ＭＳ ゴシック" pitchFamily="49" charset="-128"/>
            </a:rPr>
            <a:t> 　国民健康保険特別会計については、事業費納付金等の歳出増があったが、繰入金等による歳入増により黒字額は微増となった。</a:t>
          </a:r>
        </a:p>
        <a:p>
          <a:r>
            <a:rPr kumimoji="1" lang="ja-JP" altLang="en-US" sz="1400">
              <a:latin typeface="ＭＳ ゴシック" pitchFamily="49" charset="-128"/>
              <a:ea typeface="ＭＳ ゴシック" pitchFamily="49" charset="-128"/>
            </a:rPr>
            <a:t>　介護保険特別会計については、歳入・歳出ともに増となったが、保険給付費が事業計画値と近似値で執行されたことに伴い、黒字額が減少した。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147775538</v>
      </c>
      <c r="BO4" s="358"/>
      <c r="BP4" s="358"/>
      <c r="BQ4" s="358"/>
      <c r="BR4" s="358"/>
      <c r="BS4" s="358"/>
      <c r="BT4" s="358"/>
      <c r="BU4" s="359"/>
      <c r="BV4" s="357">
        <v>141796412</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6.9</v>
      </c>
      <c r="CU4" s="364"/>
      <c r="CV4" s="364"/>
      <c r="CW4" s="364"/>
      <c r="CX4" s="364"/>
      <c r="CY4" s="364"/>
      <c r="CZ4" s="364"/>
      <c r="DA4" s="365"/>
      <c r="DB4" s="363">
        <v>7.6</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141886416</v>
      </c>
      <c r="BO5" s="395"/>
      <c r="BP5" s="395"/>
      <c r="BQ5" s="395"/>
      <c r="BR5" s="395"/>
      <c r="BS5" s="395"/>
      <c r="BT5" s="395"/>
      <c r="BU5" s="396"/>
      <c r="BV5" s="394">
        <v>135845720</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78.900000000000006</v>
      </c>
      <c r="CU5" s="392"/>
      <c r="CV5" s="392"/>
      <c r="CW5" s="392"/>
      <c r="CX5" s="392"/>
      <c r="CY5" s="392"/>
      <c r="CZ5" s="392"/>
      <c r="DA5" s="393"/>
      <c r="DB5" s="391">
        <v>77.7</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101</v>
      </c>
      <c r="AV6" s="427"/>
      <c r="AW6" s="427"/>
      <c r="AX6" s="427"/>
      <c r="AY6" s="428" t="s">
        <v>98</v>
      </c>
      <c r="AZ6" s="429"/>
      <c r="BA6" s="429"/>
      <c r="BB6" s="429"/>
      <c r="BC6" s="429"/>
      <c r="BD6" s="429"/>
      <c r="BE6" s="429"/>
      <c r="BF6" s="429"/>
      <c r="BG6" s="429"/>
      <c r="BH6" s="429"/>
      <c r="BI6" s="429"/>
      <c r="BJ6" s="429"/>
      <c r="BK6" s="429"/>
      <c r="BL6" s="429"/>
      <c r="BM6" s="430"/>
      <c r="BN6" s="394">
        <v>5889122</v>
      </c>
      <c r="BO6" s="395"/>
      <c r="BP6" s="395"/>
      <c r="BQ6" s="395"/>
      <c r="BR6" s="395"/>
      <c r="BS6" s="395"/>
      <c r="BT6" s="395"/>
      <c r="BU6" s="396"/>
      <c r="BV6" s="394">
        <v>5950692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78.900000000000006</v>
      </c>
      <c r="CU6" s="432"/>
      <c r="CV6" s="432"/>
      <c r="CW6" s="432"/>
      <c r="CX6" s="432"/>
      <c r="CY6" s="432"/>
      <c r="CZ6" s="432"/>
      <c r="DA6" s="433"/>
      <c r="DB6" s="431">
        <v>77.7</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352081</v>
      </c>
      <c r="BO7" s="395"/>
      <c r="BP7" s="395"/>
      <c r="BQ7" s="395"/>
      <c r="BR7" s="395"/>
      <c r="BS7" s="395"/>
      <c r="BT7" s="395"/>
      <c r="BU7" s="396"/>
      <c r="BV7" s="394">
        <v>140915</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80359289</v>
      </c>
      <c r="CU7" s="395"/>
      <c r="CV7" s="395"/>
      <c r="CW7" s="395"/>
      <c r="CX7" s="395"/>
      <c r="CY7" s="395"/>
      <c r="CZ7" s="395"/>
      <c r="DA7" s="396"/>
      <c r="DB7" s="394">
        <v>76355548</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5537041</v>
      </c>
      <c r="BO8" s="395"/>
      <c r="BP8" s="395"/>
      <c r="BQ8" s="395"/>
      <c r="BR8" s="395"/>
      <c r="BS8" s="395"/>
      <c r="BT8" s="395"/>
      <c r="BU8" s="396"/>
      <c r="BV8" s="394">
        <v>5809777</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0.42</v>
      </c>
      <c r="CU8" s="435"/>
      <c r="CV8" s="435"/>
      <c r="CW8" s="435"/>
      <c r="CX8" s="435"/>
      <c r="CY8" s="435"/>
      <c r="CZ8" s="435"/>
      <c r="DA8" s="436"/>
      <c r="DB8" s="434">
        <v>0.42</v>
      </c>
      <c r="DC8" s="435"/>
      <c r="DD8" s="435"/>
      <c r="DE8" s="435"/>
      <c r="DF8" s="435"/>
      <c r="DG8" s="435"/>
      <c r="DH8" s="435"/>
      <c r="DI8" s="436"/>
    </row>
    <row r="9" spans="1:119" ht="18.75" customHeight="1" thickBot="1" x14ac:dyDescent="0.25">
      <c r="A9" s="175"/>
      <c r="B9" s="388" t="s">
        <v>107</v>
      </c>
      <c r="C9" s="389"/>
      <c r="D9" s="389"/>
      <c r="E9" s="389"/>
      <c r="F9" s="389"/>
      <c r="G9" s="389"/>
      <c r="H9" s="389"/>
      <c r="I9" s="389"/>
      <c r="J9" s="389"/>
      <c r="K9" s="437"/>
      <c r="L9" s="438" t="s">
        <v>108</v>
      </c>
      <c r="M9" s="439"/>
      <c r="N9" s="439"/>
      <c r="O9" s="439"/>
      <c r="P9" s="439"/>
      <c r="Q9" s="440"/>
      <c r="R9" s="441">
        <v>272085</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-272736</v>
      </c>
      <c r="BO9" s="395"/>
      <c r="BP9" s="395"/>
      <c r="BQ9" s="395"/>
      <c r="BR9" s="395"/>
      <c r="BS9" s="395"/>
      <c r="BT9" s="395"/>
      <c r="BU9" s="396"/>
      <c r="BV9" s="394">
        <v>1249444</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3.3</v>
      </c>
      <c r="CU9" s="392"/>
      <c r="CV9" s="392"/>
      <c r="CW9" s="392"/>
      <c r="CX9" s="392"/>
      <c r="CY9" s="392"/>
      <c r="CZ9" s="392"/>
      <c r="DA9" s="393"/>
      <c r="DB9" s="391">
        <v>3.1</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113</v>
      </c>
      <c r="M10" s="424"/>
      <c r="N10" s="424"/>
      <c r="O10" s="424"/>
      <c r="P10" s="424"/>
      <c r="Q10" s="425"/>
      <c r="R10" s="445">
        <v>256274</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1160136</v>
      </c>
      <c r="BO10" s="395"/>
      <c r="BP10" s="395"/>
      <c r="BQ10" s="395"/>
      <c r="BR10" s="395"/>
      <c r="BS10" s="395"/>
      <c r="BT10" s="395"/>
      <c r="BU10" s="396"/>
      <c r="BV10" s="394">
        <v>2285222</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5"/>
      <c r="B12" s="454" t="s">
        <v>123</v>
      </c>
      <c r="C12" s="455"/>
      <c r="D12" s="455"/>
      <c r="E12" s="455"/>
      <c r="F12" s="455"/>
      <c r="G12" s="455"/>
      <c r="H12" s="455"/>
      <c r="I12" s="455"/>
      <c r="J12" s="455"/>
      <c r="K12" s="456"/>
      <c r="L12" s="463" t="s">
        <v>124</v>
      </c>
      <c r="M12" s="464"/>
      <c r="N12" s="464"/>
      <c r="O12" s="464"/>
      <c r="P12" s="464"/>
      <c r="Q12" s="465"/>
      <c r="R12" s="466">
        <v>284555</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3730660</v>
      </c>
      <c r="BO12" s="395"/>
      <c r="BP12" s="395"/>
      <c r="BQ12" s="395"/>
      <c r="BR12" s="395"/>
      <c r="BS12" s="395"/>
      <c r="BT12" s="395"/>
      <c r="BU12" s="396"/>
      <c r="BV12" s="394">
        <v>505000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84"/>
      <c r="M13" s="485" t="s">
        <v>130</v>
      </c>
      <c r="N13" s="486"/>
      <c r="O13" s="486"/>
      <c r="P13" s="486"/>
      <c r="Q13" s="487"/>
      <c r="R13" s="478">
        <v>268892</v>
      </c>
      <c r="S13" s="479"/>
      <c r="T13" s="479"/>
      <c r="U13" s="479"/>
      <c r="V13" s="480"/>
      <c r="W13" s="410" t="s">
        <v>131</v>
      </c>
      <c r="X13" s="411"/>
      <c r="Y13" s="411"/>
      <c r="Z13" s="411"/>
      <c r="AA13" s="411"/>
      <c r="AB13" s="401"/>
      <c r="AC13" s="445">
        <v>106</v>
      </c>
      <c r="AD13" s="446"/>
      <c r="AE13" s="446"/>
      <c r="AF13" s="446"/>
      <c r="AG13" s="488"/>
      <c r="AH13" s="445">
        <v>92</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-2843260</v>
      </c>
      <c r="BO13" s="395"/>
      <c r="BP13" s="395"/>
      <c r="BQ13" s="395"/>
      <c r="BR13" s="395"/>
      <c r="BS13" s="395"/>
      <c r="BT13" s="395"/>
      <c r="BU13" s="396"/>
      <c r="BV13" s="394">
        <v>3029666</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-0.6</v>
      </c>
      <c r="CU13" s="392"/>
      <c r="CV13" s="392"/>
      <c r="CW13" s="392"/>
      <c r="CX13" s="392"/>
      <c r="CY13" s="392"/>
      <c r="CZ13" s="392"/>
      <c r="DA13" s="393"/>
      <c r="DB13" s="391">
        <v>-1</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279985</v>
      </c>
      <c r="S14" s="479"/>
      <c r="T14" s="479"/>
      <c r="U14" s="479"/>
      <c r="V14" s="480"/>
      <c r="W14" s="384"/>
      <c r="X14" s="385"/>
      <c r="Y14" s="385"/>
      <c r="Z14" s="385"/>
      <c r="AA14" s="385"/>
      <c r="AB14" s="374"/>
      <c r="AC14" s="481">
        <v>0.1</v>
      </c>
      <c r="AD14" s="482"/>
      <c r="AE14" s="482"/>
      <c r="AF14" s="482"/>
      <c r="AG14" s="483"/>
      <c r="AH14" s="481">
        <v>0.1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84"/>
      <c r="M15" s="485" t="s">
        <v>130</v>
      </c>
      <c r="N15" s="486"/>
      <c r="O15" s="486"/>
      <c r="P15" s="486"/>
      <c r="Q15" s="487"/>
      <c r="R15" s="478">
        <v>266227</v>
      </c>
      <c r="S15" s="479"/>
      <c r="T15" s="479"/>
      <c r="U15" s="479"/>
      <c r="V15" s="480"/>
      <c r="W15" s="410" t="s">
        <v>137</v>
      </c>
      <c r="X15" s="411"/>
      <c r="Y15" s="411"/>
      <c r="Z15" s="411"/>
      <c r="AA15" s="411"/>
      <c r="AB15" s="401"/>
      <c r="AC15" s="445">
        <v>22936</v>
      </c>
      <c r="AD15" s="446"/>
      <c r="AE15" s="446"/>
      <c r="AF15" s="446"/>
      <c r="AG15" s="488"/>
      <c r="AH15" s="445">
        <v>23548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32368525</v>
      </c>
      <c r="BO15" s="358"/>
      <c r="BP15" s="358"/>
      <c r="BQ15" s="358"/>
      <c r="BR15" s="358"/>
      <c r="BS15" s="358"/>
      <c r="BT15" s="358"/>
      <c r="BU15" s="359"/>
      <c r="BV15" s="357">
        <v>29867229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18.399999999999999</v>
      </c>
      <c r="AD16" s="482"/>
      <c r="AE16" s="482"/>
      <c r="AF16" s="482"/>
      <c r="AG16" s="483"/>
      <c r="AH16" s="481">
        <v>21.8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75917052</v>
      </c>
      <c r="BO16" s="395"/>
      <c r="BP16" s="395"/>
      <c r="BQ16" s="395"/>
      <c r="BR16" s="395"/>
      <c r="BS16" s="395"/>
      <c r="BT16" s="395"/>
      <c r="BU16" s="396"/>
      <c r="BV16" s="394">
        <v>72177116</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101691</v>
      </c>
      <c r="AD17" s="446"/>
      <c r="AE17" s="446"/>
      <c r="AF17" s="446"/>
      <c r="AG17" s="488"/>
      <c r="AH17" s="445">
        <v>84509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80359289</v>
      </c>
      <c r="BO17" s="395"/>
      <c r="BP17" s="395"/>
      <c r="BQ17" s="395"/>
      <c r="BR17" s="395"/>
      <c r="BS17" s="395"/>
      <c r="BT17" s="395"/>
      <c r="BU17" s="396"/>
      <c r="BV17" s="394">
        <v>76355548</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13.77</v>
      </c>
      <c r="M18" s="518"/>
      <c r="N18" s="518"/>
      <c r="O18" s="518"/>
      <c r="P18" s="518"/>
      <c r="Q18" s="518"/>
      <c r="R18" s="519"/>
      <c r="S18" s="519"/>
      <c r="T18" s="519"/>
      <c r="U18" s="519"/>
      <c r="V18" s="520"/>
      <c r="W18" s="412"/>
      <c r="X18" s="413"/>
      <c r="Y18" s="413"/>
      <c r="Z18" s="413"/>
      <c r="AA18" s="413"/>
      <c r="AB18" s="404"/>
      <c r="AC18" s="521">
        <v>81.5</v>
      </c>
      <c r="AD18" s="522"/>
      <c r="AE18" s="522"/>
      <c r="AF18" s="522"/>
      <c r="AG18" s="523"/>
      <c r="AH18" s="521">
        <v>78.099999999999994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65476288</v>
      </c>
      <c r="BO18" s="395"/>
      <c r="BP18" s="395"/>
      <c r="BQ18" s="395"/>
      <c r="BR18" s="395"/>
      <c r="BS18" s="395"/>
      <c r="BT18" s="395"/>
      <c r="BU18" s="396"/>
      <c r="BV18" s="394">
        <v>62605900</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19759</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101291355</v>
      </c>
      <c r="BO19" s="395"/>
      <c r="BP19" s="395"/>
      <c r="BQ19" s="395"/>
      <c r="BR19" s="395"/>
      <c r="BS19" s="395"/>
      <c r="BT19" s="395"/>
      <c r="BU19" s="396"/>
      <c r="BV19" s="394">
        <v>92315193</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145768</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25093032</v>
      </c>
      <c r="BO22" s="358"/>
      <c r="BP22" s="358"/>
      <c r="BQ22" s="358"/>
      <c r="BR22" s="358"/>
      <c r="BS22" s="358"/>
      <c r="BT22" s="358"/>
      <c r="BU22" s="359"/>
      <c r="BV22" s="357">
        <v>26592374</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15605670</v>
      </c>
      <c r="BO23" s="395"/>
      <c r="BP23" s="395"/>
      <c r="BQ23" s="395"/>
      <c r="BR23" s="395"/>
      <c r="BS23" s="395"/>
      <c r="BT23" s="395"/>
      <c r="BU23" s="396"/>
      <c r="BV23" s="394">
        <v>15965593</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11310</v>
      </c>
      <c r="R24" s="446"/>
      <c r="S24" s="446"/>
      <c r="T24" s="446"/>
      <c r="U24" s="446"/>
      <c r="V24" s="488"/>
      <c r="W24" s="540"/>
      <c r="X24" s="541"/>
      <c r="Y24" s="542"/>
      <c r="Z24" s="444" t="s">
        <v>162</v>
      </c>
      <c r="AA24" s="424"/>
      <c r="AB24" s="424"/>
      <c r="AC24" s="424"/>
      <c r="AD24" s="424"/>
      <c r="AE24" s="424"/>
      <c r="AF24" s="424"/>
      <c r="AG24" s="425"/>
      <c r="AH24" s="445">
        <v>1767</v>
      </c>
      <c r="AI24" s="446"/>
      <c r="AJ24" s="446"/>
      <c r="AK24" s="446"/>
      <c r="AL24" s="488"/>
      <c r="AM24" s="445">
        <v>5382282</v>
      </c>
      <c r="AN24" s="446"/>
      <c r="AO24" s="446"/>
      <c r="AP24" s="446"/>
      <c r="AQ24" s="446"/>
      <c r="AR24" s="488"/>
      <c r="AS24" s="445">
        <v>3046</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25093032</v>
      </c>
      <c r="BO24" s="395"/>
      <c r="BP24" s="395"/>
      <c r="BQ24" s="395"/>
      <c r="BR24" s="395"/>
      <c r="BS24" s="395"/>
      <c r="BT24" s="395"/>
      <c r="BU24" s="396"/>
      <c r="BV24" s="394">
        <v>26592374</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1</v>
      </c>
      <c r="M25" s="446"/>
      <c r="N25" s="446"/>
      <c r="O25" s="446"/>
      <c r="P25" s="488"/>
      <c r="Q25" s="445">
        <v>9130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9508881</v>
      </c>
      <c r="BO25" s="358"/>
      <c r="BP25" s="358"/>
      <c r="BQ25" s="358"/>
      <c r="BR25" s="358"/>
      <c r="BS25" s="358"/>
      <c r="BT25" s="358"/>
      <c r="BU25" s="359"/>
      <c r="BV25" s="357">
        <v>10764240</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8430</v>
      </c>
      <c r="R26" s="446"/>
      <c r="S26" s="446"/>
      <c r="T26" s="446"/>
      <c r="U26" s="446"/>
      <c r="V26" s="488"/>
      <c r="W26" s="540"/>
      <c r="X26" s="541"/>
      <c r="Y26" s="542"/>
      <c r="Z26" s="444" t="s">
        <v>168</v>
      </c>
      <c r="AA26" s="546"/>
      <c r="AB26" s="546"/>
      <c r="AC26" s="546"/>
      <c r="AD26" s="546"/>
      <c r="AE26" s="546"/>
      <c r="AF26" s="546"/>
      <c r="AG26" s="547"/>
      <c r="AH26" s="445">
        <v>128</v>
      </c>
      <c r="AI26" s="446"/>
      <c r="AJ26" s="446"/>
      <c r="AK26" s="446"/>
      <c r="AL26" s="488"/>
      <c r="AM26" s="445">
        <v>380032</v>
      </c>
      <c r="AN26" s="446"/>
      <c r="AO26" s="446"/>
      <c r="AP26" s="446"/>
      <c r="AQ26" s="446"/>
      <c r="AR26" s="488"/>
      <c r="AS26" s="445">
        <v>2969</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600000</v>
      </c>
      <c r="BO26" s="395"/>
      <c r="BP26" s="395"/>
      <c r="BQ26" s="395"/>
      <c r="BR26" s="395"/>
      <c r="BS26" s="395"/>
      <c r="BT26" s="395"/>
      <c r="BU26" s="396"/>
      <c r="BV26" s="394">
        <v>500000</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170</v>
      </c>
      <c r="F27" s="424"/>
      <c r="G27" s="424"/>
      <c r="H27" s="424"/>
      <c r="I27" s="424"/>
      <c r="J27" s="424"/>
      <c r="K27" s="425"/>
      <c r="L27" s="445">
        <v>1</v>
      </c>
      <c r="M27" s="446"/>
      <c r="N27" s="446"/>
      <c r="O27" s="446"/>
      <c r="P27" s="488"/>
      <c r="Q27" s="445">
        <v>9130</v>
      </c>
      <c r="R27" s="446"/>
      <c r="S27" s="446"/>
      <c r="T27" s="446"/>
      <c r="U27" s="446"/>
      <c r="V27" s="488"/>
      <c r="W27" s="540"/>
      <c r="X27" s="541"/>
      <c r="Y27" s="542"/>
      <c r="Z27" s="444" t="s">
        <v>171</v>
      </c>
      <c r="AA27" s="424"/>
      <c r="AB27" s="424"/>
      <c r="AC27" s="424"/>
      <c r="AD27" s="424"/>
      <c r="AE27" s="424"/>
      <c r="AF27" s="424"/>
      <c r="AG27" s="425"/>
      <c r="AH27" s="445">
        <v>24</v>
      </c>
      <c r="AI27" s="446"/>
      <c r="AJ27" s="446"/>
      <c r="AK27" s="446"/>
      <c r="AL27" s="488"/>
      <c r="AM27" s="445">
        <v>79833</v>
      </c>
      <c r="AN27" s="446"/>
      <c r="AO27" s="446"/>
      <c r="AP27" s="446"/>
      <c r="AQ27" s="446"/>
      <c r="AR27" s="488"/>
      <c r="AS27" s="445">
        <v>3326</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173</v>
      </c>
      <c r="F28" s="424"/>
      <c r="G28" s="424"/>
      <c r="H28" s="424"/>
      <c r="I28" s="424"/>
      <c r="J28" s="424"/>
      <c r="K28" s="425"/>
      <c r="L28" s="445">
        <v>1</v>
      </c>
      <c r="M28" s="446"/>
      <c r="N28" s="446"/>
      <c r="O28" s="446"/>
      <c r="P28" s="488"/>
      <c r="Q28" s="445">
        <v>7840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25065368</v>
      </c>
      <c r="BO28" s="358"/>
      <c r="BP28" s="358"/>
      <c r="BQ28" s="358"/>
      <c r="BR28" s="358"/>
      <c r="BS28" s="358"/>
      <c r="BT28" s="358"/>
      <c r="BU28" s="359"/>
      <c r="BV28" s="357">
        <v>25735892</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176</v>
      </c>
      <c r="F29" s="424"/>
      <c r="G29" s="424"/>
      <c r="H29" s="424"/>
      <c r="I29" s="424"/>
      <c r="J29" s="424"/>
      <c r="K29" s="425"/>
      <c r="L29" s="445">
        <v>30</v>
      </c>
      <c r="M29" s="446"/>
      <c r="N29" s="446"/>
      <c r="O29" s="446"/>
      <c r="P29" s="488"/>
      <c r="Q29" s="445">
        <v>6070</v>
      </c>
      <c r="R29" s="446"/>
      <c r="S29" s="446"/>
      <c r="T29" s="446"/>
      <c r="U29" s="446"/>
      <c r="V29" s="488"/>
      <c r="W29" s="543"/>
      <c r="X29" s="544"/>
      <c r="Y29" s="545"/>
      <c r="Z29" s="444" t="s">
        <v>177</v>
      </c>
      <c r="AA29" s="424"/>
      <c r="AB29" s="424"/>
      <c r="AC29" s="424"/>
      <c r="AD29" s="424"/>
      <c r="AE29" s="424"/>
      <c r="AF29" s="424"/>
      <c r="AG29" s="425"/>
      <c r="AH29" s="445">
        <v>1791</v>
      </c>
      <c r="AI29" s="446"/>
      <c r="AJ29" s="446"/>
      <c r="AK29" s="446"/>
      <c r="AL29" s="488"/>
      <c r="AM29" s="445">
        <v>5462115</v>
      </c>
      <c r="AN29" s="446"/>
      <c r="AO29" s="446"/>
      <c r="AP29" s="446"/>
      <c r="AQ29" s="446"/>
      <c r="AR29" s="488"/>
      <c r="AS29" s="445">
        <v>3050</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402072</v>
      </c>
      <c r="BO29" s="395"/>
      <c r="BP29" s="395"/>
      <c r="BQ29" s="395"/>
      <c r="BR29" s="395"/>
      <c r="BS29" s="395"/>
      <c r="BT29" s="395"/>
      <c r="BU29" s="396"/>
      <c r="BV29" s="394">
        <v>291457</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30138646</v>
      </c>
      <c r="BO30" s="514"/>
      <c r="BP30" s="514"/>
      <c r="BQ30" s="514"/>
      <c r="BR30" s="514"/>
      <c r="BS30" s="514"/>
      <c r="BT30" s="514"/>
      <c r="BU30" s="515"/>
      <c r="BV30" s="513">
        <v>23575313</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2">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x14ac:dyDescent="0.2">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75"/>
      <c r="AM34" s="584" t="str">
        <f>IF(AO34="","",MAX(C34:D43,U34:V43)+1)</f>
        <v/>
      </c>
      <c r="AN34" s="584"/>
      <c r="AO34" s="585"/>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5</v>
      </c>
      <c r="BX34" s="584"/>
      <c r="BY34" s="585" t="str">
        <f>IF('各会計、関係団体の財政状況及び健全化判断比率'!B68="","",'各会計、関係団体の財政状況及び健全化判断比率'!B68)</f>
        <v>特別区人事・厚生事務組合</v>
      </c>
      <c r="BZ34" s="585"/>
      <c r="CA34" s="585"/>
      <c r="CB34" s="585"/>
      <c r="CC34" s="585"/>
      <c r="CD34" s="585"/>
      <c r="CE34" s="585"/>
      <c r="CF34" s="585"/>
      <c r="CG34" s="585"/>
      <c r="CH34" s="585"/>
      <c r="CI34" s="585"/>
      <c r="CJ34" s="585"/>
      <c r="CK34" s="585"/>
      <c r="CL34" s="585"/>
      <c r="CM34" s="585"/>
      <c r="CN34" s="175"/>
      <c r="CO34" s="584">
        <f>IF(CQ34="","",MAX(C34:D43,U34:V43,AM34:AN43,BE34:BF43,BW34:BX43)+1)</f>
        <v>10</v>
      </c>
      <c r="CP34" s="584"/>
      <c r="CQ34" s="585" t="str">
        <f>IF('各会計、関係団体の財政状況及び健全化判断比率'!BS7="","",'各会計、関係団体の財政状況及び健全化判断比率'!BS7)</f>
        <v>墨田まちづくり公社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2">
      <c r="A35" s="175"/>
      <c r="B35" s="199"/>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6</v>
      </c>
      <c r="BX35" s="584"/>
      <c r="BY35" s="585" t="str">
        <f>IF('各会計、関係団体の財政状況及び健全化判断比率'!B69="","",'各会計、関係団体の財政状況及び健全化判断比率'!B69)</f>
        <v>特別区競馬組合</v>
      </c>
      <c r="BZ35" s="585"/>
      <c r="CA35" s="585"/>
      <c r="CB35" s="585"/>
      <c r="CC35" s="585"/>
      <c r="CD35" s="585"/>
      <c r="CE35" s="585"/>
      <c r="CF35" s="585"/>
      <c r="CG35" s="585"/>
      <c r="CH35" s="585"/>
      <c r="CI35" s="585"/>
      <c r="CJ35" s="585"/>
      <c r="CK35" s="585"/>
      <c r="CL35" s="585"/>
      <c r="CM35" s="585"/>
      <c r="CN35" s="175"/>
      <c r="CO35" s="584">
        <f t="shared" ref="CO35:CO43" si="3">IF(CQ35="","",CO34+1)</f>
        <v>11</v>
      </c>
      <c r="CP35" s="584"/>
      <c r="CQ35" s="585" t="str">
        <f>IF('各会計、関係団体の財政状況及び健全化判断比率'!BS8="","",'各会計、関係団体の財政状況及び健全化判断比率'!BS8)</f>
        <v>墨田区文化振興財団</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2">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7</v>
      </c>
      <c r="BX36" s="584"/>
      <c r="BY36" s="585" t="str">
        <f>IF('各会計、関係団体の財政状況及び健全化判断比率'!B70="","",'各会計、関係団体の財政状況及び健全化判断比率'!B70)</f>
        <v>東京二十三区清掃一部事務組合</v>
      </c>
      <c r="BZ36" s="585"/>
      <c r="CA36" s="585"/>
      <c r="CB36" s="585"/>
      <c r="CC36" s="585"/>
      <c r="CD36" s="585"/>
      <c r="CE36" s="585"/>
      <c r="CF36" s="585"/>
      <c r="CG36" s="585"/>
      <c r="CH36" s="585"/>
      <c r="CI36" s="585"/>
      <c r="CJ36" s="585"/>
      <c r="CK36" s="585"/>
      <c r="CL36" s="585"/>
      <c r="CM36" s="585"/>
      <c r="CN36" s="175"/>
      <c r="CO36" s="584">
        <f t="shared" si="3"/>
        <v>12</v>
      </c>
      <c r="CP36" s="584"/>
      <c r="CQ36" s="585" t="str">
        <f>IF('各会計、関係団体の財政状況及び健全化判断比率'!BS9="","",'各会計、関係団体の財政状況及び健全化判断比率'!BS9)</f>
        <v>アルカタワーズ</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2">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8</v>
      </c>
      <c r="BX37" s="584"/>
      <c r="BY37" s="585" t="str">
        <f>IF('各会計、関係団体の財政状況及び健全化判断比率'!B71="","",'各会計、関係団体の財政状況及び健全化判断比率'!B71)</f>
        <v>東京都後期高齢者医療広域連合（一般会計）</v>
      </c>
      <c r="BZ37" s="585"/>
      <c r="CA37" s="585"/>
      <c r="CB37" s="585"/>
      <c r="CC37" s="585"/>
      <c r="CD37" s="585"/>
      <c r="CE37" s="585"/>
      <c r="CF37" s="585"/>
      <c r="CG37" s="585"/>
      <c r="CH37" s="585"/>
      <c r="CI37" s="585"/>
      <c r="CJ37" s="585"/>
      <c r="CK37" s="585"/>
      <c r="CL37" s="585"/>
      <c r="CM37" s="585"/>
      <c r="CN37" s="175"/>
      <c r="CO37" s="584">
        <f t="shared" si="3"/>
        <v>13</v>
      </c>
      <c r="CP37" s="584"/>
      <c r="CQ37" s="585" t="str">
        <f>IF('各会計、関係団体の財政状況及び健全化判断比率'!BS10="","",'各会計、関係団体の財政状況及び健全化判断比率'!BS10)</f>
        <v>墨田区土地開発公社</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〇</v>
      </c>
      <c r="DH37" s="586"/>
      <c r="DI37" s="202"/>
    </row>
    <row r="38" spans="1:113" ht="32.25" customHeight="1" x14ac:dyDescent="0.2">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9</v>
      </c>
      <c r="BX38" s="584"/>
      <c r="BY38" s="585" t="str">
        <f>IF('各会計、関係団体の財政状況及び健全化判断比率'!B72="","",'各会計、関係団体の財政状況及び健全化判断比率'!B72)</f>
        <v>東京都後期高齢者医療広域連合
（後期高齢者医療特別会計）</v>
      </c>
      <c r="BZ38" s="585"/>
      <c r="CA38" s="585"/>
      <c r="CB38" s="585"/>
      <c r="CC38" s="585"/>
      <c r="CD38" s="585"/>
      <c r="CE38" s="585"/>
      <c r="CF38" s="585"/>
      <c r="CG38" s="585"/>
      <c r="CH38" s="585"/>
      <c r="CI38" s="585"/>
      <c r="CJ38" s="585"/>
      <c r="CK38" s="585"/>
      <c r="CL38" s="585"/>
      <c r="CM38" s="585"/>
      <c r="CN38" s="175"/>
      <c r="CO38" s="584">
        <f t="shared" si="3"/>
        <v>14</v>
      </c>
      <c r="CP38" s="584"/>
      <c r="CQ38" s="585" t="str">
        <f>IF('各会計、関係団体の財政状況及び健全化判断比率'!BS11="","",'各会計、関係団体の財政状況及び健全化判断比率'!BS11)</f>
        <v>国際ファッションセンター</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2">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75"/>
      <c r="CO39" s="584">
        <f t="shared" si="3"/>
        <v>15</v>
      </c>
      <c r="CP39" s="584"/>
      <c r="CQ39" s="585" t="str">
        <f>IF('各会計、関係団体の財政状況及び健全化判断比率'!BS12="","",'各会計、関係団体の財政状況及び健全化判断比率'!BS12)</f>
        <v>ファッション産業人材育成機構</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2">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2">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2">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2">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viAdBb3H1nVhfUV50JFdvI5Zz1Gho0e410pKm1Le5kul7/MP4+JFU2+okpDxvL1EliZN1qvvXq/O3f/NG3vr5Q==" saltValue="m7dYANtl/3KAaE26R9KhJ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36" t="s">
        <v>528</v>
      </c>
      <c r="D34" s="1136"/>
      <c r="E34" s="1137"/>
      <c r="F34" s="32">
        <v>8.5399999999999991</v>
      </c>
      <c r="G34" s="33">
        <v>7.62</v>
      </c>
      <c r="H34" s="33">
        <v>6.09</v>
      </c>
      <c r="I34" s="33">
        <v>7.6</v>
      </c>
      <c r="J34" s="34">
        <v>6.89</v>
      </c>
      <c r="K34" s="22"/>
      <c r="L34" s="22"/>
      <c r="M34" s="22"/>
      <c r="N34" s="22"/>
      <c r="O34" s="22"/>
      <c r="P34" s="22"/>
    </row>
    <row r="35" spans="1:16" ht="39" customHeight="1" x14ac:dyDescent="0.2">
      <c r="A35" s="22"/>
      <c r="B35" s="35"/>
      <c r="C35" s="1132" t="s">
        <v>529</v>
      </c>
      <c r="D35" s="1132"/>
      <c r="E35" s="1133"/>
      <c r="F35" s="36">
        <v>1.23</v>
      </c>
      <c r="G35" s="37">
        <v>1.35</v>
      </c>
      <c r="H35" s="37">
        <v>1.38</v>
      </c>
      <c r="I35" s="37">
        <v>0.85</v>
      </c>
      <c r="J35" s="38">
        <v>0.95</v>
      </c>
      <c r="K35" s="22"/>
      <c r="L35" s="22"/>
      <c r="M35" s="22"/>
      <c r="N35" s="22"/>
      <c r="O35" s="22"/>
      <c r="P35" s="22"/>
    </row>
    <row r="36" spans="1:16" ht="39" customHeight="1" x14ac:dyDescent="0.2">
      <c r="A36" s="22"/>
      <c r="B36" s="35"/>
      <c r="C36" s="1132" t="s">
        <v>530</v>
      </c>
      <c r="D36" s="1132"/>
      <c r="E36" s="1133"/>
      <c r="F36" s="36">
        <v>1.7</v>
      </c>
      <c r="G36" s="37">
        <v>2.5499999999999998</v>
      </c>
      <c r="H36" s="37">
        <v>0.93</v>
      </c>
      <c r="I36" s="37">
        <v>0.9</v>
      </c>
      <c r="J36" s="38">
        <v>0.35</v>
      </c>
      <c r="K36" s="22"/>
      <c r="L36" s="22"/>
      <c r="M36" s="22"/>
      <c r="N36" s="22"/>
      <c r="O36" s="22"/>
      <c r="P36" s="22"/>
    </row>
    <row r="37" spans="1:16" ht="39" customHeight="1" x14ac:dyDescent="0.2">
      <c r="A37" s="22"/>
      <c r="B37" s="35"/>
      <c r="C37" s="1132" t="s">
        <v>531</v>
      </c>
      <c r="D37" s="1132"/>
      <c r="E37" s="1133"/>
      <c r="F37" s="36">
        <v>0.22</v>
      </c>
      <c r="G37" s="37">
        <v>0.13</v>
      </c>
      <c r="H37" s="37">
        <v>0.25</v>
      </c>
      <c r="I37" s="37">
        <v>0.13</v>
      </c>
      <c r="J37" s="38">
        <v>0.25</v>
      </c>
      <c r="K37" s="22"/>
      <c r="L37" s="22"/>
      <c r="M37" s="22"/>
      <c r="N37" s="22"/>
      <c r="O37" s="22"/>
      <c r="P37" s="22"/>
    </row>
    <row r="38" spans="1:16" ht="39" customHeight="1" x14ac:dyDescent="0.2">
      <c r="A38" s="22"/>
      <c r="B38" s="35"/>
      <c r="C38" s="1132"/>
      <c r="D38" s="1132"/>
      <c r="E38" s="1133"/>
      <c r="F38" s="36"/>
      <c r="G38" s="37"/>
      <c r="H38" s="37"/>
      <c r="I38" s="37"/>
      <c r="J38" s="38"/>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532</v>
      </c>
      <c r="D42" s="1132"/>
      <c r="E42" s="1133"/>
      <c r="F42" s="36" t="s">
        <v>482</v>
      </c>
      <c r="G42" s="37" t="s">
        <v>482</v>
      </c>
      <c r="H42" s="37" t="s">
        <v>482</v>
      </c>
      <c r="I42" s="37" t="s">
        <v>482</v>
      </c>
      <c r="J42" s="38" t="s">
        <v>482</v>
      </c>
      <c r="K42" s="22"/>
      <c r="L42" s="22"/>
      <c r="M42" s="22"/>
      <c r="N42" s="22"/>
      <c r="O42" s="22"/>
      <c r="P42" s="22"/>
    </row>
    <row r="43" spans="1:16" ht="39" customHeight="1" thickBot="1" x14ac:dyDescent="0.25">
      <c r="A43" s="22"/>
      <c r="B43" s="40"/>
      <c r="C43" s="1134" t="s">
        <v>533</v>
      </c>
      <c r="D43" s="1134"/>
      <c r="E43" s="1135"/>
      <c r="F43" s="41" t="s">
        <v>482</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QlryzYFg1GbOVE1nJvdhQTD3C2/BBRGJb9eCNbF+7JaS17zqJ3L99RYzz+hW5lZEzCOEUBVWo2oEQMTa8FfFtQ==" saltValue="+vPLT7gpI+r8NmWBfu9p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2594</v>
      </c>
      <c r="L45" s="58">
        <v>2471</v>
      </c>
      <c r="M45" s="58">
        <v>2441</v>
      </c>
      <c r="N45" s="58">
        <v>2447</v>
      </c>
      <c r="O45" s="59">
        <v>2533</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482</v>
      </c>
      <c r="L46" s="62" t="s">
        <v>482</v>
      </c>
      <c r="M46" s="62" t="s">
        <v>482</v>
      </c>
      <c r="N46" s="62" t="s">
        <v>482</v>
      </c>
      <c r="O46" s="63" t="s">
        <v>482</v>
      </c>
      <c r="P46" s="46"/>
      <c r="Q46" s="46"/>
      <c r="R46" s="46"/>
      <c r="S46" s="46"/>
      <c r="T46" s="46"/>
      <c r="U46" s="46"/>
    </row>
    <row r="47" spans="1:21" ht="30.75" customHeight="1" x14ac:dyDescent="0.2">
      <c r="A47" s="46"/>
      <c r="B47" s="1140"/>
      <c r="C47" s="1141"/>
      <c r="D47" s="60"/>
      <c r="E47" s="1146" t="s">
        <v>12</v>
      </c>
      <c r="F47" s="1146"/>
      <c r="G47" s="1146"/>
      <c r="H47" s="1146"/>
      <c r="I47" s="1146"/>
      <c r="J47" s="1147"/>
      <c r="K47" s="61">
        <v>97</v>
      </c>
      <c r="L47" s="62">
        <v>134</v>
      </c>
      <c r="M47" s="62">
        <v>137</v>
      </c>
      <c r="N47" s="62">
        <v>141</v>
      </c>
      <c r="O47" s="63">
        <v>137</v>
      </c>
      <c r="P47" s="46"/>
      <c r="Q47" s="46"/>
      <c r="R47" s="46"/>
      <c r="S47" s="46"/>
      <c r="T47" s="46"/>
      <c r="U47" s="46"/>
    </row>
    <row r="48" spans="1:21" ht="30.75" customHeight="1" x14ac:dyDescent="0.2">
      <c r="A48" s="46"/>
      <c r="B48" s="1140"/>
      <c r="C48" s="1141"/>
      <c r="D48" s="60"/>
      <c r="E48" s="1146" t="s">
        <v>13</v>
      </c>
      <c r="F48" s="1146"/>
      <c r="G48" s="1146"/>
      <c r="H48" s="1146"/>
      <c r="I48" s="1146"/>
      <c r="J48" s="1147"/>
      <c r="K48" s="61" t="s">
        <v>482</v>
      </c>
      <c r="L48" s="62" t="s">
        <v>482</v>
      </c>
      <c r="M48" s="62" t="s">
        <v>482</v>
      </c>
      <c r="N48" s="62" t="s">
        <v>482</v>
      </c>
      <c r="O48" s="63" t="s">
        <v>482</v>
      </c>
      <c r="P48" s="46"/>
      <c r="Q48" s="46"/>
      <c r="R48" s="46"/>
      <c r="S48" s="46"/>
      <c r="T48" s="46"/>
      <c r="U48" s="46"/>
    </row>
    <row r="49" spans="1:21" ht="30.75" customHeight="1" x14ac:dyDescent="0.2">
      <c r="A49" s="46"/>
      <c r="B49" s="1140"/>
      <c r="C49" s="1141"/>
      <c r="D49" s="60"/>
      <c r="E49" s="1146" t="s">
        <v>14</v>
      </c>
      <c r="F49" s="1146"/>
      <c r="G49" s="1146"/>
      <c r="H49" s="1146"/>
      <c r="I49" s="1146"/>
      <c r="J49" s="1147"/>
      <c r="K49" s="61">
        <v>87</v>
      </c>
      <c r="L49" s="62">
        <v>96</v>
      </c>
      <c r="M49" s="62">
        <v>91</v>
      </c>
      <c r="N49" s="62">
        <v>89</v>
      </c>
      <c r="O49" s="63">
        <v>109</v>
      </c>
      <c r="P49" s="46"/>
      <c r="Q49" s="46"/>
      <c r="R49" s="46"/>
      <c r="S49" s="46"/>
      <c r="T49" s="46"/>
      <c r="U49" s="46"/>
    </row>
    <row r="50" spans="1:21" ht="30.75" customHeight="1" x14ac:dyDescent="0.2">
      <c r="A50" s="46"/>
      <c r="B50" s="1140"/>
      <c r="C50" s="1141"/>
      <c r="D50" s="60"/>
      <c r="E50" s="1146" t="s">
        <v>15</v>
      </c>
      <c r="F50" s="1146"/>
      <c r="G50" s="1146"/>
      <c r="H50" s="1146"/>
      <c r="I50" s="1146"/>
      <c r="J50" s="1147"/>
      <c r="K50" s="61">
        <v>581</v>
      </c>
      <c r="L50" s="62">
        <v>480</v>
      </c>
      <c r="M50" s="62">
        <v>472</v>
      </c>
      <c r="N50" s="62">
        <v>469</v>
      </c>
      <c r="O50" s="63">
        <v>470</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482</v>
      </c>
      <c r="L51" s="62" t="s">
        <v>482</v>
      </c>
      <c r="M51" s="62" t="s">
        <v>482</v>
      </c>
      <c r="N51" s="62" t="s">
        <v>482</v>
      </c>
      <c r="O51" s="63" t="s">
        <v>482</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4168</v>
      </c>
      <c r="L52" s="62">
        <v>4156</v>
      </c>
      <c r="M52" s="62">
        <v>3970</v>
      </c>
      <c r="N52" s="62">
        <v>3599</v>
      </c>
      <c r="O52" s="63">
        <v>3321</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-809</v>
      </c>
      <c r="L53" s="67">
        <v>-975</v>
      </c>
      <c r="M53" s="67">
        <v>-829</v>
      </c>
      <c r="N53" s="67">
        <v>-453</v>
      </c>
      <c r="O53" s="68">
        <v>-72</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534</v>
      </c>
      <c r="L57" s="79" t="s">
        <v>535</v>
      </c>
      <c r="M57" s="79" t="s">
        <v>536</v>
      </c>
      <c r="N57" s="79" t="s">
        <v>537</v>
      </c>
      <c r="O57" s="80" t="s">
        <v>538</v>
      </c>
      <c r="P57" s="46"/>
      <c r="Q57" s="46"/>
      <c r="R57" s="46"/>
      <c r="S57" s="46"/>
      <c r="T57" s="46"/>
      <c r="U57" s="46"/>
    </row>
    <row r="58" spans="1:21" ht="31.5" customHeight="1" x14ac:dyDescent="0.2">
      <c r="B58" s="1154" t="s">
        <v>24</v>
      </c>
      <c r="C58" s="1155"/>
      <c r="D58" s="1160" t="s">
        <v>25</v>
      </c>
      <c r="E58" s="1161"/>
      <c r="F58" s="1161"/>
      <c r="G58" s="1161"/>
      <c r="H58" s="1161"/>
      <c r="I58" s="1161"/>
      <c r="J58" s="1162"/>
      <c r="K58" s="81">
        <v>30</v>
      </c>
      <c r="L58" s="82">
        <v>11</v>
      </c>
      <c r="M58" s="82">
        <v>2</v>
      </c>
      <c r="N58" s="82">
        <v>30</v>
      </c>
      <c r="O58" s="83">
        <v>385</v>
      </c>
    </row>
    <row r="59" spans="1:21" ht="31.5" customHeight="1" x14ac:dyDescent="0.2">
      <c r="B59" s="1156"/>
      <c r="C59" s="1157"/>
      <c r="D59" s="1163" t="s">
        <v>26</v>
      </c>
      <c r="E59" s="1164"/>
      <c r="F59" s="1164"/>
      <c r="G59" s="1164"/>
      <c r="H59" s="1164"/>
      <c r="I59" s="1164"/>
      <c r="J59" s="1165"/>
      <c r="K59" s="84">
        <v>584</v>
      </c>
      <c r="L59" s="85">
        <v>662</v>
      </c>
      <c r="M59" s="85">
        <v>893</v>
      </c>
      <c r="N59" s="85">
        <v>1151</v>
      </c>
      <c r="O59" s="86">
        <v>1396</v>
      </c>
    </row>
    <row r="60" spans="1:21" ht="31.5" customHeight="1" thickBot="1" x14ac:dyDescent="0.25">
      <c r="B60" s="1158"/>
      <c r="C60" s="1159"/>
      <c r="D60" s="1166" t="s">
        <v>27</v>
      </c>
      <c r="E60" s="1167"/>
      <c r="F60" s="1167"/>
      <c r="G60" s="1167"/>
      <c r="H60" s="1167"/>
      <c r="I60" s="1167"/>
      <c r="J60" s="1168"/>
      <c r="K60" s="87">
        <v>480</v>
      </c>
      <c r="L60" s="88">
        <v>578</v>
      </c>
      <c r="M60" s="88">
        <v>608</v>
      </c>
      <c r="N60" s="88">
        <v>657</v>
      </c>
      <c r="O60" s="89">
        <v>698</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gRQYt7Hx4UiNeLx2Z/M3Nti4cQDqnHccClnC5L2TmqiCxfRUHI+Flkrq9gzcg9obIpcSRBw9p8ZRevOvI+o0zQ==" saltValue="PF6jede41BoS4iq8w3Aen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521</v>
      </c>
      <c r="J40" s="101" t="s">
        <v>522</v>
      </c>
      <c r="K40" s="101" t="s">
        <v>523</v>
      </c>
      <c r="L40" s="101" t="s">
        <v>524</v>
      </c>
      <c r="M40" s="102" t="s">
        <v>525</v>
      </c>
    </row>
    <row r="41" spans="2:13" ht="27.75" customHeight="1" x14ac:dyDescent="0.2">
      <c r="B41" s="1169" t="s">
        <v>30</v>
      </c>
      <c r="C41" s="1170"/>
      <c r="D41" s="103"/>
      <c r="E41" s="1175" t="s">
        <v>31</v>
      </c>
      <c r="F41" s="1175"/>
      <c r="G41" s="1175"/>
      <c r="H41" s="1176"/>
      <c r="I41" s="342">
        <v>28628</v>
      </c>
      <c r="J41" s="343">
        <v>29883</v>
      </c>
      <c r="K41" s="343">
        <v>29285</v>
      </c>
      <c r="L41" s="343">
        <v>27934</v>
      </c>
      <c r="M41" s="344">
        <v>26263</v>
      </c>
    </row>
    <row r="42" spans="2:13" ht="27.75" customHeight="1" x14ac:dyDescent="0.2">
      <c r="B42" s="1171"/>
      <c r="C42" s="1172"/>
      <c r="D42" s="104"/>
      <c r="E42" s="1177" t="s">
        <v>32</v>
      </c>
      <c r="F42" s="1177"/>
      <c r="G42" s="1177"/>
      <c r="H42" s="1178"/>
      <c r="I42" s="345">
        <v>7202</v>
      </c>
      <c r="J42" s="346">
        <v>4761</v>
      </c>
      <c r="K42" s="346">
        <v>4290</v>
      </c>
      <c r="L42" s="346">
        <v>3818</v>
      </c>
      <c r="M42" s="347">
        <v>3348</v>
      </c>
    </row>
    <row r="43" spans="2:13" ht="27.75" customHeight="1" x14ac:dyDescent="0.2">
      <c r="B43" s="1171"/>
      <c r="C43" s="1172"/>
      <c r="D43" s="104"/>
      <c r="E43" s="1177" t="s">
        <v>33</v>
      </c>
      <c r="F43" s="1177"/>
      <c r="G43" s="1177"/>
      <c r="H43" s="1178"/>
      <c r="I43" s="345" t="s">
        <v>482</v>
      </c>
      <c r="J43" s="346" t="s">
        <v>482</v>
      </c>
      <c r="K43" s="346" t="s">
        <v>482</v>
      </c>
      <c r="L43" s="346" t="s">
        <v>482</v>
      </c>
      <c r="M43" s="347" t="s">
        <v>482</v>
      </c>
    </row>
    <row r="44" spans="2:13" ht="27.75" customHeight="1" x14ac:dyDescent="0.2">
      <c r="B44" s="1171"/>
      <c r="C44" s="1172"/>
      <c r="D44" s="104"/>
      <c r="E44" s="1177" t="s">
        <v>34</v>
      </c>
      <c r="F44" s="1177"/>
      <c r="G44" s="1177"/>
      <c r="H44" s="1178"/>
      <c r="I44" s="345">
        <v>1063</v>
      </c>
      <c r="J44" s="346">
        <v>1233</v>
      </c>
      <c r="K44" s="346">
        <v>1377</v>
      </c>
      <c r="L44" s="346">
        <v>1623</v>
      </c>
      <c r="M44" s="347">
        <v>1709</v>
      </c>
    </row>
    <row r="45" spans="2:13" ht="27.75" customHeight="1" x14ac:dyDescent="0.2">
      <c r="B45" s="1171"/>
      <c r="C45" s="1172"/>
      <c r="D45" s="104"/>
      <c r="E45" s="1177" t="s">
        <v>35</v>
      </c>
      <c r="F45" s="1177"/>
      <c r="G45" s="1177"/>
      <c r="H45" s="1178"/>
      <c r="I45" s="345">
        <v>13887</v>
      </c>
      <c r="J45" s="346">
        <v>14167</v>
      </c>
      <c r="K45" s="346">
        <v>14433</v>
      </c>
      <c r="L45" s="346">
        <v>13708</v>
      </c>
      <c r="M45" s="347">
        <v>13856</v>
      </c>
    </row>
    <row r="46" spans="2:13" ht="27.75" customHeight="1" x14ac:dyDescent="0.2">
      <c r="B46" s="1171"/>
      <c r="C46" s="1172"/>
      <c r="D46" s="105"/>
      <c r="E46" s="1177" t="s">
        <v>36</v>
      </c>
      <c r="F46" s="1177"/>
      <c r="G46" s="1177"/>
      <c r="H46" s="1178"/>
      <c r="I46" s="345" t="s">
        <v>482</v>
      </c>
      <c r="J46" s="346">
        <v>1016</v>
      </c>
      <c r="K46" s="346" t="s">
        <v>482</v>
      </c>
      <c r="L46" s="346" t="s">
        <v>482</v>
      </c>
      <c r="M46" s="347" t="s">
        <v>482</v>
      </c>
    </row>
    <row r="47" spans="2:13" ht="27.75" customHeight="1" x14ac:dyDescent="0.2">
      <c r="B47" s="1171"/>
      <c r="C47" s="1172"/>
      <c r="D47" s="106"/>
      <c r="E47" s="1179" t="s">
        <v>37</v>
      </c>
      <c r="F47" s="1180"/>
      <c r="G47" s="1180"/>
      <c r="H47" s="1181"/>
      <c r="I47" s="345" t="s">
        <v>482</v>
      </c>
      <c r="J47" s="346" t="s">
        <v>482</v>
      </c>
      <c r="K47" s="346" t="s">
        <v>482</v>
      </c>
      <c r="L47" s="346" t="s">
        <v>482</v>
      </c>
      <c r="M47" s="347" t="s">
        <v>482</v>
      </c>
    </row>
    <row r="48" spans="2:13" ht="27.75" customHeight="1" x14ac:dyDescent="0.2">
      <c r="B48" s="1171"/>
      <c r="C48" s="1172"/>
      <c r="D48" s="104"/>
      <c r="E48" s="1177" t="s">
        <v>38</v>
      </c>
      <c r="F48" s="1177"/>
      <c r="G48" s="1177"/>
      <c r="H48" s="1178"/>
      <c r="I48" s="345" t="s">
        <v>482</v>
      </c>
      <c r="J48" s="346" t="s">
        <v>482</v>
      </c>
      <c r="K48" s="346" t="s">
        <v>482</v>
      </c>
      <c r="L48" s="346" t="s">
        <v>482</v>
      </c>
      <c r="M48" s="347" t="s">
        <v>482</v>
      </c>
    </row>
    <row r="49" spans="2:13" ht="27.75" customHeight="1" x14ac:dyDescent="0.2">
      <c r="B49" s="1173"/>
      <c r="C49" s="1174"/>
      <c r="D49" s="104"/>
      <c r="E49" s="1177" t="s">
        <v>39</v>
      </c>
      <c r="F49" s="1177"/>
      <c r="G49" s="1177"/>
      <c r="H49" s="1178"/>
      <c r="I49" s="345" t="s">
        <v>482</v>
      </c>
      <c r="J49" s="346" t="s">
        <v>482</v>
      </c>
      <c r="K49" s="346" t="s">
        <v>482</v>
      </c>
      <c r="L49" s="346" t="s">
        <v>482</v>
      </c>
      <c r="M49" s="347" t="s">
        <v>482</v>
      </c>
    </row>
    <row r="50" spans="2:13" ht="27.75" customHeight="1" x14ac:dyDescent="0.2">
      <c r="B50" s="1182" t="s">
        <v>40</v>
      </c>
      <c r="C50" s="1183"/>
      <c r="D50" s="107"/>
      <c r="E50" s="1177" t="s">
        <v>41</v>
      </c>
      <c r="F50" s="1177"/>
      <c r="G50" s="1177"/>
      <c r="H50" s="1178"/>
      <c r="I50" s="345">
        <v>29511</v>
      </c>
      <c r="J50" s="346">
        <v>34794</v>
      </c>
      <c r="K50" s="346">
        <v>46174</v>
      </c>
      <c r="L50" s="346">
        <v>53851</v>
      </c>
      <c r="M50" s="347">
        <v>59647</v>
      </c>
    </row>
    <row r="51" spans="2:13" ht="27.75" customHeight="1" x14ac:dyDescent="0.2">
      <c r="B51" s="1171"/>
      <c r="C51" s="1172"/>
      <c r="D51" s="104"/>
      <c r="E51" s="1177" t="s">
        <v>42</v>
      </c>
      <c r="F51" s="1177"/>
      <c r="G51" s="1177"/>
      <c r="H51" s="1178"/>
      <c r="I51" s="345" t="s">
        <v>482</v>
      </c>
      <c r="J51" s="346" t="s">
        <v>482</v>
      </c>
      <c r="K51" s="346" t="s">
        <v>482</v>
      </c>
      <c r="L51" s="346" t="s">
        <v>482</v>
      </c>
      <c r="M51" s="347" t="s">
        <v>482</v>
      </c>
    </row>
    <row r="52" spans="2:13" ht="27.75" customHeight="1" x14ac:dyDescent="0.2">
      <c r="B52" s="1173"/>
      <c r="C52" s="1174"/>
      <c r="D52" s="104"/>
      <c r="E52" s="1177" t="s">
        <v>43</v>
      </c>
      <c r="F52" s="1177"/>
      <c r="G52" s="1177"/>
      <c r="H52" s="1178"/>
      <c r="I52" s="345">
        <v>35732</v>
      </c>
      <c r="J52" s="346">
        <v>34607</v>
      </c>
      <c r="K52" s="346">
        <v>39962</v>
      </c>
      <c r="L52" s="346">
        <v>38928</v>
      </c>
      <c r="M52" s="347">
        <v>35252</v>
      </c>
    </row>
    <row r="53" spans="2:13" ht="27.75" customHeight="1" thickBot="1" x14ac:dyDescent="0.25">
      <c r="B53" s="1184" t="s">
        <v>19</v>
      </c>
      <c r="C53" s="1185"/>
      <c r="D53" s="108"/>
      <c r="E53" s="1186" t="s">
        <v>44</v>
      </c>
      <c r="F53" s="1186"/>
      <c r="G53" s="1186"/>
      <c r="H53" s="1187"/>
      <c r="I53" s="348">
        <v>-14463</v>
      </c>
      <c r="J53" s="349">
        <v>-18341</v>
      </c>
      <c r="K53" s="349">
        <v>-36752</v>
      </c>
      <c r="L53" s="349">
        <v>-45697</v>
      </c>
      <c r="M53" s="350">
        <v>-49723</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y6zdGPncrJO7MLf4HN7x2VZWkLYSewuW7L15SuqKX6nqSEdfuyOh5wa3C4NxMx+FR8QRkv2XPvuIdqSR9L1oxg==" saltValue="etiU/m9+EJCXlhxBdbBSH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523</v>
      </c>
      <c r="G54" s="117" t="s">
        <v>524</v>
      </c>
      <c r="H54" s="118" t="s">
        <v>525</v>
      </c>
    </row>
    <row r="55" spans="2:8" ht="52.5" customHeight="1" x14ac:dyDescent="0.2">
      <c r="B55" s="119"/>
      <c r="C55" s="1196" t="s">
        <v>46</v>
      </c>
      <c r="D55" s="1196"/>
      <c r="E55" s="1197"/>
      <c r="F55" s="120">
        <v>23956</v>
      </c>
      <c r="G55" s="120">
        <v>25736</v>
      </c>
      <c r="H55" s="121">
        <v>25065</v>
      </c>
    </row>
    <row r="56" spans="2:8" ht="52.5" customHeight="1" x14ac:dyDescent="0.2">
      <c r="B56" s="122"/>
      <c r="C56" s="1198" t="s">
        <v>47</v>
      </c>
      <c r="D56" s="1198"/>
      <c r="E56" s="1199"/>
      <c r="F56" s="123">
        <v>50</v>
      </c>
      <c r="G56" s="123">
        <v>291</v>
      </c>
      <c r="H56" s="124">
        <v>402</v>
      </c>
    </row>
    <row r="57" spans="2:8" ht="53.25" customHeight="1" x14ac:dyDescent="0.2">
      <c r="B57" s="122"/>
      <c r="C57" s="1200" t="s">
        <v>48</v>
      </c>
      <c r="D57" s="1200"/>
      <c r="E57" s="1201"/>
      <c r="F57" s="125">
        <v>18373</v>
      </c>
      <c r="G57" s="125">
        <v>23575</v>
      </c>
      <c r="H57" s="126">
        <v>30139</v>
      </c>
    </row>
    <row r="58" spans="2:8" ht="45.75" customHeight="1" x14ac:dyDescent="0.2">
      <c r="B58" s="127"/>
      <c r="C58" s="1188" t="s">
        <v>546</v>
      </c>
      <c r="D58" s="1189"/>
      <c r="E58" s="1190"/>
      <c r="F58" s="128">
        <v>13857</v>
      </c>
      <c r="G58" s="128">
        <v>18363</v>
      </c>
      <c r="H58" s="129">
        <v>25010</v>
      </c>
    </row>
    <row r="59" spans="2:8" ht="45.75" customHeight="1" x14ac:dyDescent="0.2">
      <c r="B59" s="127"/>
      <c r="C59" s="1188" t="s">
        <v>547</v>
      </c>
      <c r="D59" s="1189"/>
      <c r="E59" s="1190"/>
      <c r="F59" s="128">
        <v>2441</v>
      </c>
      <c r="G59" s="128">
        <v>3234</v>
      </c>
      <c r="H59" s="129">
        <v>3449</v>
      </c>
    </row>
    <row r="60" spans="2:8" ht="45.75" customHeight="1" x14ac:dyDescent="0.2">
      <c r="B60" s="127"/>
      <c r="C60" s="1188" t="s">
        <v>548</v>
      </c>
      <c r="D60" s="1189"/>
      <c r="E60" s="1190"/>
      <c r="F60" s="128">
        <v>1502</v>
      </c>
      <c r="G60" s="128">
        <v>1353</v>
      </c>
      <c r="H60" s="129">
        <v>1082</v>
      </c>
    </row>
    <row r="61" spans="2:8" ht="45.75" customHeight="1" x14ac:dyDescent="0.2">
      <c r="B61" s="127"/>
      <c r="C61" s="1188" t="s">
        <v>549</v>
      </c>
      <c r="D61" s="1189"/>
      <c r="E61" s="1190"/>
      <c r="F61" s="128">
        <v>373</v>
      </c>
      <c r="G61" s="128">
        <v>424</v>
      </c>
      <c r="H61" s="129">
        <v>294</v>
      </c>
    </row>
    <row r="62" spans="2:8" ht="45.75" customHeight="1" thickBot="1" x14ac:dyDescent="0.25">
      <c r="B62" s="130"/>
      <c r="C62" s="1191" t="s">
        <v>550</v>
      </c>
      <c r="D62" s="1192"/>
      <c r="E62" s="1193"/>
      <c r="F62" s="131">
        <v>109</v>
      </c>
      <c r="G62" s="131">
        <v>109</v>
      </c>
      <c r="H62" s="132">
        <v>209</v>
      </c>
    </row>
    <row r="63" spans="2:8" ht="52.5" customHeight="1" thickBot="1" x14ac:dyDescent="0.25">
      <c r="B63" s="133"/>
      <c r="C63" s="1194" t="s">
        <v>49</v>
      </c>
      <c r="D63" s="1194"/>
      <c r="E63" s="1195"/>
      <c r="F63" s="134">
        <v>42379</v>
      </c>
      <c r="G63" s="134">
        <v>49603</v>
      </c>
      <c r="H63" s="135">
        <v>55606</v>
      </c>
    </row>
    <row r="64" spans="2:8" ht="13" x14ac:dyDescent="0.2"/>
  </sheetData>
  <sheetProtection algorithmName="SHA-512" hashValue="9PK7AGfXUe1Mn0VvgbhduksqnHOGhFPgFDLKXSRoDHzXcN4GK8HufBoyEyv116NgMVzpnCqDIIbTdApkMapNOQ==" saltValue="6X24Q46BTN4I9I4iDkXJ2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520</v>
      </c>
      <c r="G2" s="149"/>
      <c r="H2" s="150"/>
    </row>
    <row r="3" spans="1:8" x14ac:dyDescent="0.2">
      <c r="A3" s="146" t="s">
        <v>513</v>
      </c>
      <c r="B3" s="151"/>
      <c r="C3" s="152"/>
      <c r="D3" s="153">
        <v>47581</v>
      </c>
      <c r="E3" s="154"/>
      <c r="F3" s="155">
        <v>51681</v>
      </c>
      <c r="G3" s="156"/>
      <c r="H3" s="157"/>
    </row>
    <row r="4" spans="1:8" x14ac:dyDescent="0.2">
      <c r="A4" s="158"/>
      <c r="B4" s="159"/>
      <c r="C4" s="160"/>
      <c r="D4" s="161">
        <v>33316</v>
      </c>
      <c r="E4" s="162"/>
      <c r="F4" s="163">
        <v>37226</v>
      </c>
      <c r="G4" s="164"/>
      <c r="H4" s="165"/>
    </row>
    <row r="5" spans="1:8" x14ac:dyDescent="0.2">
      <c r="A5" s="146" t="s">
        <v>515</v>
      </c>
      <c r="B5" s="151"/>
      <c r="C5" s="152"/>
      <c r="D5" s="153">
        <v>59249</v>
      </c>
      <c r="E5" s="154"/>
      <c r="F5" s="155">
        <v>50465</v>
      </c>
      <c r="G5" s="156"/>
      <c r="H5" s="157"/>
    </row>
    <row r="6" spans="1:8" x14ac:dyDescent="0.2">
      <c r="A6" s="158"/>
      <c r="B6" s="159"/>
      <c r="C6" s="160"/>
      <c r="D6" s="161">
        <v>35802</v>
      </c>
      <c r="E6" s="162"/>
      <c r="F6" s="163">
        <v>34193</v>
      </c>
      <c r="G6" s="164"/>
      <c r="H6" s="165"/>
    </row>
    <row r="7" spans="1:8" x14ac:dyDescent="0.2">
      <c r="A7" s="146" t="s">
        <v>516</v>
      </c>
      <c r="B7" s="151"/>
      <c r="C7" s="152"/>
      <c r="D7" s="153">
        <v>38751</v>
      </c>
      <c r="E7" s="154"/>
      <c r="F7" s="155">
        <v>51679</v>
      </c>
      <c r="G7" s="156"/>
      <c r="H7" s="157"/>
    </row>
    <row r="8" spans="1:8" x14ac:dyDescent="0.2">
      <c r="A8" s="158"/>
      <c r="B8" s="159"/>
      <c r="C8" s="160"/>
      <c r="D8" s="161">
        <v>23216</v>
      </c>
      <c r="E8" s="162"/>
      <c r="F8" s="163">
        <v>35132</v>
      </c>
      <c r="G8" s="164"/>
      <c r="H8" s="165"/>
    </row>
    <row r="9" spans="1:8" x14ac:dyDescent="0.2">
      <c r="A9" s="146" t="s">
        <v>517</v>
      </c>
      <c r="B9" s="151"/>
      <c r="C9" s="152"/>
      <c r="D9" s="153">
        <v>39700</v>
      </c>
      <c r="E9" s="154"/>
      <c r="F9" s="155">
        <v>49665</v>
      </c>
      <c r="G9" s="156"/>
      <c r="H9" s="157"/>
    </row>
    <row r="10" spans="1:8" x14ac:dyDescent="0.2">
      <c r="A10" s="158"/>
      <c r="B10" s="159"/>
      <c r="C10" s="160"/>
      <c r="D10" s="161">
        <v>27305</v>
      </c>
      <c r="E10" s="162"/>
      <c r="F10" s="163">
        <v>34678</v>
      </c>
      <c r="G10" s="164"/>
      <c r="H10" s="165"/>
    </row>
    <row r="11" spans="1:8" x14ac:dyDescent="0.2">
      <c r="A11" s="146" t="s">
        <v>518</v>
      </c>
      <c r="B11" s="151"/>
      <c r="C11" s="152"/>
      <c r="D11" s="153">
        <v>58005</v>
      </c>
      <c r="E11" s="154"/>
      <c r="F11" s="155">
        <v>63439</v>
      </c>
      <c r="G11" s="156"/>
      <c r="H11" s="157"/>
    </row>
    <row r="12" spans="1:8" x14ac:dyDescent="0.2">
      <c r="A12" s="158"/>
      <c r="B12" s="159"/>
      <c r="C12" s="166"/>
      <c r="D12" s="161">
        <v>37688</v>
      </c>
      <c r="E12" s="162"/>
      <c r="F12" s="163">
        <v>46463</v>
      </c>
      <c r="G12" s="164"/>
      <c r="H12" s="165"/>
    </row>
    <row r="13" spans="1:8" x14ac:dyDescent="0.2">
      <c r="A13" s="146"/>
      <c r="B13" s="151"/>
      <c r="C13" s="152"/>
      <c r="D13" s="153">
        <v>48657</v>
      </c>
      <c r="E13" s="154"/>
      <c r="F13" s="155">
        <v>53386</v>
      </c>
      <c r="G13" s="167"/>
      <c r="H13" s="157"/>
    </row>
    <row r="14" spans="1:8" x14ac:dyDescent="0.2">
      <c r="A14" s="158"/>
      <c r="B14" s="159"/>
      <c r="C14" s="160"/>
      <c r="D14" s="161">
        <v>31465</v>
      </c>
      <c r="E14" s="162"/>
      <c r="F14" s="163">
        <v>37538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8.5399999999999991</v>
      </c>
      <c r="C19" s="168">
        <f>ROUND(VALUE(SUBSTITUTE(実質収支比率等に係る経年分析!G$48,"▲","-")),2)</f>
        <v>7.63</v>
      </c>
      <c r="D19" s="168">
        <f>ROUND(VALUE(SUBSTITUTE(実質収支比率等に係る経年分析!H$48,"▲","-")),2)</f>
        <v>6.1</v>
      </c>
      <c r="E19" s="168">
        <f>ROUND(VALUE(SUBSTITUTE(実質収支比率等に係る経年分析!I$48,"▲","-")),2)</f>
        <v>7.61</v>
      </c>
      <c r="F19" s="168">
        <f>ROUND(VALUE(SUBSTITUTE(実質収支比率等に係る経年分析!J$48,"▲","-")),2)</f>
        <v>6.89</v>
      </c>
    </row>
    <row r="20" spans="1:11" x14ac:dyDescent="0.2">
      <c r="A20" s="168" t="s">
        <v>53</v>
      </c>
      <c r="B20" s="168">
        <f>ROUND(VALUE(SUBSTITUTE(実質収支比率等に係る経年分析!F$47,"▲","-")),2)</f>
        <v>24.68</v>
      </c>
      <c r="C20" s="168">
        <f>ROUND(VALUE(SUBSTITUTE(実質収支比率等に係る経年分析!G$47,"▲","-")),2)</f>
        <v>31.79</v>
      </c>
      <c r="D20" s="168">
        <f>ROUND(VALUE(SUBSTITUTE(実質収支比率等に係る経年分析!H$47,"▲","-")),2)</f>
        <v>32.04</v>
      </c>
      <c r="E20" s="168">
        <f>ROUND(VALUE(SUBSTITUTE(実質収支比率等に係る経年分析!I$47,"▲","-")),2)</f>
        <v>33.71</v>
      </c>
      <c r="F20" s="168">
        <f>ROUND(VALUE(SUBSTITUTE(実質収支比率等に係る経年分析!J$47,"▲","-")),2)</f>
        <v>31.19</v>
      </c>
    </row>
    <row r="21" spans="1:11" x14ac:dyDescent="0.2">
      <c r="A21" s="168" t="s">
        <v>54</v>
      </c>
      <c r="B21" s="168">
        <f>IF(ISNUMBER(VALUE(SUBSTITUTE(実質収支比率等に係る経年分析!F$49,"▲","-"))),ROUND(VALUE(SUBSTITUTE(実質収支比率等に係る経年分析!F$49,"▲","-")),2),NA())</f>
        <v>7.58</v>
      </c>
      <c r="C21" s="168">
        <f>IF(ISNUMBER(VALUE(SUBSTITUTE(実質収支比率等に係る経年分析!G$49,"▲","-"))),ROUND(VALUE(SUBSTITUTE(実質収支比率等に係る経年分析!G$49,"▲","-")),2),NA())</f>
        <v>1.42</v>
      </c>
      <c r="D21" s="168">
        <f>IF(ISNUMBER(VALUE(SUBSTITUTE(実質収支比率等に係る経年分析!H$49,"▲","-"))),ROUND(VALUE(SUBSTITUTE(実質収支比率等に係る経年分析!H$49,"▲","-")),2),NA())</f>
        <v>-0.84</v>
      </c>
      <c r="E21" s="168">
        <f>IF(ISNUMBER(VALUE(SUBSTITUTE(実質収支比率等に係る経年分析!I$49,"▲","-"))),ROUND(VALUE(SUBSTITUTE(実質収支比率等に係る経年分析!I$49,"▲","-")),2),NA())</f>
        <v>3.97</v>
      </c>
      <c r="F21" s="168">
        <f>IF(ISNUMBER(VALUE(SUBSTITUTE(実質収支比率等に係る経年分析!J$49,"▲","-"))),ROUND(VALUE(SUBSTITUTE(実質収支比率等に係る経年分析!J$49,"▲","-")),2),NA())</f>
        <v>-3.54</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e">
        <f>IF(連結実質赤字比率に係る赤字・黒字の構成分析!C$38="",NA(),連結実質赤字比率に係る赤字・黒字の構成分析!C$38)</f>
        <v>#N/A</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#VALUE!</v>
      </c>
      <c r="K32" s="169" t="e">
        <f>IF(ROUND(VALUE(SUBSTITUTE(連結実質赤字比率に係る赤字・黒字の構成分析!J$38,"▲", "-")), 2) &gt;= 0, ABS(ROUND(VALUE(SUBSTITUTE(連結実質赤字比率に係る赤字・黒字の構成分析!J$38,"▲", "-")), 2)), NA())</f>
        <v>#VALUE!</v>
      </c>
    </row>
    <row r="33" spans="1:16" x14ac:dyDescent="0.2">
      <c r="A33" s="169" t="str">
        <f>IF(連結実質赤字比率に係る赤字・黒字の構成分析!C$37="",NA(),連結実質赤字比率に係る赤字・黒字の構成分析!C$37)</f>
        <v>後期高齢者医療特別会計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0.22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0.13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0.25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0.13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0.25</v>
      </c>
    </row>
    <row r="34" spans="1:16" x14ac:dyDescent="0.2">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2.5499999999999998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0.93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0.35</v>
      </c>
    </row>
    <row r="35" spans="1:16" x14ac:dyDescent="0.2">
      <c r="A35" s="169" t="str">
        <f>IF(連結実質赤字比率に係る赤字・黒字の構成分析!C$35="",NA(),連結実質赤字比率に係る赤字・黒字の構成分析!C$35)</f>
        <v>国民健康保険特別会計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1.23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1.35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1.38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0.85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0.95</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8.5399999999999991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7.62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6.09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6.89</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4168</v>
      </c>
      <c r="E42" s="170"/>
      <c r="F42" s="170"/>
      <c r="G42" s="170">
        <f>'実質公債費比率（分子）の構造'!L$52</f>
        <v>4156</v>
      </c>
      <c r="H42" s="170"/>
      <c r="I42" s="170"/>
      <c r="J42" s="170">
        <f>'実質公債費比率（分子）の構造'!M$52</f>
        <v>3970</v>
      </c>
      <c r="K42" s="170"/>
      <c r="L42" s="170"/>
      <c r="M42" s="170">
        <f>'実質公債費比率（分子）の構造'!N$52</f>
        <v>3599</v>
      </c>
      <c r="N42" s="170"/>
      <c r="O42" s="170"/>
      <c r="P42" s="170">
        <f>'実質公債費比率（分子）の構造'!O$52</f>
        <v>3321</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581</v>
      </c>
      <c r="C44" s="170"/>
      <c r="D44" s="170"/>
      <c r="E44" s="170">
        <f>'実質公債費比率（分子）の構造'!L$50</f>
        <v>480</v>
      </c>
      <c r="F44" s="170"/>
      <c r="G44" s="170"/>
      <c r="H44" s="170">
        <f>'実質公債費比率（分子）の構造'!M$50</f>
        <v>472</v>
      </c>
      <c r="I44" s="170"/>
      <c r="J44" s="170"/>
      <c r="K44" s="170">
        <f>'実質公債費比率（分子）の構造'!N$50</f>
        <v>469</v>
      </c>
      <c r="L44" s="170"/>
      <c r="M44" s="170"/>
      <c r="N44" s="170">
        <f>'実質公債費比率（分子）の構造'!O$50</f>
        <v>470</v>
      </c>
      <c r="O44" s="170"/>
      <c r="P44" s="170"/>
    </row>
    <row r="45" spans="1:16" x14ac:dyDescent="0.2">
      <c r="A45" s="170" t="s">
        <v>63</v>
      </c>
      <c r="B45" s="170">
        <f>'実質公債費比率（分子）の構造'!K$49</f>
        <v>87</v>
      </c>
      <c r="C45" s="170"/>
      <c r="D45" s="170"/>
      <c r="E45" s="170">
        <f>'実質公債費比率（分子）の構造'!L$49</f>
        <v>96</v>
      </c>
      <c r="F45" s="170"/>
      <c r="G45" s="170"/>
      <c r="H45" s="170">
        <f>'実質公債費比率（分子）の構造'!M$49</f>
        <v>91</v>
      </c>
      <c r="I45" s="170"/>
      <c r="J45" s="170"/>
      <c r="K45" s="170">
        <f>'実質公債費比率（分子）の構造'!N$49</f>
        <v>89</v>
      </c>
      <c r="L45" s="170"/>
      <c r="M45" s="170"/>
      <c r="N45" s="170">
        <f>'実質公債費比率（分子）の構造'!O$49</f>
        <v>109</v>
      </c>
      <c r="O45" s="170"/>
      <c r="P45" s="170"/>
    </row>
    <row r="46" spans="1:16" x14ac:dyDescent="0.2">
      <c r="A46" s="170" t="s">
        <v>64</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x14ac:dyDescent="0.2">
      <c r="A47" s="170" t="s">
        <v>12</v>
      </c>
      <c r="B47" s="170">
        <f>'実質公債費比率（分子）の構造'!K$47</f>
        <v>97</v>
      </c>
      <c r="C47" s="170"/>
      <c r="D47" s="170"/>
      <c r="E47" s="170">
        <f>'実質公債費比率（分子）の構造'!L$47</f>
        <v>134</v>
      </c>
      <c r="F47" s="170"/>
      <c r="G47" s="170"/>
      <c r="H47" s="170">
        <f>'実質公債費比率（分子）の構造'!M$47</f>
        <v>137</v>
      </c>
      <c r="I47" s="170"/>
      <c r="J47" s="170"/>
      <c r="K47" s="170">
        <f>'実質公債費比率（分子）の構造'!N$47</f>
        <v>141</v>
      </c>
      <c r="L47" s="170"/>
      <c r="M47" s="170"/>
      <c r="N47" s="170">
        <f>'実質公債費比率（分子）の構造'!O$47</f>
        <v>137</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2594</v>
      </c>
      <c r="C49" s="170"/>
      <c r="D49" s="170"/>
      <c r="E49" s="170">
        <f>'実質公債費比率（分子）の構造'!L$45</f>
        <v>2471</v>
      </c>
      <c r="F49" s="170"/>
      <c r="G49" s="170"/>
      <c r="H49" s="170">
        <f>'実質公債費比率（分子）の構造'!M$45</f>
        <v>2441</v>
      </c>
      <c r="I49" s="170"/>
      <c r="J49" s="170"/>
      <c r="K49" s="170">
        <f>'実質公債費比率（分子）の構造'!N$45</f>
        <v>2447</v>
      </c>
      <c r="L49" s="170"/>
      <c r="M49" s="170"/>
      <c r="N49" s="170">
        <f>'実質公債費比率（分子）の構造'!O$45</f>
        <v>2533</v>
      </c>
      <c r="O49" s="170"/>
      <c r="P49" s="170"/>
    </row>
    <row r="50" spans="1:16" x14ac:dyDescent="0.2">
      <c r="A50" s="170" t="s">
        <v>67</v>
      </c>
      <c r="B50" s="170" t="e">
        <f>NA()</f>
        <v>#N/A</v>
      </c>
      <c r="C50" s="170">
        <f>IF(ISNUMBER('実質公債費比率（分子）の構造'!K$53),'実質公債費比率（分子）の構造'!K$53,NA())</f>
        <v>-809</v>
      </c>
      <c r="D50" s="170" t="e">
        <f>NA()</f>
        <v>#N/A</v>
      </c>
      <c r="E50" s="170" t="e">
        <f>NA()</f>
        <v>#N/A</v>
      </c>
      <c r="F50" s="170">
        <f>IF(ISNUMBER('実質公債費比率（分子）の構造'!L$53),'実質公債費比率（分子）の構造'!L$53,NA())</f>
        <v>-975</v>
      </c>
      <c r="G50" s="170" t="e">
        <f>NA()</f>
        <v>#N/A</v>
      </c>
      <c r="H50" s="170" t="e">
        <f>NA()</f>
        <v>#N/A</v>
      </c>
      <c r="I50" s="170">
        <f>IF(ISNUMBER('実質公債費比率（分子）の構造'!M$53),'実質公債費比率（分子）の構造'!M$53,NA())</f>
        <v>-829</v>
      </c>
      <c r="J50" s="170" t="e">
        <f>NA()</f>
        <v>#N/A</v>
      </c>
      <c r="K50" s="170" t="e">
        <f>NA()</f>
        <v>#N/A</v>
      </c>
      <c r="L50" s="170">
        <f>IF(ISNUMBER('実質公債費比率（分子）の構造'!N$53),'実質公債費比率（分子）の構造'!N$53,NA())</f>
        <v>-453</v>
      </c>
      <c r="M50" s="170" t="e">
        <f>NA()</f>
        <v>#N/A</v>
      </c>
      <c r="N50" s="170" t="e">
        <f>NA()</f>
        <v>#N/A</v>
      </c>
      <c r="O50" s="170">
        <f>IF(ISNUMBER('実質公債費比率（分子）の構造'!O$53),'実質公債費比率（分子）の構造'!O$53,NA())</f>
        <v>-72</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35732</v>
      </c>
      <c r="E56" s="169"/>
      <c r="F56" s="169"/>
      <c r="G56" s="169">
        <f>'将来負担比率（分子）の構造'!J$52</f>
        <v>34607</v>
      </c>
      <c r="H56" s="169"/>
      <c r="I56" s="169"/>
      <c r="J56" s="169">
        <f>'将来負担比率（分子）の構造'!K$52</f>
        <v>39962</v>
      </c>
      <c r="K56" s="169"/>
      <c r="L56" s="169"/>
      <c r="M56" s="169">
        <f>'将来負担比率（分子）の構造'!L$52</f>
        <v>38928</v>
      </c>
      <c r="N56" s="169"/>
      <c r="O56" s="169"/>
      <c r="P56" s="169">
        <f>'将来負担比率（分子）の構造'!M$52</f>
        <v>35252</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29511</v>
      </c>
      <c r="E58" s="169"/>
      <c r="F58" s="169"/>
      <c r="G58" s="169">
        <f>'将来負担比率（分子）の構造'!J$50</f>
        <v>34794</v>
      </c>
      <c r="H58" s="169"/>
      <c r="I58" s="169"/>
      <c r="J58" s="169">
        <f>'将来負担比率（分子）の構造'!K$50</f>
        <v>46174</v>
      </c>
      <c r="K58" s="169"/>
      <c r="L58" s="169"/>
      <c r="M58" s="169">
        <f>'将来負担比率（分子）の構造'!L$50</f>
        <v>53851</v>
      </c>
      <c r="N58" s="169"/>
      <c r="O58" s="169"/>
      <c r="P58" s="169">
        <f>'将来負担比率（分子）の構造'!M$50</f>
        <v>59647</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f>'将来負担比率（分子）の構造'!J$46</f>
        <v>1016</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13887</v>
      </c>
      <c r="C62" s="169"/>
      <c r="D62" s="169"/>
      <c r="E62" s="169">
        <f>'将来負担比率（分子）の構造'!J$45</f>
        <v>14167</v>
      </c>
      <c r="F62" s="169"/>
      <c r="G62" s="169"/>
      <c r="H62" s="169">
        <f>'将来負担比率（分子）の構造'!K$45</f>
        <v>14433</v>
      </c>
      <c r="I62" s="169"/>
      <c r="J62" s="169"/>
      <c r="K62" s="169">
        <f>'将来負担比率（分子）の構造'!L$45</f>
        <v>13708</v>
      </c>
      <c r="L62" s="169"/>
      <c r="M62" s="169"/>
      <c r="N62" s="169">
        <f>'将来負担比率（分子）の構造'!M$45</f>
        <v>13856</v>
      </c>
      <c r="O62" s="169"/>
      <c r="P62" s="169"/>
    </row>
    <row r="63" spans="1:16" x14ac:dyDescent="0.2">
      <c r="A63" s="169" t="s">
        <v>34</v>
      </c>
      <c r="B63" s="169">
        <f>'将来負担比率（分子）の構造'!I$44</f>
        <v>1063</v>
      </c>
      <c r="C63" s="169"/>
      <c r="D63" s="169"/>
      <c r="E63" s="169">
        <f>'将来負担比率（分子）の構造'!J$44</f>
        <v>1233</v>
      </c>
      <c r="F63" s="169"/>
      <c r="G63" s="169"/>
      <c r="H63" s="169">
        <f>'将来負担比率（分子）の構造'!K$44</f>
        <v>1377</v>
      </c>
      <c r="I63" s="169"/>
      <c r="J63" s="169"/>
      <c r="K63" s="169">
        <f>'将来負担比率（分子）の構造'!L$44</f>
        <v>1623</v>
      </c>
      <c r="L63" s="169"/>
      <c r="M63" s="169"/>
      <c r="N63" s="169">
        <f>'将来負担比率（分子）の構造'!M$44</f>
        <v>1709</v>
      </c>
      <c r="O63" s="169"/>
      <c r="P63" s="169"/>
    </row>
    <row r="64" spans="1:16" x14ac:dyDescent="0.2">
      <c r="A64" s="169" t="s">
        <v>33</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2">
      <c r="A65" s="169" t="s">
        <v>32</v>
      </c>
      <c r="B65" s="169">
        <f>'将来負担比率（分子）の構造'!I$42</f>
        <v>7202</v>
      </c>
      <c r="C65" s="169"/>
      <c r="D65" s="169"/>
      <c r="E65" s="169">
        <f>'将来負担比率（分子）の構造'!J$42</f>
        <v>4761</v>
      </c>
      <c r="F65" s="169"/>
      <c r="G65" s="169"/>
      <c r="H65" s="169">
        <f>'将来負担比率（分子）の構造'!K$42</f>
        <v>4290</v>
      </c>
      <c r="I65" s="169"/>
      <c r="J65" s="169"/>
      <c r="K65" s="169">
        <f>'将来負担比率（分子）の構造'!L$42</f>
        <v>3818</v>
      </c>
      <c r="L65" s="169"/>
      <c r="M65" s="169"/>
      <c r="N65" s="169">
        <f>'将来負担比率（分子）の構造'!M$42</f>
        <v>3348</v>
      </c>
      <c r="O65" s="169"/>
      <c r="P65" s="169"/>
    </row>
    <row r="66" spans="1:16" x14ac:dyDescent="0.2">
      <c r="A66" s="169" t="s">
        <v>31</v>
      </c>
      <c r="B66" s="169">
        <f>'将来負担比率（分子）の構造'!I$41</f>
        <v>28628</v>
      </c>
      <c r="C66" s="169"/>
      <c r="D66" s="169"/>
      <c r="E66" s="169">
        <f>'将来負担比率（分子）の構造'!J$41</f>
        <v>29883</v>
      </c>
      <c r="F66" s="169"/>
      <c r="G66" s="169"/>
      <c r="H66" s="169">
        <f>'将来負担比率（分子）の構造'!K$41</f>
        <v>29285</v>
      </c>
      <c r="I66" s="169"/>
      <c r="J66" s="169"/>
      <c r="K66" s="169">
        <f>'将来負担比率（分子）の構造'!L$41</f>
        <v>27934</v>
      </c>
      <c r="L66" s="169"/>
      <c r="M66" s="169"/>
      <c r="N66" s="169">
        <f>'将来負担比率（分子）の構造'!M$41</f>
        <v>26263</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23956</v>
      </c>
      <c r="C72" s="173">
        <f>基金残高に係る経年分析!G55</f>
        <v>25736</v>
      </c>
      <c r="D72" s="173">
        <f>基金残高に係る経年分析!H55</f>
        <v>25065</v>
      </c>
    </row>
    <row r="73" spans="1:16" x14ac:dyDescent="0.2">
      <c r="A73" s="172" t="s">
        <v>74</v>
      </c>
      <c r="B73" s="173">
        <f>基金残高に係る経年分析!F56</f>
        <v>50</v>
      </c>
      <c r="C73" s="173">
        <f>基金残高に係る経年分析!G56</f>
        <v>291</v>
      </c>
      <c r="D73" s="173">
        <f>基金残高に係る経年分析!H56</f>
        <v>402</v>
      </c>
    </row>
    <row r="74" spans="1:16" x14ac:dyDescent="0.2">
      <c r="A74" s="172" t="s">
        <v>75</v>
      </c>
      <c r="B74" s="173">
        <f>基金残高に係る経年分析!F57</f>
        <v>18373</v>
      </c>
      <c r="C74" s="173">
        <f>基金残高に係る経年分析!G57</f>
        <v>23575</v>
      </c>
      <c r="D74" s="173">
        <f>基金残高に係る経年分析!H57</f>
        <v>30139</v>
      </c>
    </row>
  </sheetData>
  <sheetProtection algorithmName="SHA-512" hashValue="rwn8AFaNWY/PzPyipPjObmrWCcbW0/b7/q8oYL1eNLy9MaDuWYggfJSznTovc6Wt1vliRC37yqRK0yt6H4PqGQ==" saltValue="ezwk1EYX1cpR289pAKiae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29015831</v>
      </c>
      <c r="S5" s="600"/>
      <c r="T5" s="600"/>
      <c r="U5" s="600"/>
      <c r="V5" s="600"/>
      <c r="W5" s="600"/>
      <c r="X5" s="600"/>
      <c r="Y5" s="601"/>
      <c r="Z5" s="602">
        <v>19.600000000000001</v>
      </c>
      <c r="AA5" s="602"/>
      <c r="AB5" s="602"/>
      <c r="AC5" s="602"/>
      <c r="AD5" s="603">
        <v>29015831</v>
      </c>
      <c r="AE5" s="603"/>
      <c r="AF5" s="603"/>
      <c r="AG5" s="603"/>
      <c r="AH5" s="603"/>
      <c r="AI5" s="603"/>
      <c r="AJ5" s="603"/>
      <c r="AK5" s="603"/>
      <c r="AL5" s="604">
        <v>35</v>
      </c>
      <c r="AM5" s="605"/>
      <c r="AN5" s="605"/>
      <c r="AO5" s="606"/>
      <c r="AP5" s="596" t="s">
        <v>216</v>
      </c>
      <c r="AQ5" s="597"/>
      <c r="AR5" s="597"/>
      <c r="AS5" s="597"/>
      <c r="AT5" s="597"/>
      <c r="AU5" s="597"/>
      <c r="AV5" s="597"/>
      <c r="AW5" s="597"/>
      <c r="AX5" s="597"/>
      <c r="AY5" s="597"/>
      <c r="AZ5" s="597"/>
      <c r="BA5" s="597"/>
      <c r="BB5" s="597"/>
      <c r="BC5" s="597"/>
      <c r="BD5" s="597"/>
      <c r="BE5" s="597"/>
      <c r="BF5" s="598"/>
      <c r="BG5" s="610">
        <v>29001301</v>
      </c>
      <c r="BH5" s="611"/>
      <c r="BI5" s="611"/>
      <c r="BJ5" s="611"/>
      <c r="BK5" s="611"/>
      <c r="BL5" s="611"/>
      <c r="BM5" s="611"/>
      <c r="BN5" s="612"/>
      <c r="BO5" s="613">
        <v>99.9</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402381</v>
      </c>
      <c r="S6" s="611"/>
      <c r="T6" s="611"/>
      <c r="U6" s="611"/>
      <c r="V6" s="611"/>
      <c r="W6" s="611"/>
      <c r="X6" s="611"/>
      <c r="Y6" s="612"/>
      <c r="Z6" s="613">
        <v>0.3</v>
      </c>
      <c r="AA6" s="613"/>
      <c r="AB6" s="613"/>
      <c r="AC6" s="613"/>
      <c r="AD6" s="614">
        <v>402381</v>
      </c>
      <c r="AE6" s="614"/>
      <c r="AF6" s="614"/>
      <c r="AG6" s="614"/>
      <c r="AH6" s="614"/>
      <c r="AI6" s="614"/>
      <c r="AJ6" s="614"/>
      <c r="AK6" s="614"/>
      <c r="AL6" s="615">
        <v>0.5</v>
      </c>
      <c r="AM6" s="616"/>
      <c r="AN6" s="616"/>
      <c r="AO6" s="617"/>
      <c r="AP6" s="607" t="s">
        <v>221</v>
      </c>
      <c r="AQ6" s="608"/>
      <c r="AR6" s="608"/>
      <c r="AS6" s="608"/>
      <c r="AT6" s="608"/>
      <c r="AU6" s="608"/>
      <c r="AV6" s="608"/>
      <c r="AW6" s="608"/>
      <c r="AX6" s="608"/>
      <c r="AY6" s="608"/>
      <c r="AZ6" s="608"/>
      <c r="BA6" s="608"/>
      <c r="BB6" s="608"/>
      <c r="BC6" s="608"/>
      <c r="BD6" s="608"/>
      <c r="BE6" s="608"/>
      <c r="BF6" s="609"/>
      <c r="BG6" s="610">
        <v>29001301</v>
      </c>
      <c r="BH6" s="611"/>
      <c r="BI6" s="611"/>
      <c r="BJ6" s="611"/>
      <c r="BK6" s="611"/>
      <c r="BL6" s="611"/>
      <c r="BM6" s="611"/>
      <c r="BN6" s="612"/>
      <c r="BO6" s="613">
        <v>99.9</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636893</v>
      </c>
      <c r="CS6" s="611"/>
      <c r="CT6" s="611"/>
      <c r="CU6" s="611"/>
      <c r="CV6" s="611"/>
      <c r="CW6" s="611"/>
      <c r="CX6" s="611"/>
      <c r="CY6" s="612"/>
      <c r="CZ6" s="604">
        <v>0.4</v>
      </c>
      <c r="DA6" s="605"/>
      <c r="DB6" s="605"/>
      <c r="DC6" s="621"/>
      <c r="DD6" s="619" t="s">
        <v>122</v>
      </c>
      <c r="DE6" s="611"/>
      <c r="DF6" s="611"/>
      <c r="DG6" s="611"/>
      <c r="DH6" s="611"/>
      <c r="DI6" s="611"/>
      <c r="DJ6" s="611"/>
      <c r="DK6" s="611"/>
      <c r="DL6" s="611"/>
      <c r="DM6" s="611"/>
      <c r="DN6" s="611"/>
      <c r="DO6" s="611"/>
      <c r="DP6" s="612"/>
      <c r="DQ6" s="619">
        <v>636892</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105054</v>
      </c>
      <c r="S7" s="611"/>
      <c r="T7" s="611"/>
      <c r="U7" s="611"/>
      <c r="V7" s="611"/>
      <c r="W7" s="611"/>
      <c r="X7" s="611"/>
      <c r="Y7" s="612"/>
      <c r="Z7" s="613">
        <v>0.1</v>
      </c>
      <c r="AA7" s="613"/>
      <c r="AB7" s="613"/>
      <c r="AC7" s="613"/>
      <c r="AD7" s="614">
        <v>105054</v>
      </c>
      <c r="AE7" s="614"/>
      <c r="AF7" s="614"/>
      <c r="AG7" s="614"/>
      <c r="AH7" s="614"/>
      <c r="AI7" s="614"/>
      <c r="AJ7" s="614"/>
      <c r="AK7" s="614"/>
      <c r="AL7" s="615">
        <v>0.1</v>
      </c>
      <c r="AM7" s="616"/>
      <c r="AN7" s="616"/>
      <c r="AO7" s="617"/>
      <c r="AP7" s="607" t="s">
        <v>224</v>
      </c>
      <c r="AQ7" s="608"/>
      <c r="AR7" s="608"/>
      <c r="AS7" s="608"/>
      <c r="AT7" s="608"/>
      <c r="AU7" s="608"/>
      <c r="AV7" s="608"/>
      <c r="AW7" s="608"/>
      <c r="AX7" s="608"/>
      <c r="AY7" s="608"/>
      <c r="AZ7" s="608"/>
      <c r="BA7" s="608"/>
      <c r="BB7" s="608"/>
      <c r="BC7" s="608"/>
      <c r="BD7" s="608"/>
      <c r="BE7" s="608"/>
      <c r="BF7" s="609"/>
      <c r="BG7" s="610">
        <v>26528040</v>
      </c>
      <c r="BH7" s="611"/>
      <c r="BI7" s="611"/>
      <c r="BJ7" s="611"/>
      <c r="BK7" s="611"/>
      <c r="BL7" s="611"/>
      <c r="BM7" s="611"/>
      <c r="BN7" s="612"/>
      <c r="BO7" s="613">
        <v>91.4</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20327495</v>
      </c>
      <c r="CS7" s="611"/>
      <c r="CT7" s="611"/>
      <c r="CU7" s="611"/>
      <c r="CV7" s="611"/>
      <c r="CW7" s="611"/>
      <c r="CX7" s="611"/>
      <c r="CY7" s="612"/>
      <c r="CZ7" s="613">
        <v>14.3</v>
      </c>
      <c r="DA7" s="613"/>
      <c r="DB7" s="613"/>
      <c r="DC7" s="613"/>
      <c r="DD7" s="619">
        <v>2232086</v>
      </c>
      <c r="DE7" s="611"/>
      <c r="DF7" s="611"/>
      <c r="DG7" s="611"/>
      <c r="DH7" s="611"/>
      <c r="DI7" s="611"/>
      <c r="DJ7" s="611"/>
      <c r="DK7" s="611"/>
      <c r="DL7" s="611"/>
      <c r="DM7" s="611"/>
      <c r="DN7" s="611"/>
      <c r="DO7" s="611"/>
      <c r="DP7" s="612"/>
      <c r="DQ7" s="619">
        <v>18330018</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559621</v>
      </c>
      <c r="S8" s="611"/>
      <c r="T8" s="611"/>
      <c r="U8" s="611"/>
      <c r="V8" s="611"/>
      <c r="W8" s="611"/>
      <c r="X8" s="611"/>
      <c r="Y8" s="612"/>
      <c r="Z8" s="613">
        <v>0.4</v>
      </c>
      <c r="AA8" s="613"/>
      <c r="AB8" s="613"/>
      <c r="AC8" s="613"/>
      <c r="AD8" s="614">
        <v>559621</v>
      </c>
      <c r="AE8" s="614"/>
      <c r="AF8" s="614"/>
      <c r="AG8" s="614"/>
      <c r="AH8" s="614"/>
      <c r="AI8" s="614"/>
      <c r="AJ8" s="614"/>
      <c r="AK8" s="614"/>
      <c r="AL8" s="615">
        <v>0.7</v>
      </c>
      <c r="AM8" s="616"/>
      <c r="AN8" s="616"/>
      <c r="AO8" s="617"/>
      <c r="AP8" s="607" t="s">
        <v>227</v>
      </c>
      <c r="AQ8" s="608"/>
      <c r="AR8" s="608"/>
      <c r="AS8" s="608"/>
      <c r="AT8" s="608"/>
      <c r="AU8" s="608"/>
      <c r="AV8" s="608"/>
      <c r="AW8" s="608"/>
      <c r="AX8" s="608"/>
      <c r="AY8" s="608"/>
      <c r="AZ8" s="608"/>
      <c r="BA8" s="608"/>
      <c r="BB8" s="608"/>
      <c r="BC8" s="608"/>
      <c r="BD8" s="608"/>
      <c r="BE8" s="608"/>
      <c r="BF8" s="609"/>
      <c r="BG8" s="610">
        <v>591511</v>
      </c>
      <c r="BH8" s="611"/>
      <c r="BI8" s="611"/>
      <c r="BJ8" s="611"/>
      <c r="BK8" s="611"/>
      <c r="BL8" s="611"/>
      <c r="BM8" s="611"/>
      <c r="BN8" s="612"/>
      <c r="BO8" s="613">
        <v>2</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73297146</v>
      </c>
      <c r="CS8" s="611"/>
      <c r="CT8" s="611"/>
      <c r="CU8" s="611"/>
      <c r="CV8" s="611"/>
      <c r="CW8" s="611"/>
      <c r="CX8" s="611"/>
      <c r="CY8" s="612"/>
      <c r="CZ8" s="613">
        <v>51.7</v>
      </c>
      <c r="DA8" s="613"/>
      <c r="DB8" s="613"/>
      <c r="DC8" s="613"/>
      <c r="DD8" s="619">
        <v>1628656</v>
      </c>
      <c r="DE8" s="611"/>
      <c r="DF8" s="611"/>
      <c r="DG8" s="611"/>
      <c r="DH8" s="611"/>
      <c r="DI8" s="611"/>
      <c r="DJ8" s="611"/>
      <c r="DK8" s="611"/>
      <c r="DL8" s="611"/>
      <c r="DM8" s="611"/>
      <c r="DN8" s="611"/>
      <c r="DO8" s="611"/>
      <c r="DP8" s="612"/>
      <c r="DQ8" s="619">
        <v>41768712</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602846</v>
      </c>
      <c r="S9" s="611"/>
      <c r="T9" s="611"/>
      <c r="U9" s="611"/>
      <c r="V9" s="611"/>
      <c r="W9" s="611"/>
      <c r="X9" s="611"/>
      <c r="Y9" s="612"/>
      <c r="Z9" s="613">
        <v>0.4</v>
      </c>
      <c r="AA9" s="613"/>
      <c r="AB9" s="613"/>
      <c r="AC9" s="613"/>
      <c r="AD9" s="614">
        <v>602846</v>
      </c>
      <c r="AE9" s="614"/>
      <c r="AF9" s="614"/>
      <c r="AG9" s="614"/>
      <c r="AH9" s="614"/>
      <c r="AI9" s="614"/>
      <c r="AJ9" s="614"/>
      <c r="AK9" s="614"/>
      <c r="AL9" s="615">
        <v>0.7</v>
      </c>
      <c r="AM9" s="616"/>
      <c r="AN9" s="616"/>
      <c r="AO9" s="617"/>
      <c r="AP9" s="607" t="s">
        <v>230</v>
      </c>
      <c r="AQ9" s="608"/>
      <c r="AR9" s="608"/>
      <c r="AS9" s="608"/>
      <c r="AT9" s="608"/>
      <c r="AU9" s="608"/>
      <c r="AV9" s="608"/>
      <c r="AW9" s="608"/>
      <c r="AX9" s="608"/>
      <c r="AY9" s="608"/>
      <c r="AZ9" s="608"/>
      <c r="BA9" s="608"/>
      <c r="BB9" s="608"/>
      <c r="BC9" s="608"/>
      <c r="BD9" s="608"/>
      <c r="BE9" s="608"/>
      <c r="BF9" s="609"/>
      <c r="BG9" s="610">
        <v>25936529</v>
      </c>
      <c r="BH9" s="611"/>
      <c r="BI9" s="611"/>
      <c r="BJ9" s="611"/>
      <c r="BK9" s="611"/>
      <c r="BL9" s="611"/>
      <c r="BM9" s="611"/>
      <c r="BN9" s="612"/>
      <c r="BO9" s="613">
        <v>89.4</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12825903</v>
      </c>
      <c r="CS9" s="611"/>
      <c r="CT9" s="611"/>
      <c r="CU9" s="611"/>
      <c r="CV9" s="611"/>
      <c r="CW9" s="611"/>
      <c r="CX9" s="611"/>
      <c r="CY9" s="612"/>
      <c r="CZ9" s="613">
        <v>9</v>
      </c>
      <c r="DA9" s="613"/>
      <c r="DB9" s="613"/>
      <c r="DC9" s="613"/>
      <c r="DD9" s="619">
        <v>2373597</v>
      </c>
      <c r="DE9" s="611"/>
      <c r="DF9" s="611"/>
      <c r="DG9" s="611"/>
      <c r="DH9" s="611"/>
      <c r="DI9" s="611"/>
      <c r="DJ9" s="611"/>
      <c r="DK9" s="611"/>
      <c r="DL9" s="611"/>
      <c r="DM9" s="611"/>
      <c r="DN9" s="611"/>
      <c r="DO9" s="611"/>
      <c r="DP9" s="612"/>
      <c r="DQ9" s="619">
        <v>8259315</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t="s">
        <v>122</v>
      </c>
      <c r="BH10" s="611"/>
      <c r="BI10" s="611"/>
      <c r="BJ10" s="611"/>
      <c r="BK10" s="611"/>
      <c r="BL10" s="611"/>
      <c r="BM10" s="611"/>
      <c r="BN10" s="612"/>
      <c r="BO10" s="613" t="s">
        <v>122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198837</v>
      </c>
      <c r="CS10" s="611"/>
      <c r="CT10" s="611"/>
      <c r="CU10" s="611"/>
      <c r="CV10" s="611"/>
      <c r="CW10" s="611"/>
      <c r="CX10" s="611"/>
      <c r="CY10" s="612"/>
      <c r="CZ10" s="613">
        <v>0.1</v>
      </c>
      <c r="DA10" s="613"/>
      <c r="DB10" s="613"/>
      <c r="DC10" s="613"/>
      <c r="DD10" s="619">
        <v>37097</v>
      </c>
      <c r="DE10" s="611"/>
      <c r="DF10" s="611"/>
      <c r="DG10" s="611"/>
      <c r="DH10" s="611"/>
      <c r="DI10" s="611"/>
      <c r="DJ10" s="611"/>
      <c r="DK10" s="611"/>
      <c r="DL10" s="611"/>
      <c r="DM10" s="611"/>
      <c r="DN10" s="611"/>
      <c r="DO10" s="611"/>
      <c r="DP10" s="612"/>
      <c r="DQ10" s="619">
        <v>183686</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7015462</v>
      </c>
      <c r="S11" s="611"/>
      <c r="T11" s="611"/>
      <c r="U11" s="611"/>
      <c r="V11" s="611"/>
      <c r="W11" s="611"/>
      <c r="X11" s="611"/>
      <c r="Y11" s="612"/>
      <c r="Z11" s="615">
        <v>4.7</v>
      </c>
      <c r="AA11" s="616"/>
      <c r="AB11" s="616"/>
      <c r="AC11" s="622"/>
      <c r="AD11" s="619">
        <v>7015462</v>
      </c>
      <c r="AE11" s="611"/>
      <c r="AF11" s="611"/>
      <c r="AG11" s="611"/>
      <c r="AH11" s="611"/>
      <c r="AI11" s="611"/>
      <c r="AJ11" s="611"/>
      <c r="AK11" s="612"/>
      <c r="AL11" s="615">
        <v>8.5</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t="s">
        <v>122</v>
      </c>
      <c r="BH11" s="611"/>
      <c r="BI11" s="611"/>
      <c r="BJ11" s="611"/>
      <c r="BK11" s="611"/>
      <c r="BL11" s="611"/>
      <c r="BM11" s="611"/>
      <c r="BN11" s="612"/>
      <c r="BO11" s="613" t="s">
        <v>122</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t="s">
        <v>122</v>
      </c>
      <c r="CS11" s="611"/>
      <c r="CT11" s="611"/>
      <c r="CU11" s="611"/>
      <c r="CV11" s="611"/>
      <c r="CW11" s="611"/>
      <c r="CX11" s="611"/>
      <c r="CY11" s="612"/>
      <c r="CZ11" s="613" t="s">
        <v>122</v>
      </c>
      <c r="DA11" s="613"/>
      <c r="DB11" s="613"/>
      <c r="DC11" s="613"/>
      <c r="DD11" s="619" t="s">
        <v>122</v>
      </c>
      <c r="DE11" s="611"/>
      <c r="DF11" s="611"/>
      <c r="DG11" s="611"/>
      <c r="DH11" s="611"/>
      <c r="DI11" s="611"/>
      <c r="DJ11" s="611"/>
      <c r="DK11" s="611"/>
      <c r="DL11" s="611"/>
      <c r="DM11" s="611"/>
      <c r="DN11" s="611"/>
      <c r="DO11" s="611"/>
      <c r="DP11" s="612"/>
      <c r="DQ11" s="619" t="s">
        <v>122</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t="s">
        <v>122</v>
      </c>
      <c r="BH12" s="611"/>
      <c r="BI12" s="611"/>
      <c r="BJ12" s="611"/>
      <c r="BK12" s="611"/>
      <c r="BL12" s="611"/>
      <c r="BM12" s="611"/>
      <c r="BN12" s="612"/>
      <c r="BO12" s="613" t="s">
        <v>122</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3049582</v>
      </c>
      <c r="CS12" s="611"/>
      <c r="CT12" s="611"/>
      <c r="CU12" s="611"/>
      <c r="CV12" s="611"/>
      <c r="CW12" s="611"/>
      <c r="CX12" s="611"/>
      <c r="CY12" s="612"/>
      <c r="CZ12" s="613">
        <v>2.1</v>
      </c>
      <c r="DA12" s="613"/>
      <c r="DB12" s="613"/>
      <c r="DC12" s="613"/>
      <c r="DD12" s="619">
        <v>1309</v>
      </c>
      <c r="DE12" s="611"/>
      <c r="DF12" s="611"/>
      <c r="DG12" s="611"/>
      <c r="DH12" s="611"/>
      <c r="DI12" s="611"/>
      <c r="DJ12" s="611"/>
      <c r="DK12" s="611"/>
      <c r="DL12" s="611"/>
      <c r="DM12" s="611"/>
      <c r="DN12" s="611"/>
      <c r="DO12" s="611"/>
      <c r="DP12" s="612"/>
      <c r="DQ12" s="619">
        <v>2906555</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t="s">
        <v>122</v>
      </c>
      <c r="BH13" s="611"/>
      <c r="BI13" s="611"/>
      <c r="BJ13" s="611"/>
      <c r="BK13" s="611"/>
      <c r="BL13" s="611"/>
      <c r="BM13" s="611"/>
      <c r="BN13" s="612"/>
      <c r="BO13" s="613" t="s">
        <v>122</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12754993</v>
      </c>
      <c r="CS13" s="611"/>
      <c r="CT13" s="611"/>
      <c r="CU13" s="611"/>
      <c r="CV13" s="611"/>
      <c r="CW13" s="611"/>
      <c r="CX13" s="611"/>
      <c r="CY13" s="612"/>
      <c r="CZ13" s="613">
        <v>9</v>
      </c>
      <c r="DA13" s="613"/>
      <c r="DB13" s="613"/>
      <c r="DC13" s="613"/>
      <c r="DD13" s="619">
        <v>7988192</v>
      </c>
      <c r="DE13" s="611"/>
      <c r="DF13" s="611"/>
      <c r="DG13" s="611"/>
      <c r="DH13" s="611"/>
      <c r="DI13" s="611"/>
      <c r="DJ13" s="611"/>
      <c r="DK13" s="611"/>
      <c r="DL13" s="611"/>
      <c r="DM13" s="611"/>
      <c r="DN13" s="611"/>
      <c r="DO13" s="611"/>
      <c r="DP13" s="612"/>
      <c r="DQ13" s="619">
        <v>6345684</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v>2983</v>
      </c>
      <c r="S14" s="611"/>
      <c r="T14" s="611"/>
      <c r="U14" s="611"/>
      <c r="V14" s="611"/>
      <c r="W14" s="611"/>
      <c r="X14" s="611"/>
      <c r="Y14" s="612"/>
      <c r="Z14" s="613">
        <v>0</v>
      </c>
      <c r="AA14" s="613"/>
      <c r="AB14" s="613"/>
      <c r="AC14" s="613"/>
      <c r="AD14" s="614">
        <v>2983</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128320</v>
      </c>
      <c r="BH14" s="611"/>
      <c r="BI14" s="611"/>
      <c r="BJ14" s="611"/>
      <c r="BK14" s="611"/>
      <c r="BL14" s="611"/>
      <c r="BM14" s="611"/>
      <c r="BN14" s="612"/>
      <c r="BO14" s="613">
        <v>0.4</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870736</v>
      </c>
      <c r="CS14" s="611"/>
      <c r="CT14" s="611"/>
      <c r="CU14" s="611"/>
      <c r="CV14" s="611"/>
      <c r="CW14" s="611"/>
      <c r="CX14" s="611"/>
      <c r="CY14" s="612"/>
      <c r="CZ14" s="613">
        <v>0.6</v>
      </c>
      <c r="DA14" s="613"/>
      <c r="DB14" s="613"/>
      <c r="DC14" s="613"/>
      <c r="DD14" s="619">
        <v>448712</v>
      </c>
      <c r="DE14" s="611"/>
      <c r="DF14" s="611"/>
      <c r="DG14" s="611"/>
      <c r="DH14" s="611"/>
      <c r="DI14" s="611"/>
      <c r="DJ14" s="611"/>
      <c r="DK14" s="611"/>
      <c r="DL14" s="611"/>
      <c r="DM14" s="611"/>
      <c r="DN14" s="611"/>
      <c r="DO14" s="611"/>
      <c r="DP14" s="612"/>
      <c r="DQ14" s="619">
        <v>582508</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2344941</v>
      </c>
      <c r="BH15" s="611"/>
      <c r="BI15" s="611"/>
      <c r="BJ15" s="611"/>
      <c r="BK15" s="611"/>
      <c r="BL15" s="611"/>
      <c r="BM15" s="611"/>
      <c r="BN15" s="612"/>
      <c r="BO15" s="613">
        <v>8.1</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14532889</v>
      </c>
      <c r="CS15" s="611"/>
      <c r="CT15" s="611"/>
      <c r="CU15" s="611"/>
      <c r="CV15" s="611"/>
      <c r="CW15" s="611"/>
      <c r="CX15" s="611"/>
      <c r="CY15" s="612"/>
      <c r="CZ15" s="613">
        <v>10.199999999999999</v>
      </c>
      <c r="DA15" s="613"/>
      <c r="DB15" s="613"/>
      <c r="DC15" s="613"/>
      <c r="DD15" s="619">
        <v>1796081</v>
      </c>
      <c r="DE15" s="611"/>
      <c r="DF15" s="611"/>
      <c r="DG15" s="611"/>
      <c r="DH15" s="611"/>
      <c r="DI15" s="611"/>
      <c r="DJ15" s="611"/>
      <c r="DK15" s="611"/>
      <c r="DL15" s="611"/>
      <c r="DM15" s="611"/>
      <c r="DN15" s="611"/>
      <c r="DO15" s="611"/>
      <c r="DP15" s="612"/>
      <c r="DQ15" s="619">
        <v>12996921</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111632</v>
      </c>
      <c r="S16" s="611"/>
      <c r="T16" s="611"/>
      <c r="U16" s="611"/>
      <c r="V16" s="611"/>
      <c r="W16" s="611"/>
      <c r="X16" s="611"/>
      <c r="Y16" s="612"/>
      <c r="Z16" s="613">
        <v>0.1</v>
      </c>
      <c r="AA16" s="613"/>
      <c r="AB16" s="613"/>
      <c r="AC16" s="613"/>
      <c r="AD16" s="614">
        <v>111632</v>
      </c>
      <c r="AE16" s="614"/>
      <c r="AF16" s="614"/>
      <c r="AG16" s="614"/>
      <c r="AH16" s="614"/>
      <c r="AI16" s="614"/>
      <c r="AJ16" s="614"/>
      <c r="AK16" s="614"/>
      <c r="AL16" s="615">
        <v>0.1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t="s">
        <v>122</v>
      </c>
      <c r="S17" s="611"/>
      <c r="T17" s="611"/>
      <c r="U17" s="611"/>
      <c r="V17" s="611"/>
      <c r="W17" s="611"/>
      <c r="X17" s="611"/>
      <c r="Y17" s="612"/>
      <c r="Z17" s="613" t="s">
        <v>122</v>
      </c>
      <c r="AA17" s="613"/>
      <c r="AB17" s="613"/>
      <c r="AC17" s="613"/>
      <c r="AD17" s="614" t="s">
        <v>122</v>
      </c>
      <c r="AE17" s="614"/>
      <c r="AF17" s="614"/>
      <c r="AG17" s="614"/>
      <c r="AH17" s="614"/>
      <c r="AI17" s="614"/>
      <c r="AJ17" s="614"/>
      <c r="AK17" s="614"/>
      <c r="AL17" s="615" t="s">
        <v>122</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3391942</v>
      </c>
      <c r="CS17" s="611"/>
      <c r="CT17" s="611"/>
      <c r="CU17" s="611"/>
      <c r="CV17" s="611"/>
      <c r="CW17" s="611"/>
      <c r="CX17" s="611"/>
      <c r="CY17" s="612"/>
      <c r="CZ17" s="613">
        <v>2.4</v>
      </c>
      <c r="DA17" s="613"/>
      <c r="DB17" s="613"/>
      <c r="DC17" s="613"/>
      <c r="DD17" s="619" t="s">
        <v>122</v>
      </c>
      <c r="DE17" s="611"/>
      <c r="DF17" s="611"/>
      <c r="DG17" s="611"/>
      <c r="DH17" s="611"/>
      <c r="DI17" s="611"/>
      <c r="DJ17" s="611"/>
      <c r="DK17" s="611"/>
      <c r="DL17" s="611"/>
      <c r="DM17" s="611"/>
      <c r="DN17" s="611"/>
      <c r="DO17" s="611"/>
      <c r="DP17" s="612"/>
      <c r="DQ17" s="619">
        <v>3391942</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175107</v>
      </c>
      <c r="S18" s="611"/>
      <c r="T18" s="611"/>
      <c r="U18" s="611"/>
      <c r="V18" s="611"/>
      <c r="W18" s="611"/>
      <c r="X18" s="611"/>
      <c r="Y18" s="612"/>
      <c r="Z18" s="613">
        <v>0.1</v>
      </c>
      <c r="AA18" s="613"/>
      <c r="AB18" s="613"/>
      <c r="AC18" s="613"/>
      <c r="AD18" s="614">
        <v>175107</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175107</v>
      </c>
      <c r="S19" s="611"/>
      <c r="T19" s="611"/>
      <c r="U19" s="611"/>
      <c r="V19" s="611"/>
      <c r="W19" s="611"/>
      <c r="X19" s="611"/>
      <c r="Y19" s="612"/>
      <c r="Z19" s="613">
        <v>0.1</v>
      </c>
      <c r="AA19" s="613"/>
      <c r="AB19" s="613"/>
      <c r="AC19" s="613"/>
      <c r="AD19" s="614">
        <v>175107</v>
      </c>
      <c r="AE19" s="614"/>
      <c r="AF19" s="614"/>
      <c r="AG19" s="614"/>
      <c r="AH19" s="614"/>
      <c r="AI19" s="614"/>
      <c r="AJ19" s="614"/>
      <c r="AK19" s="614"/>
      <c r="AL19" s="615">
        <v>0.2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14530</v>
      </c>
      <c r="BH19" s="611"/>
      <c r="BI19" s="611"/>
      <c r="BJ19" s="611"/>
      <c r="BK19" s="611"/>
      <c r="BL19" s="611"/>
      <c r="BM19" s="611"/>
      <c r="BN19" s="612"/>
      <c r="BO19" s="613">
        <v>0.1</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14530</v>
      </c>
      <c r="BH20" s="611"/>
      <c r="BI20" s="611"/>
      <c r="BJ20" s="611"/>
      <c r="BK20" s="611"/>
      <c r="BL20" s="611"/>
      <c r="BM20" s="611"/>
      <c r="BN20" s="612"/>
      <c r="BO20" s="613">
        <v>0.1</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141886416</v>
      </c>
      <c r="CS20" s="611"/>
      <c r="CT20" s="611"/>
      <c r="CU20" s="611"/>
      <c r="CV20" s="611"/>
      <c r="CW20" s="611"/>
      <c r="CX20" s="611"/>
      <c r="CY20" s="612"/>
      <c r="CZ20" s="613">
        <v>100</v>
      </c>
      <c r="DA20" s="613"/>
      <c r="DB20" s="613"/>
      <c r="DC20" s="613"/>
      <c r="DD20" s="619">
        <v>16505730</v>
      </c>
      <c r="DE20" s="611"/>
      <c r="DF20" s="611"/>
      <c r="DG20" s="611"/>
      <c r="DH20" s="611"/>
      <c r="DI20" s="611"/>
      <c r="DJ20" s="611"/>
      <c r="DK20" s="611"/>
      <c r="DL20" s="611"/>
      <c r="DM20" s="611"/>
      <c r="DN20" s="611"/>
      <c r="DO20" s="611"/>
      <c r="DP20" s="612"/>
      <c r="DQ20" s="619">
        <v>95402233</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t="s">
        <v>122</v>
      </c>
      <c r="S21" s="611"/>
      <c r="T21" s="611"/>
      <c r="U21" s="611"/>
      <c r="V21" s="611"/>
      <c r="W21" s="611"/>
      <c r="X21" s="611"/>
      <c r="Y21" s="612"/>
      <c r="Z21" s="613" t="s">
        <v>122</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14530</v>
      </c>
      <c r="BH21" s="611"/>
      <c r="BI21" s="611"/>
      <c r="BJ21" s="611"/>
      <c r="BK21" s="611"/>
      <c r="BL21" s="611"/>
      <c r="BM21" s="611"/>
      <c r="BN21" s="612"/>
      <c r="BO21" s="613">
        <v>0.1</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t="s">
        <v>122</v>
      </c>
      <c r="S23" s="611"/>
      <c r="T23" s="611"/>
      <c r="U23" s="611"/>
      <c r="V23" s="611"/>
      <c r="W23" s="611"/>
      <c r="X23" s="611"/>
      <c r="Y23" s="612"/>
      <c r="Z23" s="613" t="s">
        <v>122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67522090</v>
      </c>
      <c r="CS24" s="600"/>
      <c r="CT24" s="600"/>
      <c r="CU24" s="600"/>
      <c r="CV24" s="600"/>
      <c r="CW24" s="600"/>
      <c r="CX24" s="600"/>
      <c r="CY24" s="601"/>
      <c r="CZ24" s="604">
        <v>47.6</v>
      </c>
      <c r="DA24" s="605"/>
      <c r="DB24" s="605"/>
      <c r="DC24" s="621"/>
      <c r="DD24" s="640">
        <v>38398998</v>
      </c>
      <c r="DE24" s="600"/>
      <c r="DF24" s="600"/>
      <c r="DG24" s="600"/>
      <c r="DH24" s="600"/>
      <c r="DI24" s="600"/>
      <c r="DJ24" s="600"/>
      <c r="DK24" s="601"/>
      <c r="DL24" s="640">
        <v>34514477</v>
      </c>
      <c r="DM24" s="600"/>
      <c r="DN24" s="600"/>
      <c r="DO24" s="600"/>
      <c r="DP24" s="600"/>
      <c r="DQ24" s="600"/>
      <c r="DR24" s="600"/>
      <c r="DS24" s="600"/>
      <c r="DT24" s="600"/>
      <c r="DU24" s="600"/>
      <c r="DV24" s="601"/>
      <c r="DW24" s="604">
        <v>41.6</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37990917</v>
      </c>
      <c r="S25" s="611"/>
      <c r="T25" s="611"/>
      <c r="U25" s="611"/>
      <c r="V25" s="611"/>
      <c r="W25" s="611"/>
      <c r="X25" s="611"/>
      <c r="Y25" s="612"/>
      <c r="Z25" s="613">
        <v>25.7</v>
      </c>
      <c r="AA25" s="613"/>
      <c r="AB25" s="613"/>
      <c r="AC25" s="613"/>
      <c r="AD25" s="614">
        <v>37990917</v>
      </c>
      <c r="AE25" s="614"/>
      <c r="AF25" s="614"/>
      <c r="AG25" s="614"/>
      <c r="AH25" s="614"/>
      <c r="AI25" s="614"/>
      <c r="AJ25" s="614"/>
      <c r="AK25" s="614"/>
      <c r="AL25" s="615">
        <v>45.8</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18044619</v>
      </c>
      <c r="CS25" s="643"/>
      <c r="CT25" s="643"/>
      <c r="CU25" s="643"/>
      <c r="CV25" s="643"/>
      <c r="CW25" s="643"/>
      <c r="CX25" s="643"/>
      <c r="CY25" s="644"/>
      <c r="CZ25" s="615">
        <v>12.7</v>
      </c>
      <c r="DA25" s="641"/>
      <c r="DB25" s="641"/>
      <c r="DC25" s="645"/>
      <c r="DD25" s="619">
        <v>16093784</v>
      </c>
      <c r="DE25" s="643"/>
      <c r="DF25" s="643"/>
      <c r="DG25" s="643"/>
      <c r="DH25" s="643"/>
      <c r="DI25" s="643"/>
      <c r="DJ25" s="643"/>
      <c r="DK25" s="644"/>
      <c r="DL25" s="619">
        <v>15328967</v>
      </c>
      <c r="DM25" s="643"/>
      <c r="DN25" s="643"/>
      <c r="DO25" s="643"/>
      <c r="DP25" s="643"/>
      <c r="DQ25" s="643"/>
      <c r="DR25" s="643"/>
      <c r="DS25" s="643"/>
      <c r="DT25" s="643"/>
      <c r="DU25" s="643"/>
      <c r="DV25" s="644"/>
      <c r="DW25" s="615">
        <v>18.5</v>
      </c>
      <c r="DX25" s="641"/>
      <c r="DY25" s="641"/>
      <c r="DZ25" s="641"/>
      <c r="EA25" s="641"/>
      <c r="EB25" s="641"/>
      <c r="EC25" s="642"/>
    </row>
    <row r="26" spans="2:133" ht="11.25" customHeight="1" x14ac:dyDescent="0.2">
      <c r="B26" s="607" t="s">
        <v>283</v>
      </c>
      <c r="C26" s="608"/>
      <c r="D26" s="608"/>
      <c r="E26" s="608"/>
      <c r="F26" s="608"/>
      <c r="G26" s="608"/>
      <c r="H26" s="608"/>
      <c r="I26" s="608"/>
      <c r="J26" s="608"/>
      <c r="K26" s="608"/>
      <c r="L26" s="608"/>
      <c r="M26" s="608"/>
      <c r="N26" s="608"/>
      <c r="O26" s="608"/>
      <c r="P26" s="608"/>
      <c r="Q26" s="609"/>
      <c r="R26" s="610">
        <v>22745</v>
      </c>
      <c r="S26" s="611"/>
      <c r="T26" s="611"/>
      <c r="U26" s="611"/>
      <c r="V26" s="611"/>
      <c r="W26" s="611"/>
      <c r="X26" s="611"/>
      <c r="Y26" s="612"/>
      <c r="Z26" s="613">
        <v>0</v>
      </c>
      <c r="AA26" s="613"/>
      <c r="AB26" s="613"/>
      <c r="AC26" s="613"/>
      <c r="AD26" s="614">
        <v>22745</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11775430</v>
      </c>
      <c r="CS26" s="611"/>
      <c r="CT26" s="611"/>
      <c r="CU26" s="611"/>
      <c r="CV26" s="611"/>
      <c r="CW26" s="611"/>
      <c r="CX26" s="611"/>
      <c r="CY26" s="612"/>
      <c r="CZ26" s="615">
        <v>8.3000000000000007</v>
      </c>
      <c r="DA26" s="641"/>
      <c r="DB26" s="641"/>
      <c r="DC26" s="645"/>
      <c r="DD26" s="619">
        <v>10473565</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2">
      <c r="B27" s="607" t="s">
        <v>286</v>
      </c>
      <c r="C27" s="608"/>
      <c r="D27" s="608"/>
      <c r="E27" s="608"/>
      <c r="F27" s="608"/>
      <c r="G27" s="608"/>
      <c r="H27" s="608"/>
      <c r="I27" s="608"/>
      <c r="J27" s="608"/>
      <c r="K27" s="608"/>
      <c r="L27" s="608"/>
      <c r="M27" s="608"/>
      <c r="N27" s="608"/>
      <c r="O27" s="608"/>
      <c r="P27" s="608"/>
      <c r="Q27" s="609"/>
      <c r="R27" s="610">
        <v>1271953</v>
      </c>
      <c r="S27" s="611"/>
      <c r="T27" s="611"/>
      <c r="U27" s="611"/>
      <c r="V27" s="611"/>
      <c r="W27" s="611"/>
      <c r="X27" s="611"/>
      <c r="Y27" s="612"/>
      <c r="Z27" s="613">
        <v>0.9</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29015831</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46085590</v>
      </c>
      <c r="CS27" s="643"/>
      <c r="CT27" s="643"/>
      <c r="CU27" s="643"/>
      <c r="CV27" s="643"/>
      <c r="CW27" s="643"/>
      <c r="CX27" s="643"/>
      <c r="CY27" s="644"/>
      <c r="CZ27" s="615">
        <v>32.5</v>
      </c>
      <c r="DA27" s="641"/>
      <c r="DB27" s="641"/>
      <c r="DC27" s="645"/>
      <c r="DD27" s="619">
        <v>18913333</v>
      </c>
      <c r="DE27" s="643"/>
      <c r="DF27" s="643"/>
      <c r="DG27" s="643"/>
      <c r="DH27" s="643"/>
      <c r="DI27" s="643"/>
      <c r="DJ27" s="643"/>
      <c r="DK27" s="644"/>
      <c r="DL27" s="619">
        <v>15793629</v>
      </c>
      <c r="DM27" s="643"/>
      <c r="DN27" s="643"/>
      <c r="DO27" s="643"/>
      <c r="DP27" s="643"/>
      <c r="DQ27" s="643"/>
      <c r="DR27" s="643"/>
      <c r="DS27" s="643"/>
      <c r="DT27" s="643"/>
      <c r="DU27" s="643"/>
      <c r="DV27" s="644"/>
      <c r="DW27" s="615">
        <v>19</v>
      </c>
      <c r="DX27" s="641"/>
      <c r="DY27" s="641"/>
      <c r="DZ27" s="641"/>
      <c r="EA27" s="641"/>
      <c r="EB27" s="641"/>
      <c r="EC27" s="642"/>
    </row>
    <row r="28" spans="2:133" ht="11.25" customHeight="1" x14ac:dyDescent="0.2">
      <c r="B28" s="607" t="s">
        <v>289</v>
      </c>
      <c r="C28" s="608"/>
      <c r="D28" s="608"/>
      <c r="E28" s="608"/>
      <c r="F28" s="608"/>
      <c r="G28" s="608"/>
      <c r="H28" s="608"/>
      <c r="I28" s="608"/>
      <c r="J28" s="608"/>
      <c r="K28" s="608"/>
      <c r="L28" s="608"/>
      <c r="M28" s="608"/>
      <c r="N28" s="608"/>
      <c r="O28" s="608"/>
      <c r="P28" s="608"/>
      <c r="Q28" s="609"/>
      <c r="R28" s="610">
        <v>2322348</v>
      </c>
      <c r="S28" s="611"/>
      <c r="T28" s="611"/>
      <c r="U28" s="611"/>
      <c r="V28" s="611"/>
      <c r="W28" s="611"/>
      <c r="X28" s="611"/>
      <c r="Y28" s="612"/>
      <c r="Z28" s="613">
        <v>1.6</v>
      </c>
      <c r="AA28" s="613"/>
      <c r="AB28" s="613"/>
      <c r="AC28" s="613"/>
      <c r="AD28" s="614">
        <v>1420325</v>
      </c>
      <c r="AE28" s="614"/>
      <c r="AF28" s="614"/>
      <c r="AG28" s="614"/>
      <c r="AH28" s="614"/>
      <c r="AI28" s="614"/>
      <c r="AJ28" s="614"/>
      <c r="AK28" s="614"/>
      <c r="AL28" s="615">
        <v>1.7</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3391881</v>
      </c>
      <c r="CS28" s="611"/>
      <c r="CT28" s="611"/>
      <c r="CU28" s="611"/>
      <c r="CV28" s="611"/>
      <c r="CW28" s="611"/>
      <c r="CX28" s="611"/>
      <c r="CY28" s="612"/>
      <c r="CZ28" s="615">
        <v>2.4</v>
      </c>
      <c r="DA28" s="641"/>
      <c r="DB28" s="641"/>
      <c r="DC28" s="645"/>
      <c r="DD28" s="619">
        <v>3391881</v>
      </c>
      <c r="DE28" s="611"/>
      <c r="DF28" s="611"/>
      <c r="DG28" s="611"/>
      <c r="DH28" s="611"/>
      <c r="DI28" s="611"/>
      <c r="DJ28" s="611"/>
      <c r="DK28" s="612"/>
      <c r="DL28" s="619">
        <v>3391881</v>
      </c>
      <c r="DM28" s="611"/>
      <c r="DN28" s="611"/>
      <c r="DO28" s="611"/>
      <c r="DP28" s="611"/>
      <c r="DQ28" s="611"/>
      <c r="DR28" s="611"/>
      <c r="DS28" s="611"/>
      <c r="DT28" s="611"/>
      <c r="DU28" s="611"/>
      <c r="DV28" s="612"/>
      <c r="DW28" s="615">
        <v>4.0999999999999996</v>
      </c>
      <c r="DX28" s="641"/>
      <c r="DY28" s="641"/>
      <c r="DZ28" s="641"/>
      <c r="EA28" s="641"/>
      <c r="EB28" s="641"/>
      <c r="EC28" s="642"/>
    </row>
    <row r="29" spans="2:133" ht="11.25" customHeight="1" x14ac:dyDescent="0.2">
      <c r="B29" s="607" t="s">
        <v>291</v>
      </c>
      <c r="C29" s="608"/>
      <c r="D29" s="608"/>
      <c r="E29" s="608"/>
      <c r="F29" s="608"/>
      <c r="G29" s="608"/>
      <c r="H29" s="608"/>
      <c r="I29" s="608"/>
      <c r="J29" s="608"/>
      <c r="K29" s="608"/>
      <c r="L29" s="608"/>
      <c r="M29" s="608"/>
      <c r="N29" s="608"/>
      <c r="O29" s="608"/>
      <c r="P29" s="608"/>
      <c r="Q29" s="609"/>
      <c r="R29" s="610">
        <v>508794</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3391881</v>
      </c>
      <c r="CS29" s="643"/>
      <c r="CT29" s="643"/>
      <c r="CU29" s="643"/>
      <c r="CV29" s="643"/>
      <c r="CW29" s="643"/>
      <c r="CX29" s="643"/>
      <c r="CY29" s="644"/>
      <c r="CZ29" s="615">
        <v>2.4</v>
      </c>
      <c r="DA29" s="641"/>
      <c r="DB29" s="641"/>
      <c r="DC29" s="645"/>
      <c r="DD29" s="619">
        <v>3391881</v>
      </c>
      <c r="DE29" s="643"/>
      <c r="DF29" s="643"/>
      <c r="DG29" s="643"/>
      <c r="DH29" s="643"/>
      <c r="DI29" s="643"/>
      <c r="DJ29" s="643"/>
      <c r="DK29" s="644"/>
      <c r="DL29" s="619">
        <v>3391881</v>
      </c>
      <c r="DM29" s="643"/>
      <c r="DN29" s="643"/>
      <c r="DO29" s="643"/>
      <c r="DP29" s="643"/>
      <c r="DQ29" s="643"/>
      <c r="DR29" s="643"/>
      <c r="DS29" s="643"/>
      <c r="DT29" s="643"/>
      <c r="DU29" s="643"/>
      <c r="DV29" s="644"/>
      <c r="DW29" s="615">
        <v>4.0999999999999996</v>
      </c>
      <c r="DX29" s="641"/>
      <c r="DY29" s="641"/>
      <c r="DZ29" s="641"/>
      <c r="EA29" s="641"/>
      <c r="EB29" s="641"/>
      <c r="EC29" s="642"/>
    </row>
    <row r="30" spans="2:133" ht="11.25" customHeight="1" x14ac:dyDescent="0.2">
      <c r="B30" s="607" t="s">
        <v>293</v>
      </c>
      <c r="C30" s="608"/>
      <c r="D30" s="608"/>
      <c r="E30" s="608"/>
      <c r="F30" s="608"/>
      <c r="G30" s="608"/>
      <c r="H30" s="608"/>
      <c r="I30" s="608"/>
      <c r="J30" s="608"/>
      <c r="K30" s="608"/>
      <c r="L30" s="608"/>
      <c r="M30" s="608"/>
      <c r="N30" s="608"/>
      <c r="O30" s="608"/>
      <c r="P30" s="608"/>
      <c r="Q30" s="609"/>
      <c r="R30" s="610">
        <v>26967584</v>
      </c>
      <c r="S30" s="611"/>
      <c r="T30" s="611"/>
      <c r="U30" s="611"/>
      <c r="V30" s="611"/>
      <c r="W30" s="611"/>
      <c r="X30" s="611"/>
      <c r="Y30" s="612"/>
      <c r="Z30" s="613">
        <v>18.2</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3245442</v>
      </c>
      <c r="CS30" s="611"/>
      <c r="CT30" s="611"/>
      <c r="CU30" s="611"/>
      <c r="CV30" s="611"/>
      <c r="CW30" s="611"/>
      <c r="CX30" s="611"/>
      <c r="CY30" s="612"/>
      <c r="CZ30" s="615">
        <v>2.2999999999999998</v>
      </c>
      <c r="DA30" s="641"/>
      <c r="DB30" s="641"/>
      <c r="DC30" s="645"/>
      <c r="DD30" s="619">
        <v>3245442</v>
      </c>
      <c r="DE30" s="611"/>
      <c r="DF30" s="611"/>
      <c r="DG30" s="611"/>
      <c r="DH30" s="611"/>
      <c r="DI30" s="611"/>
      <c r="DJ30" s="611"/>
      <c r="DK30" s="612"/>
      <c r="DL30" s="619">
        <v>3245442</v>
      </c>
      <c r="DM30" s="611"/>
      <c r="DN30" s="611"/>
      <c r="DO30" s="611"/>
      <c r="DP30" s="611"/>
      <c r="DQ30" s="611"/>
      <c r="DR30" s="611"/>
      <c r="DS30" s="611"/>
      <c r="DT30" s="611"/>
      <c r="DU30" s="611"/>
      <c r="DV30" s="612"/>
      <c r="DW30" s="615">
        <v>3.9</v>
      </c>
      <c r="DX30" s="641"/>
      <c r="DY30" s="641"/>
      <c r="DZ30" s="641"/>
      <c r="EA30" s="641"/>
      <c r="EB30" s="641"/>
      <c r="EC30" s="642"/>
    </row>
    <row r="31" spans="2:133" ht="11.25" customHeight="1" x14ac:dyDescent="0.2">
      <c r="B31" s="623" t="s">
        <v>297</v>
      </c>
      <c r="C31" s="624"/>
      <c r="D31" s="624"/>
      <c r="E31" s="624"/>
      <c r="F31" s="624"/>
      <c r="G31" s="624"/>
      <c r="H31" s="624"/>
      <c r="I31" s="624"/>
      <c r="J31" s="624"/>
      <c r="K31" s="624"/>
      <c r="L31" s="624"/>
      <c r="M31" s="624"/>
      <c r="N31" s="624"/>
      <c r="O31" s="624"/>
      <c r="P31" s="624"/>
      <c r="Q31" s="625"/>
      <c r="R31" s="610">
        <v>46569878</v>
      </c>
      <c r="S31" s="611"/>
      <c r="T31" s="611"/>
      <c r="U31" s="611"/>
      <c r="V31" s="611"/>
      <c r="W31" s="611"/>
      <c r="X31" s="611"/>
      <c r="Y31" s="612"/>
      <c r="Z31" s="613">
        <v>31.5</v>
      </c>
      <c r="AA31" s="613"/>
      <c r="AB31" s="613"/>
      <c r="AC31" s="613"/>
      <c r="AD31" s="614">
        <v>43548527</v>
      </c>
      <c r="AE31" s="614"/>
      <c r="AF31" s="614"/>
      <c r="AG31" s="614"/>
      <c r="AH31" s="614"/>
      <c r="AI31" s="614"/>
      <c r="AJ31" s="614"/>
      <c r="AK31" s="614"/>
      <c r="AL31" s="615">
        <v>52.5</v>
      </c>
      <c r="AM31" s="616"/>
      <c r="AN31" s="616"/>
      <c r="AO31" s="617"/>
      <c r="AP31" s="656" t="s">
        <v>298</v>
      </c>
      <c r="AQ31" s="657"/>
      <c r="AR31" s="657"/>
      <c r="AS31" s="657"/>
      <c r="AT31" s="662" t="s">
        <v>299</v>
      </c>
      <c r="AU31" s="212"/>
      <c r="AV31" s="212"/>
      <c r="AW31" s="212"/>
      <c r="AX31" s="596" t="s">
        <v>177</v>
      </c>
      <c r="AY31" s="597"/>
      <c r="AZ31" s="597"/>
      <c r="BA31" s="597"/>
      <c r="BB31" s="597"/>
      <c r="BC31" s="597"/>
      <c r="BD31" s="597"/>
      <c r="BE31" s="597"/>
      <c r="BF31" s="598"/>
      <c r="BG31" s="666">
        <v>99.2</v>
      </c>
      <c r="BH31" s="654"/>
      <c r="BI31" s="654"/>
      <c r="BJ31" s="654"/>
      <c r="BK31" s="654"/>
      <c r="BL31" s="654"/>
      <c r="BM31" s="605">
        <v>98.6</v>
      </c>
      <c r="BN31" s="654"/>
      <c r="BO31" s="654"/>
      <c r="BP31" s="654"/>
      <c r="BQ31" s="655"/>
      <c r="BR31" s="666">
        <v>99.1</v>
      </c>
      <c r="BS31" s="654"/>
      <c r="BT31" s="654"/>
      <c r="BU31" s="654"/>
      <c r="BV31" s="654"/>
      <c r="BW31" s="654"/>
      <c r="BX31" s="605">
        <v>98.6</v>
      </c>
      <c r="BY31" s="654"/>
      <c r="BZ31" s="654"/>
      <c r="CA31" s="654"/>
      <c r="CB31" s="655"/>
      <c r="CD31" s="648"/>
      <c r="CE31" s="649"/>
      <c r="CF31" s="607" t="s">
        <v>300</v>
      </c>
      <c r="CG31" s="608"/>
      <c r="CH31" s="608"/>
      <c r="CI31" s="608"/>
      <c r="CJ31" s="608"/>
      <c r="CK31" s="608"/>
      <c r="CL31" s="608"/>
      <c r="CM31" s="608"/>
      <c r="CN31" s="608"/>
      <c r="CO31" s="608"/>
      <c r="CP31" s="608"/>
      <c r="CQ31" s="609"/>
      <c r="CR31" s="610">
        <v>146439</v>
      </c>
      <c r="CS31" s="643"/>
      <c r="CT31" s="643"/>
      <c r="CU31" s="643"/>
      <c r="CV31" s="643"/>
      <c r="CW31" s="643"/>
      <c r="CX31" s="643"/>
      <c r="CY31" s="644"/>
      <c r="CZ31" s="615">
        <v>0.1</v>
      </c>
      <c r="DA31" s="641"/>
      <c r="DB31" s="641"/>
      <c r="DC31" s="645"/>
      <c r="DD31" s="619">
        <v>146439</v>
      </c>
      <c r="DE31" s="643"/>
      <c r="DF31" s="643"/>
      <c r="DG31" s="643"/>
      <c r="DH31" s="643"/>
      <c r="DI31" s="643"/>
      <c r="DJ31" s="643"/>
      <c r="DK31" s="644"/>
      <c r="DL31" s="619">
        <v>146439</v>
      </c>
      <c r="DM31" s="643"/>
      <c r="DN31" s="643"/>
      <c r="DO31" s="643"/>
      <c r="DP31" s="643"/>
      <c r="DQ31" s="643"/>
      <c r="DR31" s="643"/>
      <c r="DS31" s="643"/>
      <c r="DT31" s="643"/>
      <c r="DU31" s="643"/>
      <c r="DV31" s="644"/>
      <c r="DW31" s="615">
        <v>0.2</v>
      </c>
      <c r="DX31" s="641"/>
      <c r="DY31" s="641"/>
      <c r="DZ31" s="641"/>
      <c r="EA31" s="641"/>
      <c r="EB31" s="641"/>
      <c r="EC31" s="642"/>
    </row>
    <row r="32" spans="2:133" ht="11.25" customHeight="1" x14ac:dyDescent="0.2">
      <c r="B32" s="607" t="s">
        <v>301</v>
      </c>
      <c r="C32" s="608"/>
      <c r="D32" s="608"/>
      <c r="E32" s="608"/>
      <c r="F32" s="608"/>
      <c r="G32" s="608"/>
      <c r="H32" s="608"/>
      <c r="I32" s="608"/>
      <c r="J32" s="608"/>
      <c r="K32" s="608"/>
      <c r="L32" s="608"/>
      <c r="M32" s="608"/>
      <c r="N32" s="608"/>
      <c r="O32" s="608"/>
      <c r="P32" s="608"/>
      <c r="Q32" s="609"/>
      <c r="R32" s="610">
        <v>14995695</v>
      </c>
      <c r="S32" s="611"/>
      <c r="T32" s="611"/>
      <c r="U32" s="611"/>
      <c r="V32" s="611"/>
      <c r="W32" s="611"/>
      <c r="X32" s="611"/>
      <c r="Y32" s="612"/>
      <c r="Z32" s="613">
        <v>10.1</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302</v>
      </c>
      <c r="AX32" s="607" t="s">
        <v>303</v>
      </c>
      <c r="AY32" s="608"/>
      <c r="AZ32" s="608"/>
      <c r="BA32" s="608"/>
      <c r="BB32" s="608"/>
      <c r="BC32" s="608"/>
      <c r="BD32" s="608"/>
      <c r="BE32" s="608"/>
      <c r="BF32" s="609"/>
      <c r="BG32" s="667">
        <v>99.1</v>
      </c>
      <c r="BH32" s="643"/>
      <c r="BI32" s="643"/>
      <c r="BJ32" s="643"/>
      <c r="BK32" s="643"/>
      <c r="BL32" s="643"/>
      <c r="BM32" s="616">
        <v>98.5</v>
      </c>
      <c r="BN32" s="643"/>
      <c r="BO32" s="643"/>
      <c r="BP32" s="643"/>
      <c r="BQ32" s="665"/>
      <c r="BR32" s="667">
        <v>99.1</v>
      </c>
      <c r="BS32" s="643"/>
      <c r="BT32" s="643"/>
      <c r="BU32" s="643"/>
      <c r="BV32" s="643"/>
      <c r="BW32" s="643"/>
      <c r="BX32" s="616">
        <v>98.5</v>
      </c>
      <c r="BY32" s="643"/>
      <c r="BZ32" s="643"/>
      <c r="CA32" s="643"/>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1"/>
      <c r="DB32" s="641"/>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1"/>
      <c r="DY32" s="641"/>
      <c r="DZ32" s="641"/>
      <c r="EA32" s="641"/>
      <c r="EB32" s="641"/>
      <c r="EC32" s="642"/>
    </row>
    <row r="33" spans="2:133" ht="11.25" customHeight="1" x14ac:dyDescent="0.2">
      <c r="B33" s="607" t="s">
        <v>305</v>
      </c>
      <c r="C33" s="608"/>
      <c r="D33" s="608"/>
      <c r="E33" s="608"/>
      <c r="F33" s="608"/>
      <c r="G33" s="608"/>
      <c r="H33" s="608"/>
      <c r="I33" s="608"/>
      <c r="J33" s="608"/>
      <c r="K33" s="608"/>
      <c r="L33" s="608"/>
      <c r="M33" s="608"/>
      <c r="N33" s="608"/>
      <c r="O33" s="608"/>
      <c r="P33" s="608"/>
      <c r="Q33" s="609"/>
      <c r="R33" s="610">
        <v>2044681</v>
      </c>
      <c r="S33" s="611"/>
      <c r="T33" s="611"/>
      <c r="U33" s="611"/>
      <c r="V33" s="611"/>
      <c r="W33" s="611"/>
      <c r="X33" s="611"/>
      <c r="Y33" s="612"/>
      <c r="Z33" s="613">
        <v>1.4</v>
      </c>
      <c r="AA33" s="613"/>
      <c r="AB33" s="613"/>
      <c r="AC33" s="613"/>
      <c r="AD33" s="614">
        <v>16773</v>
      </c>
      <c r="AE33" s="614"/>
      <c r="AF33" s="614"/>
      <c r="AG33" s="614"/>
      <c r="AH33" s="614"/>
      <c r="AI33" s="614"/>
      <c r="AJ33" s="614"/>
      <c r="AK33" s="614"/>
      <c r="AL33" s="615">
        <v>0</v>
      </c>
      <c r="AM33" s="616"/>
      <c r="AN33" s="616"/>
      <c r="AO33" s="617"/>
      <c r="AP33" s="660"/>
      <c r="AQ33" s="661"/>
      <c r="AR33" s="661"/>
      <c r="AS33" s="661"/>
      <c r="AT33" s="664"/>
      <c r="AU33" s="213"/>
      <c r="AV33" s="213"/>
      <c r="AW33" s="213"/>
      <c r="AX33" s="631" t="s">
        <v>306</v>
      </c>
      <c r="AY33" s="632"/>
      <c r="AZ33" s="632"/>
      <c r="BA33" s="632"/>
      <c r="BB33" s="632"/>
      <c r="BC33" s="632"/>
      <c r="BD33" s="632"/>
      <c r="BE33" s="632"/>
      <c r="BF33" s="633"/>
      <c r="BG33" s="668" t="s">
        <v>122</v>
      </c>
      <c r="BH33" s="669"/>
      <c r="BI33" s="669"/>
      <c r="BJ33" s="669"/>
      <c r="BK33" s="669"/>
      <c r="BL33" s="669"/>
      <c r="BM33" s="670" t="s">
        <v>122</v>
      </c>
      <c r="BN33" s="669"/>
      <c r="BO33" s="669"/>
      <c r="BP33" s="669"/>
      <c r="BQ33" s="671"/>
      <c r="BR33" s="668" t="s">
        <v>122</v>
      </c>
      <c r="BS33" s="669"/>
      <c r="BT33" s="669"/>
      <c r="BU33" s="669"/>
      <c r="BV33" s="669"/>
      <c r="BW33" s="669"/>
      <c r="BX33" s="670" t="s">
        <v>122</v>
      </c>
      <c r="BY33" s="669"/>
      <c r="BZ33" s="669"/>
      <c r="CA33" s="669"/>
      <c r="CB33" s="671"/>
      <c r="CD33" s="607" t="s">
        <v>307</v>
      </c>
      <c r="CE33" s="608"/>
      <c r="CF33" s="608"/>
      <c r="CG33" s="608"/>
      <c r="CH33" s="608"/>
      <c r="CI33" s="608"/>
      <c r="CJ33" s="608"/>
      <c r="CK33" s="608"/>
      <c r="CL33" s="608"/>
      <c r="CM33" s="608"/>
      <c r="CN33" s="608"/>
      <c r="CO33" s="608"/>
      <c r="CP33" s="608"/>
      <c r="CQ33" s="609"/>
      <c r="CR33" s="610">
        <v>57858596</v>
      </c>
      <c r="CS33" s="643"/>
      <c r="CT33" s="643"/>
      <c r="CU33" s="643"/>
      <c r="CV33" s="643"/>
      <c r="CW33" s="643"/>
      <c r="CX33" s="643"/>
      <c r="CY33" s="644"/>
      <c r="CZ33" s="615">
        <v>40.799999999999997</v>
      </c>
      <c r="DA33" s="641"/>
      <c r="DB33" s="641"/>
      <c r="DC33" s="645"/>
      <c r="DD33" s="619">
        <v>48364598</v>
      </c>
      <c r="DE33" s="643"/>
      <c r="DF33" s="643"/>
      <c r="DG33" s="643"/>
      <c r="DH33" s="643"/>
      <c r="DI33" s="643"/>
      <c r="DJ33" s="643"/>
      <c r="DK33" s="644"/>
      <c r="DL33" s="619">
        <v>30961811</v>
      </c>
      <c r="DM33" s="643"/>
      <c r="DN33" s="643"/>
      <c r="DO33" s="643"/>
      <c r="DP33" s="643"/>
      <c r="DQ33" s="643"/>
      <c r="DR33" s="643"/>
      <c r="DS33" s="643"/>
      <c r="DT33" s="643"/>
      <c r="DU33" s="643"/>
      <c r="DV33" s="644"/>
      <c r="DW33" s="615">
        <v>37.299999999999997</v>
      </c>
      <c r="DX33" s="641"/>
      <c r="DY33" s="641"/>
      <c r="DZ33" s="641"/>
      <c r="EA33" s="641"/>
      <c r="EB33" s="641"/>
      <c r="EC33" s="642"/>
    </row>
    <row r="34" spans="2:133" ht="11.25" customHeight="1" x14ac:dyDescent="0.2">
      <c r="B34" s="607" t="s">
        <v>308</v>
      </c>
      <c r="C34" s="608"/>
      <c r="D34" s="608"/>
      <c r="E34" s="608"/>
      <c r="F34" s="608"/>
      <c r="G34" s="608"/>
      <c r="H34" s="608"/>
      <c r="I34" s="608"/>
      <c r="J34" s="608"/>
      <c r="K34" s="608"/>
      <c r="L34" s="608"/>
      <c r="M34" s="608"/>
      <c r="N34" s="608"/>
      <c r="O34" s="608"/>
      <c r="P34" s="608"/>
      <c r="Q34" s="609"/>
      <c r="R34" s="610">
        <v>1217994</v>
      </c>
      <c r="S34" s="611"/>
      <c r="T34" s="611"/>
      <c r="U34" s="611"/>
      <c r="V34" s="611"/>
      <c r="W34" s="611"/>
      <c r="X34" s="611"/>
      <c r="Y34" s="612"/>
      <c r="Z34" s="613">
        <v>0.8</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26113747</v>
      </c>
      <c r="CS34" s="611"/>
      <c r="CT34" s="611"/>
      <c r="CU34" s="611"/>
      <c r="CV34" s="611"/>
      <c r="CW34" s="611"/>
      <c r="CX34" s="611"/>
      <c r="CY34" s="612"/>
      <c r="CZ34" s="615">
        <v>18.399999999999999</v>
      </c>
      <c r="DA34" s="641"/>
      <c r="DB34" s="641"/>
      <c r="DC34" s="645"/>
      <c r="DD34" s="619">
        <v>21030906</v>
      </c>
      <c r="DE34" s="611"/>
      <c r="DF34" s="611"/>
      <c r="DG34" s="611"/>
      <c r="DH34" s="611"/>
      <c r="DI34" s="611"/>
      <c r="DJ34" s="611"/>
      <c r="DK34" s="612"/>
      <c r="DL34" s="619">
        <v>18762870</v>
      </c>
      <c r="DM34" s="611"/>
      <c r="DN34" s="611"/>
      <c r="DO34" s="611"/>
      <c r="DP34" s="611"/>
      <c r="DQ34" s="611"/>
      <c r="DR34" s="611"/>
      <c r="DS34" s="611"/>
      <c r="DT34" s="611"/>
      <c r="DU34" s="611"/>
      <c r="DV34" s="612"/>
      <c r="DW34" s="615">
        <v>22.6</v>
      </c>
      <c r="DX34" s="641"/>
      <c r="DY34" s="641"/>
      <c r="DZ34" s="641"/>
      <c r="EA34" s="641"/>
      <c r="EB34" s="641"/>
      <c r="EC34" s="642"/>
    </row>
    <row r="35" spans="2:133" ht="11.25" customHeight="1" x14ac:dyDescent="0.2">
      <c r="B35" s="607" t="s">
        <v>310</v>
      </c>
      <c r="C35" s="608"/>
      <c r="D35" s="608"/>
      <c r="E35" s="608"/>
      <c r="F35" s="608"/>
      <c r="G35" s="608"/>
      <c r="H35" s="608"/>
      <c r="I35" s="608"/>
      <c r="J35" s="608"/>
      <c r="K35" s="608"/>
      <c r="L35" s="608"/>
      <c r="M35" s="608"/>
      <c r="N35" s="608"/>
      <c r="O35" s="608"/>
      <c r="P35" s="608"/>
      <c r="Q35" s="609"/>
      <c r="R35" s="610">
        <v>5974034</v>
      </c>
      <c r="S35" s="611"/>
      <c r="T35" s="611"/>
      <c r="U35" s="611"/>
      <c r="V35" s="611"/>
      <c r="W35" s="611"/>
      <c r="X35" s="611"/>
      <c r="Y35" s="612"/>
      <c r="Z35" s="613">
        <v>4</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1208008</v>
      </c>
      <c r="CS35" s="643"/>
      <c r="CT35" s="643"/>
      <c r="CU35" s="643"/>
      <c r="CV35" s="643"/>
      <c r="CW35" s="643"/>
      <c r="CX35" s="643"/>
      <c r="CY35" s="644"/>
      <c r="CZ35" s="615">
        <v>0.9</v>
      </c>
      <c r="DA35" s="641"/>
      <c r="DB35" s="641"/>
      <c r="DC35" s="645"/>
      <c r="DD35" s="619">
        <v>1051200</v>
      </c>
      <c r="DE35" s="643"/>
      <c r="DF35" s="643"/>
      <c r="DG35" s="643"/>
      <c r="DH35" s="643"/>
      <c r="DI35" s="643"/>
      <c r="DJ35" s="643"/>
      <c r="DK35" s="644"/>
      <c r="DL35" s="619">
        <v>1051200</v>
      </c>
      <c r="DM35" s="643"/>
      <c r="DN35" s="643"/>
      <c r="DO35" s="643"/>
      <c r="DP35" s="643"/>
      <c r="DQ35" s="643"/>
      <c r="DR35" s="643"/>
      <c r="DS35" s="643"/>
      <c r="DT35" s="643"/>
      <c r="DU35" s="643"/>
      <c r="DV35" s="644"/>
      <c r="DW35" s="615">
        <v>1.3</v>
      </c>
      <c r="DX35" s="641"/>
      <c r="DY35" s="641"/>
      <c r="DZ35" s="641"/>
      <c r="EA35" s="641"/>
      <c r="EB35" s="641"/>
      <c r="EC35" s="642"/>
    </row>
    <row r="36" spans="2:133" ht="11.25" customHeight="1" x14ac:dyDescent="0.2">
      <c r="B36" s="607" t="s">
        <v>314</v>
      </c>
      <c r="C36" s="608"/>
      <c r="D36" s="608"/>
      <c r="E36" s="608"/>
      <c r="F36" s="608"/>
      <c r="G36" s="608"/>
      <c r="H36" s="608"/>
      <c r="I36" s="608"/>
      <c r="J36" s="608"/>
      <c r="K36" s="608"/>
      <c r="L36" s="608"/>
      <c r="M36" s="608"/>
      <c r="N36" s="608"/>
      <c r="O36" s="608"/>
      <c r="P36" s="608"/>
      <c r="Q36" s="609"/>
      <c r="R36" s="610">
        <v>4050693</v>
      </c>
      <c r="S36" s="611"/>
      <c r="T36" s="611"/>
      <c r="U36" s="611"/>
      <c r="V36" s="611"/>
      <c r="W36" s="611"/>
      <c r="X36" s="611"/>
      <c r="Y36" s="612"/>
      <c r="Z36" s="613">
        <v>2.7</v>
      </c>
      <c r="AA36" s="613"/>
      <c r="AB36" s="613"/>
      <c r="AC36" s="613"/>
      <c r="AD36" s="614" t="s">
        <v>122</v>
      </c>
      <c r="AE36" s="614"/>
      <c r="AF36" s="614"/>
      <c r="AG36" s="614"/>
      <c r="AH36" s="614"/>
      <c r="AI36" s="614"/>
      <c r="AJ36" s="614"/>
      <c r="AK36" s="614"/>
      <c r="AL36" s="615" t="s">
        <v>122</v>
      </c>
      <c r="AM36" s="616"/>
      <c r="AN36" s="616"/>
      <c r="AO36" s="617"/>
      <c r="AP36" s="216"/>
      <c r="AQ36" s="676" t="s">
        <v>315</v>
      </c>
      <c r="AR36" s="677"/>
      <c r="AS36" s="677"/>
      <c r="AT36" s="677"/>
      <c r="AU36" s="677"/>
      <c r="AV36" s="677"/>
      <c r="AW36" s="677"/>
      <c r="AX36" s="677"/>
      <c r="AY36" s="678"/>
      <c r="AZ36" s="599">
        <v>11360539</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768454</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9826843</v>
      </c>
      <c r="CS36" s="611"/>
      <c r="CT36" s="611"/>
      <c r="CU36" s="611"/>
      <c r="CV36" s="611"/>
      <c r="CW36" s="611"/>
      <c r="CX36" s="611"/>
      <c r="CY36" s="612"/>
      <c r="CZ36" s="615">
        <v>6.9</v>
      </c>
      <c r="DA36" s="641"/>
      <c r="DB36" s="641"/>
      <c r="DC36" s="645"/>
      <c r="DD36" s="619">
        <v>8539385</v>
      </c>
      <c r="DE36" s="611"/>
      <c r="DF36" s="611"/>
      <c r="DG36" s="611"/>
      <c r="DH36" s="611"/>
      <c r="DI36" s="611"/>
      <c r="DJ36" s="611"/>
      <c r="DK36" s="612"/>
      <c r="DL36" s="619">
        <v>3841449</v>
      </c>
      <c r="DM36" s="611"/>
      <c r="DN36" s="611"/>
      <c r="DO36" s="611"/>
      <c r="DP36" s="611"/>
      <c r="DQ36" s="611"/>
      <c r="DR36" s="611"/>
      <c r="DS36" s="611"/>
      <c r="DT36" s="611"/>
      <c r="DU36" s="611"/>
      <c r="DV36" s="612"/>
      <c r="DW36" s="615">
        <v>4.5999999999999996</v>
      </c>
      <c r="DX36" s="641"/>
      <c r="DY36" s="641"/>
      <c r="DZ36" s="641"/>
      <c r="EA36" s="641"/>
      <c r="EB36" s="641"/>
      <c r="EC36" s="642"/>
    </row>
    <row r="37" spans="2:133" ht="11.25" customHeight="1" x14ac:dyDescent="0.2">
      <c r="B37" s="607" t="s">
        <v>318</v>
      </c>
      <c r="C37" s="608"/>
      <c r="D37" s="608"/>
      <c r="E37" s="608"/>
      <c r="F37" s="608"/>
      <c r="G37" s="608"/>
      <c r="H37" s="608"/>
      <c r="I37" s="608"/>
      <c r="J37" s="608"/>
      <c r="K37" s="608"/>
      <c r="L37" s="608"/>
      <c r="M37" s="608"/>
      <c r="N37" s="608"/>
      <c r="O37" s="608"/>
      <c r="P37" s="608"/>
      <c r="Q37" s="609"/>
      <c r="R37" s="610">
        <v>2092122</v>
      </c>
      <c r="S37" s="611"/>
      <c r="T37" s="611"/>
      <c r="U37" s="611"/>
      <c r="V37" s="611"/>
      <c r="W37" s="611"/>
      <c r="X37" s="611"/>
      <c r="Y37" s="612"/>
      <c r="Z37" s="613">
        <v>1.4</v>
      </c>
      <c r="AA37" s="613"/>
      <c r="AB37" s="613"/>
      <c r="AC37" s="613"/>
      <c r="AD37" s="614">
        <v>1698</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370119</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-878703</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1536560</v>
      </c>
      <c r="CS37" s="643"/>
      <c r="CT37" s="643"/>
      <c r="CU37" s="643"/>
      <c r="CV37" s="643"/>
      <c r="CW37" s="643"/>
      <c r="CX37" s="643"/>
      <c r="CY37" s="644"/>
      <c r="CZ37" s="615">
        <v>1.1000000000000001</v>
      </c>
      <c r="DA37" s="641"/>
      <c r="DB37" s="641"/>
      <c r="DC37" s="645"/>
      <c r="DD37" s="619">
        <v>1536491</v>
      </c>
      <c r="DE37" s="643"/>
      <c r="DF37" s="643"/>
      <c r="DG37" s="643"/>
      <c r="DH37" s="643"/>
      <c r="DI37" s="643"/>
      <c r="DJ37" s="643"/>
      <c r="DK37" s="644"/>
      <c r="DL37" s="619">
        <v>1192379</v>
      </c>
      <c r="DM37" s="643"/>
      <c r="DN37" s="643"/>
      <c r="DO37" s="643"/>
      <c r="DP37" s="643"/>
      <c r="DQ37" s="643"/>
      <c r="DR37" s="643"/>
      <c r="DS37" s="643"/>
      <c r="DT37" s="643"/>
      <c r="DU37" s="643"/>
      <c r="DV37" s="644"/>
      <c r="DW37" s="615">
        <v>1.4</v>
      </c>
      <c r="DX37" s="641"/>
      <c r="DY37" s="641"/>
      <c r="DZ37" s="641"/>
      <c r="EA37" s="641"/>
      <c r="EB37" s="641"/>
      <c r="EC37" s="642"/>
    </row>
    <row r="38" spans="2:133" ht="11.25" customHeight="1" x14ac:dyDescent="0.2">
      <c r="B38" s="607" t="s">
        <v>322</v>
      </c>
      <c r="C38" s="608"/>
      <c r="D38" s="608"/>
      <c r="E38" s="608"/>
      <c r="F38" s="608"/>
      <c r="G38" s="608"/>
      <c r="H38" s="608"/>
      <c r="I38" s="608"/>
      <c r="J38" s="608"/>
      <c r="K38" s="608"/>
      <c r="L38" s="608"/>
      <c r="M38" s="608"/>
      <c r="N38" s="608"/>
      <c r="O38" s="608"/>
      <c r="P38" s="608"/>
      <c r="Q38" s="609"/>
      <c r="R38" s="610">
        <v>1746100</v>
      </c>
      <c r="S38" s="611"/>
      <c r="T38" s="611"/>
      <c r="U38" s="611"/>
      <c r="V38" s="611"/>
      <c r="W38" s="611"/>
      <c r="X38" s="611"/>
      <c r="Y38" s="612"/>
      <c r="Z38" s="613">
        <v>1.2</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t="s">
        <v>122</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38087</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11360539</v>
      </c>
      <c r="CS38" s="611"/>
      <c r="CT38" s="611"/>
      <c r="CU38" s="611"/>
      <c r="CV38" s="611"/>
      <c r="CW38" s="611"/>
      <c r="CX38" s="611"/>
      <c r="CY38" s="612"/>
      <c r="CZ38" s="615">
        <v>8</v>
      </c>
      <c r="DA38" s="641"/>
      <c r="DB38" s="641"/>
      <c r="DC38" s="645"/>
      <c r="DD38" s="619">
        <v>9561254</v>
      </c>
      <c r="DE38" s="611"/>
      <c r="DF38" s="611"/>
      <c r="DG38" s="611"/>
      <c r="DH38" s="611"/>
      <c r="DI38" s="611"/>
      <c r="DJ38" s="611"/>
      <c r="DK38" s="612"/>
      <c r="DL38" s="619">
        <v>7306283</v>
      </c>
      <c r="DM38" s="611"/>
      <c r="DN38" s="611"/>
      <c r="DO38" s="611"/>
      <c r="DP38" s="611"/>
      <c r="DQ38" s="611"/>
      <c r="DR38" s="611"/>
      <c r="DS38" s="611"/>
      <c r="DT38" s="611"/>
      <c r="DU38" s="611"/>
      <c r="DV38" s="612"/>
      <c r="DW38" s="615">
        <v>8.8000000000000007</v>
      </c>
      <c r="DX38" s="641"/>
      <c r="DY38" s="641"/>
      <c r="DZ38" s="641"/>
      <c r="EA38" s="641"/>
      <c r="EB38" s="641"/>
      <c r="EC38" s="642"/>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49756</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9344680</v>
      </c>
      <c r="CS39" s="643"/>
      <c r="CT39" s="643"/>
      <c r="CU39" s="643"/>
      <c r="CV39" s="643"/>
      <c r="CW39" s="643"/>
      <c r="CX39" s="643"/>
      <c r="CY39" s="644"/>
      <c r="CZ39" s="615">
        <v>6.6</v>
      </c>
      <c r="DA39" s="641"/>
      <c r="DB39" s="641"/>
      <c r="DC39" s="645"/>
      <c r="DD39" s="619">
        <v>8181844</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65"/>
      <c r="BG40" s="658" t="s">
        <v>332</v>
      </c>
      <c r="BH40" s="659"/>
      <c r="BI40" s="659"/>
      <c r="BJ40" s="659"/>
      <c r="BK40" s="659"/>
      <c r="BL40" s="217"/>
      <c r="BM40" s="608" t="s">
        <v>333</v>
      </c>
      <c r="BN40" s="608"/>
      <c r="BO40" s="608"/>
      <c r="BP40" s="608"/>
      <c r="BQ40" s="608"/>
      <c r="BR40" s="608"/>
      <c r="BS40" s="608"/>
      <c r="BT40" s="608"/>
      <c r="BU40" s="609"/>
      <c r="BV40" s="610">
        <v>126</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4779</v>
      </c>
      <c r="CS40" s="611"/>
      <c r="CT40" s="611"/>
      <c r="CU40" s="611"/>
      <c r="CV40" s="611"/>
      <c r="CW40" s="611"/>
      <c r="CX40" s="611"/>
      <c r="CY40" s="612"/>
      <c r="CZ40" s="615">
        <v>0</v>
      </c>
      <c r="DA40" s="641"/>
      <c r="DB40" s="641"/>
      <c r="DC40" s="645"/>
      <c r="DD40" s="619">
        <v>9</v>
      </c>
      <c r="DE40" s="611"/>
      <c r="DF40" s="611"/>
      <c r="DG40" s="611"/>
      <c r="DH40" s="611"/>
      <c r="DI40" s="611"/>
      <c r="DJ40" s="611"/>
      <c r="DK40" s="612"/>
      <c r="DL40" s="619">
        <v>9</v>
      </c>
      <c r="DM40" s="611"/>
      <c r="DN40" s="611"/>
      <c r="DO40" s="611"/>
      <c r="DP40" s="611"/>
      <c r="DQ40" s="611"/>
      <c r="DR40" s="611"/>
      <c r="DS40" s="611"/>
      <c r="DT40" s="611"/>
      <c r="DU40" s="611"/>
      <c r="DV40" s="612"/>
      <c r="DW40" s="615">
        <v>0</v>
      </c>
      <c r="DX40" s="641"/>
      <c r="DY40" s="641"/>
      <c r="DZ40" s="641"/>
      <c r="EA40" s="641"/>
      <c r="EB40" s="641"/>
      <c r="EC40" s="642"/>
    </row>
    <row r="41" spans="2:133" ht="11.25" customHeight="1" x14ac:dyDescent="0.2">
      <c r="B41" s="631" t="s">
        <v>335</v>
      </c>
      <c r="C41" s="632"/>
      <c r="D41" s="632"/>
      <c r="E41" s="632"/>
      <c r="F41" s="632"/>
      <c r="G41" s="632"/>
      <c r="H41" s="632"/>
      <c r="I41" s="632"/>
      <c r="J41" s="632"/>
      <c r="K41" s="632"/>
      <c r="L41" s="632"/>
      <c r="M41" s="632"/>
      <c r="N41" s="632"/>
      <c r="O41" s="632"/>
      <c r="P41" s="632"/>
      <c r="Q41" s="633"/>
      <c r="R41" s="682">
        <v>147775538</v>
      </c>
      <c r="S41" s="683"/>
      <c r="T41" s="683"/>
      <c r="U41" s="683"/>
      <c r="V41" s="683"/>
      <c r="W41" s="683"/>
      <c r="X41" s="683"/>
      <c r="Y41" s="687"/>
      <c r="Z41" s="688">
        <v>100</v>
      </c>
      <c r="AA41" s="688"/>
      <c r="AB41" s="688"/>
      <c r="AC41" s="688"/>
      <c r="AD41" s="689">
        <v>83000985</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3837563</v>
      </c>
      <c r="BA41" s="611"/>
      <c r="BB41" s="611"/>
      <c r="BC41" s="611"/>
      <c r="BD41" s="643"/>
      <c r="BE41" s="643"/>
      <c r="BF41" s="665"/>
      <c r="BG41" s="658"/>
      <c r="BH41" s="659"/>
      <c r="BI41" s="659"/>
      <c r="BJ41" s="659"/>
      <c r="BK41" s="659"/>
      <c r="BL41" s="217"/>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7152857</v>
      </c>
      <c r="BA42" s="683"/>
      <c r="BB42" s="683"/>
      <c r="BC42" s="683"/>
      <c r="BD42" s="669"/>
      <c r="BE42" s="669"/>
      <c r="BF42" s="671"/>
      <c r="BG42" s="660"/>
      <c r="BH42" s="661"/>
      <c r="BI42" s="661"/>
      <c r="BJ42" s="661"/>
      <c r="BK42" s="661"/>
      <c r="BL42" s="218"/>
      <c r="BM42" s="632" t="s">
        <v>340</v>
      </c>
      <c r="BN42" s="632"/>
      <c r="BO42" s="632"/>
      <c r="BP42" s="632"/>
      <c r="BQ42" s="632"/>
      <c r="BR42" s="632"/>
      <c r="BS42" s="632"/>
      <c r="BT42" s="632"/>
      <c r="BU42" s="633"/>
      <c r="BV42" s="682">
        <v>333</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16505730</v>
      </c>
      <c r="CS42" s="643"/>
      <c r="CT42" s="643"/>
      <c r="CU42" s="643"/>
      <c r="CV42" s="643"/>
      <c r="CW42" s="643"/>
      <c r="CX42" s="643"/>
      <c r="CY42" s="644"/>
      <c r="CZ42" s="615">
        <v>11.6</v>
      </c>
      <c r="DA42" s="641"/>
      <c r="DB42" s="641"/>
      <c r="DC42" s="645"/>
      <c r="DD42" s="619">
        <v>8638637</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342</v>
      </c>
      <c r="CD43" s="607" t="s">
        <v>343</v>
      </c>
      <c r="CE43" s="608"/>
      <c r="CF43" s="608"/>
      <c r="CG43" s="608"/>
      <c r="CH43" s="608"/>
      <c r="CI43" s="608"/>
      <c r="CJ43" s="608"/>
      <c r="CK43" s="608"/>
      <c r="CL43" s="608"/>
      <c r="CM43" s="608"/>
      <c r="CN43" s="608"/>
      <c r="CO43" s="608"/>
      <c r="CP43" s="608"/>
      <c r="CQ43" s="609"/>
      <c r="CR43" s="610">
        <v>430240</v>
      </c>
      <c r="CS43" s="643"/>
      <c r="CT43" s="643"/>
      <c r="CU43" s="643"/>
      <c r="CV43" s="643"/>
      <c r="CW43" s="643"/>
      <c r="CX43" s="643"/>
      <c r="CY43" s="644"/>
      <c r="CZ43" s="615">
        <v>0.3</v>
      </c>
      <c r="DA43" s="641"/>
      <c r="DB43" s="641"/>
      <c r="DC43" s="645"/>
      <c r="DD43" s="619">
        <v>430240</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16505730</v>
      </c>
      <c r="CS44" s="611"/>
      <c r="CT44" s="611"/>
      <c r="CU44" s="611"/>
      <c r="CV44" s="611"/>
      <c r="CW44" s="611"/>
      <c r="CX44" s="611"/>
      <c r="CY44" s="612"/>
      <c r="CZ44" s="615">
        <v>11.6</v>
      </c>
      <c r="DA44" s="616"/>
      <c r="DB44" s="616"/>
      <c r="DC44" s="622"/>
      <c r="DD44" s="619">
        <v>8638637</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5781451</v>
      </c>
      <c r="CS45" s="643"/>
      <c r="CT45" s="643"/>
      <c r="CU45" s="643"/>
      <c r="CV45" s="643"/>
      <c r="CW45" s="643"/>
      <c r="CX45" s="643"/>
      <c r="CY45" s="644"/>
      <c r="CZ45" s="615">
        <v>4.0999999999999996</v>
      </c>
      <c r="DA45" s="641"/>
      <c r="DB45" s="641"/>
      <c r="DC45" s="645"/>
      <c r="DD45" s="619">
        <v>819762</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48"/>
      <c r="CE46" s="649"/>
      <c r="CF46" s="607" t="s">
        <v>348</v>
      </c>
      <c r="CG46" s="608"/>
      <c r="CH46" s="608"/>
      <c r="CI46" s="608"/>
      <c r="CJ46" s="608"/>
      <c r="CK46" s="608"/>
      <c r="CL46" s="608"/>
      <c r="CM46" s="608"/>
      <c r="CN46" s="608"/>
      <c r="CO46" s="608"/>
      <c r="CP46" s="608"/>
      <c r="CQ46" s="609"/>
      <c r="CR46" s="610">
        <v>10724279</v>
      </c>
      <c r="CS46" s="611"/>
      <c r="CT46" s="611"/>
      <c r="CU46" s="611"/>
      <c r="CV46" s="611"/>
      <c r="CW46" s="611"/>
      <c r="CX46" s="611"/>
      <c r="CY46" s="612"/>
      <c r="CZ46" s="615">
        <v>7.6</v>
      </c>
      <c r="DA46" s="616"/>
      <c r="DB46" s="616"/>
      <c r="DC46" s="622"/>
      <c r="DD46" s="619">
        <v>7818875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48"/>
      <c r="CE47" s="649"/>
      <c r="CF47" s="607" t="s">
        <v>349</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1"/>
      <c r="DB47" s="641"/>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19"/>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351</v>
      </c>
      <c r="CE49" s="632"/>
      <c r="CF49" s="632"/>
      <c r="CG49" s="632"/>
      <c r="CH49" s="632"/>
      <c r="CI49" s="632"/>
      <c r="CJ49" s="632"/>
      <c r="CK49" s="632"/>
      <c r="CL49" s="632"/>
      <c r="CM49" s="632"/>
      <c r="CN49" s="632"/>
      <c r="CO49" s="632"/>
      <c r="CP49" s="632"/>
      <c r="CQ49" s="633"/>
      <c r="CR49" s="682">
        <v>141886416</v>
      </c>
      <c r="CS49" s="669"/>
      <c r="CT49" s="669"/>
      <c r="CU49" s="669"/>
      <c r="CV49" s="669"/>
      <c r="CW49" s="669"/>
      <c r="CX49" s="669"/>
      <c r="CY49" s="698"/>
      <c r="CZ49" s="690">
        <v>100</v>
      </c>
      <c r="DA49" s="699"/>
      <c r="DB49" s="699"/>
      <c r="DC49" s="700"/>
      <c r="DD49" s="701">
        <v>95402233</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yYf9QwxU0vk+h0hKRHQZHZtvE+sU2TMwPfI8aJRgk0EXB5qRT78/9+P7xj6BKGShlABG9ZDwunhKBPUx6Ytvaw==" saltValue="k6enGTQnZ6Yt+oMFdB1xA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8"/>
    </row>
    <row r="6" spans="1:131" s="229"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2">
      <c r="A7" s="230">
        <v>1</v>
      </c>
      <c r="B7" s="736" t="s">
        <v>374</v>
      </c>
      <c r="C7" s="737"/>
      <c r="D7" s="737"/>
      <c r="E7" s="737"/>
      <c r="F7" s="737"/>
      <c r="G7" s="737"/>
      <c r="H7" s="737"/>
      <c r="I7" s="737"/>
      <c r="J7" s="737"/>
      <c r="K7" s="737"/>
      <c r="L7" s="737"/>
      <c r="M7" s="737"/>
      <c r="N7" s="737"/>
      <c r="O7" s="737"/>
      <c r="P7" s="738"/>
      <c r="Q7" s="739">
        <v>148345</v>
      </c>
      <c r="R7" s="740"/>
      <c r="S7" s="740"/>
      <c r="T7" s="740"/>
      <c r="U7" s="740"/>
      <c r="V7" s="740">
        <v>142456</v>
      </c>
      <c r="W7" s="740"/>
      <c r="X7" s="740"/>
      <c r="Y7" s="740"/>
      <c r="Z7" s="740"/>
      <c r="AA7" s="740">
        <v>5889</v>
      </c>
      <c r="AB7" s="740"/>
      <c r="AC7" s="740"/>
      <c r="AD7" s="740"/>
      <c r="AE7" s="741"/>
      <c r="AF7" s="742">
        <v>5537</v>
      </c>
      <c r="AG7" s="743"/>
      <c r="AH7" s="743"/>
      <c r="AI7" s="743"/>
      <c r="AJ7" s="744"/>
      <c r="AK7" s="745">
        <v>6429</v>
      </c>
      <c r="AL7" s="746"/>
      <c r="AM7" s="746"/>
      <c r="AN7" s="746"/>
      <c r="AO7" s="746"/>
      <c r="AP7" s="746">
        <v>26263</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551</v>
      </c>
      <c r="BT7" s="734"/>
      <c r="BU7" s="734"/>
      <c r="BV7" s="734"/>
      <c r="BW7" s="734"/>
      <c r="BX7" s="734"/>
      <c r="BY7" s="734"/>
      <c r="BZ7" s="734"/>
      <c r="CA7" s="734"/>
      <c r="CB7" s="734"/>
      <c r="CC7" s="734"/>
      <c r="CD7" s="734"/>
      <c r="CE7" s="734"/>
      <c r="CF7" s="734"/>
      <c r="CG7" s="749"/>
      <c r="CH7" s="730">
        <v>5</v>
      </c>
      <c r="CI7" s="731"/>
      <c r="CJ7" s="731"/>
      <c r="CK7" s="731"/>
      <c r="CL7" s="732"/>
      <c r="CM7" s="730">
        <v>429</v>
      </c>
      <c r="CN7" s="731"/>
      <c r="CO7" s="731"/>
      <c r="CP7" s="731"/>
      <c r="CQ7" s="732"/>
      <c r="CR7" s="730">
        <v>200</v>
      </c>
      <c r="CS7" s="731"/>
      <c r="CT7" s="731"/>
      <c r="CU7" s="731"/>
      <c r="CV7" s="732"/>
      <c r="CW7" s="730">
        <v>184</v>
      </c>
      <c r="CX7" s="731"/>
      <c r="CY7" s="731"/>
      <c r="CZ7" s="731"/>
      <c r="DA7" s="732"/>
      <c r="DB7" s="730" t="s">
        <v>539</v>
      </c>
      <c r="DC7" s="731"/>
      <c r="DD7" s="731"/>
      <c r="DE7" s="731"/>
      <c r="DF7" s="732"/>
      <c r="DG7" s="730" t="s">
        <v>558</v>
      </c>
      <c r="DH7" s="731"/>
      <c r="DI7" s="731"/>
      <c r="DJ7" s="731"/>
      <c r="DK7" s="732"/>
      <c r="DL7" s="730" t="s">
        <v>558</v>
      </c>
      <c r="DM7" s="731"/>
      <c r="DN7" s="731"/>
      <c r="DO7" s="731"/>
      <c r="DP7" s="732"/>
      <c r="DQ7" s="730" t="s">
        <v>558</v>
      </c>
      <c r="DR7" s="731"/>
      <c r="DS7" s="731"/>
      <c r="DT7" s="731"/>
      <c r="DU7" s="732"/>
      <c r="DV7" s="733"/>
      <c r="DW7" s="734"/>
      <c r="DX7" s="734"/>
      <c r="DY7" s="734"/>
      <c r="DZ7" s="735"/>
      <c r="EA7" s="228"/>
    </row>
    <row r="8" spans="1:131" s="229" customFormat="1" ht="26.25" customHeight="1" x14ac:dyDescent="0.2">
      <c r="A8" s="232">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t="s">
        <v>552</v>
      </c>
      <c r="BT8" s="761"/>
      <c r="BU8" s="761"/>
      <c r="BV8" s="761"/>
      <c r="BW8" s="761"/>
      <c r="BX8" s="761"/>
      <c r="BY8" s="761"/>
      <c r="BZ8" s="761"/>
      <c r="CA8" s="761"/>
      <c r="CB8" s="761"/>
      <c r="CC8" s="761"/>
      <c r="CD8" s="761"/>
      <c r="CE8" s="761"/>
      <c r="CF8" s="761"/>
      <c r="CG8" s="762"/>
      <c r="CH8" s="763">
        <v>16</v>
      </c>
      <c r="CI8" s="764"/>
      <c r="CJ8" s="764"/>
      <c r="CK8" s="764"/>
      <c r="CL8" s="765"/>
      <c r="CM8" s="763">
        <v>593</v>
      </c>
      <c r="CN8" s="764"/>
      <c r="CO8" s="764"/>
      <c r="CP8" s="764"/>
      <c r="CQ8" s="765"/>
      <c r="CR8" s="763">
        <v>500</v>
      </c>
      <c r="CS8" s="764"/>
      <c r="CT8" s="764"/>
      <c r="CU8" s="764"/>
      <c r="CV8" s="765"/>
      <c r="CW8" s="763">
        <v>105</v>
      </c>
      <c r="CX8" s="764"/>
      <c r="CY8" s="764"/>
      <c r="CZ8" s="764"/>
      <c r="DA8" s="765"/>
      <c r="DB8" s="763" t="s">
        <v>539</v>
      </c>
      <c r="DC8" s="764"/>
      <c r="DD8" s="764"/>
      <c r="DE8" s="764"/>
      <c r="DF8" s="765"/>
      <c r="DG8" s="763" t="s">
        <v>539</v>
      </c>
      <c r="DH8" s="764"/>
      <c r="DI8" s="764"/>
      <c r="DJ8" s="764"/>
      <c r="DK8" s="765"/>
      <c r="DL8" s="763" t="s">
        <v>539</v>
      </c>
      <c r="DM8" s="764"/>
      <c r="DN8" s="764"/>
      <c r="DO8" s="764"/>
      <c r="DP8" s="765"/>
      <c r="DQ8" s="763" t="s">
        <v>539</v>
      </c>
      <c r="DR8" s="764"/>
      <c r="DS8" s="764"/>
      <c r="DT8" s="764"/>
      <c r="DU8" s="765"/>
      <c r="DV8" s="760"/>
      <c r="DW8" s="761"/>
      <c r="DX8" s="761"/>
      <c r="DY8" s="761"/>
      <c r="DZ8" s="766"/>
      <c r="EA8" s="228"/>
    </row>
    <row r="9" spans="1:131" s="229" customFormat="1" ht="26.25" customHeight="1" x14ac:dyDescent="0.2">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t="s">
        <v>553</v>
      </c>
      <c r="BT9" s="761"/>
      <c r="BU9" s="761"/>
      <c r="BV9" s="761"/>
      <c r="BW9" s="761"/>
      <c r="BX9" s="761"/>
      <c r="BY9" s="761"/>
      <c r="BZ9" s="761"/>
      <c r="CA9" s="761"/>
      <c r="CB9" s="761"/>
      <c r="CC9" s="761"/>
      <c r="CD9" s="761"/>
      <c r="CE9" s="761"/>
      <c r="CF9" s="761"/>
      <c r="CG9" s="762"/>
      <c r="CH9" s="763">
        <v>10</v>
      </c>
      <c r="CI9" s="764"/>
      <c r="CJ9" s="764"/>
      <c r="CK9" s="764"/>
      <c r="CL9" s="765"/>
      <c r="CM9" s="763">
        <v>472</v>
      </c>
      <c r="CN9" s="764"/>
      <c r="CO9" s="764"/>
      <c r="CP9" s="764"/>
      <c r="CQ9" s="765"/>
      <c r="CR9" s="763">
        <v>35</v>
      </c>
      <c r="CS9" s="764"/>
      <c r="CT9" s="764"/>
      <c r="CU9" s="764"/>
      <c r="CV9" s="765"/>
      <c r="CW9" s="763" t="s">
        <v>539</v>
      </c>
      <c r="CX9" s="764"/>
      <c r="CY9" s="764"/>
      <c r="CZ9" s="764"/>
      <c r="DA9" s="765"/>
      <c r="DB9" s="763" t="s">
        <v>539</v>
      </c>
      <c r="DC9" s="764"/>
      <c r="DD9" s="764"/>
      <c r="DE9" s="764"/>
      <c r="DF9" s="765"/>
      <c r="DG9" s="763" t="s">
        <v>539</v>
      </c>
      <c r="DH9" s="764"/>
      <c r="DI9" s="764"/>
      <c r="DJ9" s="764"/>
      <c r="DK9" s="765"/>
      <c r="DL9" s="763" t="s">
        <v>539</v>
      </c>
      <c r="DM9" s="764"/>
      <c r="DN9" s="764"/>
      <c r="DO9" s="764"/>
      <c r="DP9" s="765"/>
      <c r="DQ9" s="763" t="s">
        <v>539</v>
      </c>
      <c r="DR9" s="764"/>
      <c r="DS9" s="764"/>
      <c r="DT9" s="764"/>
      <c r="DU9" s="765"/>
      <c r="DV9" s="760"/>
      <c r="DW9" s="761"/>
      <c r="DX9" s="761"/>
      <c r="DY9" s="761"/>
      <c r="DZ9" s="766"/>
      <c r="EA9" s="228"/>
    </row>
    <row r="10" spans="1:131" s="229" customFormat="1" ht="26.25" customHeight="1" x14ac:dyDescent="0.2">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t="s">
        <v>554</v>
      </c>
      <c r="BS10" s="760" t="s">
        <v>555</v>
      </c>
      <c r="BT10" s="761"/>
      <c r="BU10" s="761"/>
      <c r="BV10" s="761"/>
      <c r="BW10" s="761"/>
      <c r="BX10" s="761"/>
      <c r="BY10" s="761"/>
      <c r="BZ10" s="761"/>
      <c r="CA10" s="761"/>
      <c r="CB10" s="761"/>
      <c r="CC10" s="761"/>
      <c r="CD10" s="761"/>
      <c r="CE10" s="761"/>
      <c r="CF10" s="761"/>
      <c r="CG10" s="762"/>
      <c r="CH10" s="763">
        <v>-1</v>
      </c>
      <c r="CI10" s="764"/>
      <c r="CJ10" s="764"/>
      <c r="CK10" s="764"/>
      <c r="CL10" s="765"/>
      <c r="CM10" s="763">
        <v>15</v>
      </c>
      <c r="CN10" s="764"/>
      <c r="CO10" s="764"/>
      <c r="CP10" s="764"/>
      <c r="CQ10" s="765"/>
      <c r="CR10" s="763">
        <v>5</v>
      </c>
      <c r="CS10" s="764"/>
      <c r="CT10" s="764"/>
      <c r="CU10" s="764"/>
      <c r="CV10" s="765"/>
      <c r="CW10" s="763" t="s">
        <v>539</v>
      </c>
      <c r="CX10" s="764"/>
      <c r="CY10" s="764"/>
      <c r="CZ10" s="764"/>
      <c r="DA10" s="765"/>
      <c r="DB10" s="763" t="s">
        <v>539</v>
      </c>
      <c r="DC10" s="764"/>
      <c r="DD10" s="764"/>
      <c r="DE10" s="764"/>
      <c r="DF10" s="765"/>
      <c r="DG10" s="763" t="s">
        <v>539</v>
      </c>
      <c r="DH10" s="764"/>
      <c r="DI10" s="764"/>
      <c r="DJ10" s="764"/>
      <c r="DK10" s="765"/>
      <c r="DL10" s="763" t="s">
        <v>539</v>
      </c>
      <c r="DM10" s="764"/>
      <c r="DN10" s="764"/>
      <c r="DO10" s="764"/>
      <c r="DP10" s="765"/>
      <c r="DQ10" s="763" t="s">
        <v>539</v>
      </c>
      <c r="DR10" s="764"/>
      <c r="DS10" s="764"/>
      <c r="DT10" s="764"/>
      <c r="DU10" s="765"/>
      <c r="DV10" s="760"/>
      <c r="DW10" s="761"/>
      <c r="DX10" s="761"/>
      <c r="DY10" s="761"/>
      <c r="DZ10" s="766"/>
      <c r="EA10" s="228"/>
    </row>
    <row r="11" spans="1:131" s="229" customFormat="1" ht="26.25" customHeight="1" x14ac:dyDescent="0.2">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t="s">
        <v>556</v>
      </c>
      <c r="BT11" s="761"/>
      <c r="BU11" s="761"/>
      <c r="BV11" s="761"/>
      <c r="BW11" s="761"/>
      <c r="BX11" s="761"/>
      <c r="BY11" s="761"/>
      <c r="BZ11" s="761"/>
      <c r="CA11" s="761"/>
      <c r="CB11" s="761"/>
      <c r="CC11" s="761"/>
      <c r="CD11" s="761"/>
      <c r="CE11" s="761"/>
      <c r="CF11" s="761"/>
      <c r="CG11" s="762"/>
      <c r="CH11" s="763">
        <v>214</v>
      </c>
      <c r="CI11" s="764"/>
      <c r="CJ11" s="764"/>
      <c r="CK11" s="764"/>
      <c r="CL11" s="765"/>
      <c r="CM11" s="763">
        <v>9836</v>
      </c>
      <c r="CN11" s="764"/>
      <c r="CO11" s="764"/>
      <c r="CP11" s="764"/>
      <c r="CQ11" s="765"/>
      <c r="CR11" s="763">
        <v>2500</v>
      </c>
      <c r="CS11" s="764"/>
      <c r="CT11" s="764"/>
      <c r="CU11" s="764"/>
      <c r="CV11" s="765"/>
      <c r="CW11" s="763" t="s">
        <v>539</v>
      </c>
      <c r="CX11" s="764"/>
      <c r="CY11" s="764"/>
      <c r="CZ11" s="764"/>
      <c r="DA11" s="765"/>
      <c r="DB11" s="763" t="s">
        <v>539</v>
      </c>
      <c r="DC11" s="764"/>
      <c r="DD11" s="764"/>
      <c r="DE11" s="764"/>
      <c r="DF11" s="765"/>
      <c r="DG11" s="763" t="s">
        <v>539</v>
      </c>
      <c r="DH11" s="764"/>
      <c r="DI11" s="764"/>
      <c r="DJ11" s="764"/>
      <c r="DK11" s="765"/>
      <c r="DL11" s="763" t="s">
        <v>539</v>
      </c>
      <c r="DM11" s="764"/>
      <c r="DN11" s="764"/>
      <c r="DO11" s="764"/>
      <c r="DP11" s="765"/>
      <c r="DQ11" s="763" t="s">
        <v>539</v>
      </c>
      <c r="DR11" s="764"/>
      <c r="DS11" s="764"/>
      <c r="DT11" s="764"/>
      <c r="DU11" s="765"/>
      <c r="DV11" s="760"/>
      <c r="DW11" s="761"/>
      <c r="DX11" s="761"/>
      <c r="DY11" s="761"/>
      <c r="DZ11" s="766"/>
      <c r="EA11" s="228"/>
    </row>
    <row r="12" spans="1:131" s="229" customFormat="1" ht="26.25" customHeight="1" x14ac:dyDescent="0.2">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t="s">
        <v>557</v>
      </c>
      <c r="BT12" s="761"/>
      <c r="BU12" s="761"/>
      <c r="BV12" s="761"/>
      <c r="BW12" s="761"/>
      <c r="BX12" s="761"/>
      <c r="BY12" s="761"/>
      <c r="BZ12" s="761"/>
      <c r="CA12" s="761"/>
      <c r="CB12" s="761"/>
      <c r="CC12" s="761"/>
      <c r="CD12" s="761"/>
      <c r="CE12" s="761"/>
      <c r="CF12" s="761"/>
      <c r="CG12" s="762"/>
      <c r="CH12" s="763">
        <v>8</v>
      </c>
      <c r="CI12" s="764"/>
      <c r="CJ12" s="764"/>
      <c r="CK12" s="764"/>
      <c r="CL12" s="765"/>
      <c r="CM12" s="763">
        <v>4937</v>
      </c>
      <c r="CN12" s="764"/>
      <c r="CO12" s="764"/>
      <c r="CP12" s="764"/>
      <c r="CQ12" s="765"/>
      <c r="CR12" s="763">
        <v>2000</v>
      </c>
      <c r="CS12" s="764"/>
      <c r="CT12" s="764"/>
      <c r="CU12" s="764"/>
      <c r="CV12" s="765"/>
      <c r="CW12" s="763">
        <v>1</v>
      </c>
      <c r="CX12" s="764"/>
      <c r="CY12" s="764"/>
      <c r="CZ12" s="764"/>
      <c r="DA12" s="765"/>
      <c r="DB12" s="763" t="s">
        <v>539</v>
      </c>
      <c r="DC12" s="764"/>
      <c r="DD12" s="764"/>
      <c r="DE12" s="764"/>
      <c r="DF12" s="765"/>
      <c r="DG12" s="763" t="s">
        <v>539</v>
      </c>
      <c r="DH12" s="764"/>
      <c r="DI12" s="764"/>
      <c r="DJ12" s="764"/>
      <c r="DK12" s="765"/>
      <c r="DL12" s="763" t="s">
        <v>539</v>
      </c>
      <c r="DM12" s="764"/>
      <c r="DN12" s="764"/>
      <c r="DO12" s="764"/>
      <c r="DP12" s="765"/>
      <c r="DQ12" s="763" t="s">
        <v>539</v>
      </c>
      <c r="DR12" s="764"/>
      <c r="DS12" s="764"/>
      <c r="DT12" s="764"/>
      <c r="DU12" s="765"/>
      <c r="DV12" s="760"/>
      <c r="DW12" s="761"/>
      <c r="DX12" s="761"/>
      <c r="DY12" s="761"/>
      <c r="DZ12" s="766"/>
      <c r="EA12" s="228"/>
    </row>
    <row r="13" spans="1:131" s="229" customFormat="1" ht="26.25" customHeight="1" x14ac:dyDescent="0.2">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2">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2">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2">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2">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2">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2">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2">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5">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2">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5">
      <c r="A23" s="234" t="s">
        <v>376</v>
      </c>
      <c r="B23" s="776" t="s">
        <v>377</v>
      </c>
      <c r="C23" s="777"/>
      <c r="D23" s="777"/>
      <c r="E23" s="777"/>
      <c r="F23" s="777"/>
      <c r="G23" s="777"/>
      <c r="H23" s="777"/>
      <c r="I23" s="777"/>
      <c r="J23" s="777"/>
      <c r="K23" s="777"/>
      <c r="L23" s="777"/>
      <c r="M23" s="777"/>
      <c r="N23" s="777"/>
      <c r="O23" s="777"/>
      <c r="P23" s="778"/>
      <c r="Q23" s="779">
        <v>148345</v>
      </c>
      <c r="R23" s="780"/>
      <c r="S23" s="780"/>
      <c r="T23" s="780"/>
      <c r="U23" s="780"/>
      <c r="V23" s="780">
        <v>142456</v>
      </c>
      <c r="W23" s="780"/>
      <c r="X23" s="780"/>
      <c r="Y23" s="780"/>
      <c r="Z23" s="780"/>
      <c r="AA23" s="780">
        <v>5889</v>
      </c>
      <c r="AB23" s="780"/>
      <c r="AC23" s="780"/>
      <c r="AD23" s="780"/>
      <c r="AE23" s="781"/>
      <c r="AF23" s="782">
        <v>5537</v>
      </c>
      <c r="AG23" s="780"/>
      <c r="AH23" s="780"/>
      <c r="AI23" s="780"/>
      <c r="AJ23" s="783"/>
      <c r="AK23" s="784"/>
      <c r="AL23" s="785"/>
      <c r="AM23" s="785"/>
      <c r="AN23" s="785"/>
      <c r="AO23" s="785"/>
      <c r="AP23" s="780">
        <v>26263</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6">
        <v>1</v>
      </c>
      <c r="B28" s="736" t="s">
        <v>388</v>
      </c>
      <c r="C28" s="737"/>
      <c r="D28" s="737"/>
      <c r="E28" s="737"/>
      <c r="F28" s="737"/>
      <c r="G28" s="737"/>
      <c r="H28" s="737"/>
      <c r="I28" s="737"/>
      <c r="J28" s="737"/>
      <c r="K28" s="737"/>
      <c r="L28" s="737"/>
      <c r="M28" s="737"/>
      <c r="N28" s="737"/>
      <c r="O28" s="737"/>
      <c r="P28" s="738"/>
      <c r="Q28" s="811">
        <v>27720</v>
      </c>
      <c r="R28" s="807"/>
      <c r="S28" s="807"/>
      <c r="T28" s="807"/>
      <c r="U28" s="807"/>
      <c r="V28" s="807">
        <v>26951</v>
      </c>
      <c r="W28" s="807"/>
      <c r="X28" s="807"/>
      <c r="Y28" s="807"/>
      <c r="Z28" s="807"/>
      <c r="AA28" s="807">
        <v>768</v>
      </c>
      <c r="AB28" s="807"/>
      <c r="AC28" s="807"/>
      <c r="AD28" s="807"/>
      <c r="AE28" s="808"/>
      <c r="AF28" s="812">
        <v>768</v>
      </c>
      <c r="AG28" s="807"/>
      <c r="AH28" s="807"/>
      <c r="AI28" s="807"/>
      <c r="AJ28" s="813"/>
      <c r="AK28" s="814">
        <v>3836</v>
      </c>
      <c r="AL28" s="815"/>
      <c r="AM28" s="815"/>
      <c r="AN28" s="815"/>
      <c r="AO28" s="815"/>
      <c r="AP28" s="815" t="s">
        <v>539</v>
      </c>
      <c r="AQ28" s="815"/>
      <c r="AR28" s="815"/>
      <c r="AS28" s="815"/>
      <c r="AT28" s="815"/>
      <c r="AU28" s="815" t="s">
        <v>539</v>
      </c>
      <c r="AV28" s="815"/>
      <c r="AW28" s="815"/>
      <c r="AX28" s="815"/>
      <c r="AY28" s="815"/>
      <c r="AZ28" s="815" t="s">
        <v>539</v>
      </c>
      <c r="BA28" s="815"/>
      <c r="BB28" s="815"/>
      <c r="BC28" s="815"/>
      <c r="BD28" s="815"/>
      <c r="BE28" s="809"/>
      <c r="BF28" s="809"/>
      <c r="BG28" s="809"/>
      <c r="BH28" s="809"/>
      <c r="BI28" s="810"/>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6">
        <v>2</v>
      </c>
      <c r="B29" s="767" t="s">
        <v>389</v>
      </c>
      <c r="C29" s="768"/>
      <c r="D29" s="768"/>
      <c r="E29" s="768"/>
      <c r="F29" s="768"/>
      <c r="G29" s="768"/>
      <c r="H29" s="768"/>
      <c r="I29" s="768"/>
      <c r="J29" s="768"/>
      <c r="K29" s="768"/>
      <c r="L29" s="768"/>
      <c r="M29" s="768"/>
      <c r="N29" s="768"/>
      <c r="O29" s="768"/>
      <c r="P29" s="769"/>
      <c r="Q29" s="770">
        <v>23246</v>
      </c>
      <c r="R29" s="771"/>
      <c r="S29" s="771"/>
      <c r="T29" s="771"/>
      <c r="U29" s="771"/>
      <c r="V29" s="771">
        <v>22963</v>
      </c>
      <c r="W29" s="771"/>
      <c r="X29" s="771"/>
      <c r="Y29" s="771"/>
      <c r="Z29" s="771"/>
      <c r="AA29" s="807">
        <v>283</v>
      </c>
      <c r="AB29" s="807"/>
      <c r="AC29" s="807"/>
      <c r="AD29" s="807"/>
      <c r="AE29" s="808"/>
      <c r="AF29" s="773">
        <v>283</v>
      </c>
      <c r="AG29" s="774"/>
      <c r="AH29" s="774"/>
      <c r="AI29" s="774"/>
      <c r="AJ29" s="775"/>
      <c r="AK29" s="818">
        <v>3952</v>
      </c>
      <c r="AL29" s="819"/>
      <c r="AM29" s="819"/>
      <c r="AN29" s="819"/>
      <c r="AO29" s="819"/>
      <c r="AP29" s="815" t="s">
        <v>539</v>
      </c>
      <c r="AQ29" s="815"/>
      <c r="AR29" s="815"/>
      <c r="AS29" s="815"/>
      <c r="AT29" s="815"/>
      <c r="AU29" s="815" t="s">
        <v>539</v>
      </c>
      <c r="AV29" s="815"/>
      <c r="AW29" s="815"/>
      <c r="AX29" s="815"/>
      <c r="AY29" s="815"/>
      <c r="AZ29" s="815" t="s">
        <v>539</v>
      </c>
      <c r="BA29" s="815"/>
      <c r="BB29" s="815"/>
      <c r="BC29" s="815"/>
      <c r="BD29" s="815"/>
      <c r="BE29" s="816"/>
      <c r="BF29" s="816"/>
      <c r="BG29" s="816"/>
      <c r="BH29" s="816"/>
      <c r="BI29" s="817"/>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6">
        <v>3</v>
      </c>
      <c r="B30" s="767" t="s">
        <v>390</v>
      </c>
      <c r="C30" s="768"/>
      <c r="D30" s="768"/>
      <c r="E30" s="768"/>
      <c r="F30" s="768"/>
      <c r="G30" s="768"/>
      <c r="H30" s="768"/>
      <c r="I30" s="768"/>
      <c r="J30" s="768"/>
      <c r="K30" s="768"/>
      <c r="L30" s="768"/>
      <c r="M30" s="768"/>
      <c r="N30" s="768"/>
      <c r="O30" s="768"/>
      <c r="P30" s="769"/>
      <c r="Q30" s="770">
        <v>6838</v>
      </c>
      <c r="R30" s="771"/>
      <c r="S30" s="771"/>
      <c r="T30" s="771"/>
      <c r="U30" s="771"/>
      <c r="V30" s="771">
        <v>6632</v>
      </c>
      <c r="W30" s="771"/>
      <c r="X30" s="771"/>
      <c r="Y30" s="771"/>
      <c r="Z30" s="771"/>
      <c r="AA30" s="807">
        <v>206</v>
      </c>
      <c r="AB30" s="807"/>
      <c r="AC30" s="807"/>
      <c r="AD30" s="807"/>
      <c r="AE30" s="808"/>
      <c r="AF30" s="773">
        <v>206</v>
      </c>
      <c r="AG30" s="774"/>
      <c r="AH30" s="774"/>
      <c r="AI30" s="774"/>
      <c r="AJ30" s="775"/>
      <c r="AK30" s="818">
        <v>3503</v>
      </c>
      <c r="AL30" s="819"/>
      <c r="AM30" s="819"/>
      <c r="AN30" s="819"/>
      <c r="AO30" s="819"/>
      <c r="AP30" s="815" t="s">
        <v>539</v>
      </c>
      <c r="AQ30" s="815"/>
      <c r="AR30" s="815"/>
      <c r="AS30" s="815"/>
      <c r="AT30" s="815"/>
      <c r="AU30" s="815" t="s">
        <v>539</v>
      </c>
      <c r="AV30" s="815"/>
      <c r="AW30" s="815"/>
      <c r="AX30" s="815"/>
      <c r="AY30" s="815"/>
      <c r="AZ30" s="815" t="s">
        <v>539</v>
      </c>
      <c r="BA30" s="815"/>
      <c r="BB30" s="815"/>
      <c r="BC30" s="815"/>
      <c r="BD30" s="815"/>
      <c r="BE30" s="816"/>
      <c r="BF30" s="816"/>
      <c r="BG30" s="816"/>
      <c r="BH30" s="816"/>
      <c r="BI30" s="817"/>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6">
        <v>4</v>
      </c>
      <c r="B31" s="767"/>
      <c r="C31" s="768"/>
      <c r="D31" s="768"/>
      <c r="E31" s="768"/>
      <c r="F31" s="768"/>
      <c r="G31" s="768"/>
      <c r="H31" s="768"/>
      <c r="I31" s="768"/>
      <c r="J31" s="768"/>
      <c r="K31" s="768"/>
      <c r="L31" s="768"/>
      <c r="M31" s="768"/>
      <c r="N31" s="768"/>
      <c r="O31" s="768"/>
      <c r="P31" s="769"/>
      <c r="Q31" s="770"/>
      <c r="R31" s="771"/>
      <c r="S31" s="771"/>
      <c r="T31" s="771"/>
      <c r="U31" s="771"/>
      <c r="V31" s="771"/>
      <c r="W31" s="771"/>
      <c r="X31" s="771"/>
      <c r="Y31" s="771"/>
      <c r="Z31" s="771"/>
      <c r="AA31" s="771"/>
      <c r="AB31" s="771"/>
      <c r="AC31" s="771"/>
      <c r="AD31" s="771"/>
      <c r="AE31" s="772"/>
      <c r="AF31" s="773"/>
      <c r="AG31" s="774"/>
      <c r="AH31" s="774"/>
      <c r="AI31" s="774"/>
      <c r="AJ31" s="775"/>
      <c r="AK31" s="818"/>
      <c r="AL31" s="819"/>
      <c r="AM31" s="819"/>
      <c r="AN31" s="819"/>
      <c r="AO31" s="819"/>
      <c r="AP31" s="819"/>
      <c r="AQ31" s="819"/>
      <c r="AR31" s="819"/>
      <c r="AS31" s="819"/>
      <c r="AT31" s="819"/>
      <c r="AU31" s="819"/>
      <c r="AV31" s="819"/>
      <c r="AW31" s="819"/>
      <c r="AX31" s="819"/>
      <c r="AY31" s="819"/>
      <c r="AZ31" s="820"/>
      <c r="BA31" s="820"/>
      <c r="BB31" s="820"/>
      <c r="BC31" s="820"/>
      <c r="BD31" s="820"/>
      <c r="BE31" s="816"/>
      <c r="BF31" s="816"/>
      <c r="BG31" s="816"/>
      <c r="BH31" s="816"/>
      <c r="BI31" s="817"/>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6">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18"/>
      <c r="AL32" s="819"/>
      <c r="AM32" s="819"/>
      <c r="AN32" s="819"/>
      <c r="AO32" s="819"/>
      <c r="AP32" s="819"/>
      <c r="AQ32" s="819"/>
      <c r="AR32" s="819"/>
      <c r="AS32" s="819"/>
      <c r="AT32" s="819"/>
      <c r="AU32" s="819"/>
      <c r="AV32" s="819"/>
      <c r="AW32" s="819"/>
      <c r="AX32" s="819"/>
      <c r="AY32" s="819"/>
      <c r="AZ32" s="820"/>
      <c r="BA32" s="820"/>
      <c r="BB32" s="820"/>
      <c r="BC32" s="820"/>
      <c r="BD32" s="820"/>
      <c r="BE32" s="816"/>
      <c r="BF32" s="816"/>
      <c r="BG32" s="816"/>
      <c r="BH32" s="816"/>
      <c r="BI32" s="817"/>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6">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18"/>
      <c r="AL33" s="819"/>
      <c r="AM33" s="819"/>
      <c r="AN33" s="819"/>
      <c r="AO33" s="819"/>
      <c r="AP33" s="819"/>
      <c r="AQ33" s="819"/>
      <c r="AR33" s="819"/>
      <c r="AS33" s="819"/>
      <c r="AT33" s="819"/>
      <c r="AU33" s="819"/>
      <c r="AV33" s="819"/>
      <c r="AW33" s="819"/>
      <c r="AX33" s="819"/>
      <c r="AY33" s="819"/>
      <c r="AZ33" s="820"/>
      <c r="BA33" s="820"/>
      <c r="BB33" s="820"/>
      <c r="BC33" s="820"/>
      <c r="BD33" s="820"/>
      <c r="BE33" s="816"/>
      <c r="BF33" s="816"/>
      <c r="BG33" s="816"/>
      <c r="BH33" s="816"/>
      <c r="BI33" s="817"/>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6">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18"/>
      <c r="AL34" s="819"/>
      <c r="AM34" s="819"/>
      <c r="AN34" s="819"/>
      <c r="AO34" s="819"/>
      <c r="AP34" s="819"/>
      <c r="AQ34" s="819"/>
      <c r="AR34" s="819"/>
      <c r="AS34" s="819"/>
      <c r="AT34" s="819"/>
      <c r="AU34" s="819"/>
      <c r="AV34" s="819"/>
      <c r="AW34" s="819"/>
      <c r="AX34" s="819"/>
      <c r="AY34" s="819"/>
      <c r="AZ34" s="820"/>
      <c r="BA34" s="820"/>
      <c r="BB34" s="820"/>
      <c r="BC34" s="820"/>
      <c r="BD34" s="820"/>
      <c r="BE34" s="816"/>
      <c r="BF34" s="816"/>
      <c r="BG34" s="816"/>
      <c r="BH34" s="816"/>
      <c r="BI34" s="817"/>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18"/>
      <c r="AL35" s="819"/>
      <c r="AM35" s="819"/>
      <c r="AN35" s="819"/>
      <c r="AO35" s="819"/>
      <c r="AP35" s="819"/>
      <c r="AQ35" s="819"/>
      <c r="AR35" s="819"/>
      <c r="AS35" s="819"/>
      <c r="AT35" s="819"/>
      <c r="AU35" s="819"/>
      <c r="AV35" s="819"/>
      <c r="AW35" s="819"/>
      <c r="AX35" s="819"/>
      <c r="AY35" s="819"/>
      <c r="AZ35" s="820"/>
      <c r="BA35" s="820"/>
      <c r="BB35" s="820"/>
      <c r="BC35" s="820"/>
      <c r="BD35" s="820"/>
      <c r="BE35" s="816"/>
      <c r="BF35" s="816"/>
      <c r="BG35" s="816"/>
      <c r="BH35" s="816"/>
      <c r="BI35" s="817"/>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18"/>
      <c r="AL36" s="819"/>
      <c r="AM36" s="819"/>
      <c r="AN36" s="819"/>
      <c r="AO36" s="819"/>
      <c r="AP36" s="819"/>
      <c r="AQ36" s="819"/>
      <c r="AR36" s="819"/>
      <c r="AS36" s="819"/>
      <c r="AT36" s="819"/>
      <c r="AU36" s="819"/>
      <c r="AV36" s="819"/>
      <c r="AW36" s="819"/>
      <c r="AX36" s="819"/>
      <c r="AY36" s="819"/>
      <c r="AZ36" s="820"/>
      <c r="BA36" s="820"/>
      <c r="BB36" s="820"/>
      <c r="BC36" s="820"/>
      <c r="BD36" s="820"/>
      <c r="BE36" s="816"/>
      <c r="BF36" s="816"/>
      <c r="BG36" s="816"/>
      <c r="BH36" s="816"/>
      <c r="BI36" s="817"/>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18"/>
      <c r="AL37" s="819"/>
      <c r="AM37" s="819"/>
      <c r="AN37" s="819"/>
      <c r="AO37" s="819"/>
      <c r="AP37" s="819"/>
      <c r="AQ37" s="819"/>
      <c r="AR37" s="819"/>
      <c r="AS37" s="819"/>
      <c r="AT37" s="819"/>
      <c r="AU37" s="819"/>
      <c r="AV37" s="819"/>
      <c r="AW37" s="819"/>
      <c r="AX37" s="819"/>
      <c r="AY37" s="819"/>
      <c r="AZ37" s="820"/>
      <c r="BA37" s="820"/>
      <c r="BB37" s="820"/>
      <c r="BC37" s="820"/>
      <c r="BD37" s="820"/>
      <c r="BE37" s="816"/>
      <c r="BF37" s="816"/>
      <c r="BG37" s="816"/>
      <c r="BH37" s="816"/>
      <c r="BI37" s="817"/>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18"/>
      <c r="AL38" s="819"/>
      <c r="AM38" s="819"/>
      <c r="AN38" s="819"/>
      <c r="AO38" s="819"/>
      <c r="AP38" s="819"/>
      <c r="AQ38" s="819"/>
      <c r="AR38" s="819"/>
      <c r="AS38" s="819"/>
      <c r="AT38" s="819"/>
      <c r="AU38" s="819"/>
      <c r="AV38" s="819"/>
      <c r="AW38" s="819"/>
      <c r="AX38" s="819"/>
      <c r="AY38" s="819"/>
      <c r="AZ38" s="820"/>
      <c r="BA38" s="820"/>
      <c r="BB38" s="820"/>
      <c r="BC38" s="820"/>
      <c r="BD38" s="820"/>
      <c r="BE38" s="816"/>
      <c r="BF38" s="816"/>
      <c r="BG38" s="816"/>
      <c r="BH38" s="816"/>
      <c r="BI38" s="817"/>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18"/>
      <c r="AL39" s="819"/>
      <c r="AM39" s="819"/>
      <c r="AN39" s="819"/>
      <c r="AO39" s="819"/>
      <c r="AP39" s="819"/>
      <c r="AQ39" s="819"/>
      <c r="AR39" s="819"/>
      <c r="AS39" s="819"/>
      <c r="AT39" s="819"/>
      <c r="AU39" s="819"/>
      <c r="AV39" s="819"/>
      <c r="AW39" s="819"/>
      <c r="AX39" s="819"/>
      <c r="AY39" s="819"/>
      <c r="AZ39" s="820"/>
      <c r="BA39" s="820"/>
      <c r="BB39" s="820"/>
      <c r="BC39" s="820"/>
      <c r="BD39" s="820"/>
      <c r="BE39" s="816"/>
      <c r="BF39" s="816"/>
      <c r="BG39" s="816"/>
      <c r="BH39" s="816"/>
      <c r="BI39" s="817"/>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18"/>
      <c r="AL40" s="819"/>
      <c r="AM40" s="819"/>
      <c r="AN40" s="819"/>
      <c r="AO40" s="819"/>
      <c r="AP40" s="819"/>
      <c r="AQ40" s="819"/>
      <c r="AR40" s="819"/>
      <c r="AS40" s="819"/>
      <c r="AT40" s="819"/>
      <c r="AU40" s="819"/>
      <c r="AV40" s="819"/>
      <c r="AW40" s="819"/>
      <c r="AX40" s="819"/>
      <c r="AY40" s="819"/>
      <c r="AZ40" s="820"/>
      <c r="BA40" s="820"/>
      <c r="BB40" s="820"/>
      <c r="BC40" s="820"/>
      <c r="BD40" s="820"/>
      <c r="BE40" s="816"/>
      <c r="BF40" s="816"/>
      <c r="BG40" s="816"/>
      <c r="BH40" s="816"/>
      <c r="BI40" s="817"/>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18"/>
      <c r="AL41" s="819"/>
      <c r="AM41" s="819"/>
      <c r="AN41" s="819"/>
      <c r="AO41" s="819"/>
      <c r="AP41" s="819"/>
      <c r="AQ41" s="819"/>
      <c r="AR41" s="819"/>
      <c r="AS41" s="819"/>
      <c r="AT41" s="819"/>
      <c r="AU41" s="819"/>
      <c r="AV41" s="819"/>
      <c r="AW41" s="819"/>
      <c r="AX41" s="819"/>
      <c r="AY41" s="819"/>
      <c r="AZ41" s="820"/>
      <c r="BA41" s="820"/>
      <c r="BB41" s="820"/>
      <c r="BC41" s="820"/>
      <c r="BD41" s="820"/>
      <c r="BE41" s="816"/>
      <c r="BF41" s="816"/>
      <c r="BG41" s="816"/>
      <c r="BH41" s="816"/>
      <c r="BI41" s="817"/>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18"/>
      <c r="AL42" s="819"/>
      <c r="AM42" s="819"/>
      <c r="AN42" s="819"/>
      <c r="AO42" s="819"/>
      <c r="AP42" s="819"/>
      <c r="AQ42" s="819"/>
      <c r="AR42" s="819"/>
      <c r="AS42" s="819"/>
      <c r="AT42" s="819"/>
      <c r="AU42" s="819"/>
      <c r="AV42" s="819"/>
      <c r="AW42" s="819"/>
      <c r="AX42" s="819"/>
      <c r="AY42" s="819"/>
      <c r="AZ42" s="820"/>
      <c r="BA42" s="820"/>
      <c r="BB42" s="820"/>
      <c r="BC42" s="820"/>
      <c r="BD42" s="820"/>
      <c r="BE42" s="816"/>
      <c r="BF42" s="816"/>
      <c r="BG42" s="816"/>
      <c r="BH42" s="816"/>
      <c r="BI42" s="817"/>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18"/>
      <c r="AL43" s="819"/>
      <c r="AM43" s="819"/>
      <c r="AN43" s="819"/>
      <c r="AO43" s="819"/>
      <c r="AP43" s="819"/>
      <c r="AQ43" s="819"/>
      <c r="AR43" s="819"/>
      <c r="AS43" s="819"/>
      <c r="AT43" s="819"/>
      <c r="AU43" s="819"/>
      <c r="AV43" s="819"/>
      <c r="AW43" s="819"/>
      <c r="AX43" s="819"/>
      <c r="AY43" s="819"/>
      <c r="AZ43" s="820"/>
      <c r="BA43" s="820"/>
      <c r="BB43" s="820"/>
      <c r="BC43" s="820"/>
      <c r="BD43" s="820"/>
      <c r="BE43" s="816"/>
      <c r="BF43" s="816"/>
      <c r="BG43" s="816"/>
      <c r="BH43" s="816"/>
      <c r="BI43" s="817"/>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18"/>
      <c r="AL44" s="819"/>
      <c r="AM44" s="819"/>
      <c r="AN44" s="819"/>
      <c r="AO44" s="819"/>
      <c r="AP44" s="819"/>
      <c r="AQ44" s="819"/>
      <c r="AR44" s="819"/>
      <c r="AS44" s="819"/>
      <c r="AT44" s="819"/>
      <c r="AU44" s="819"/>
      <c r="AV44" s="819"/>
      <c r="AW44" s="819"/>
      <c r="AX44" s="819"/>
      <c r="AY44" s="819"/>
      <c r="AZ44" s="820"/>
      <c r="BA44" s="820"/>
      <c r="BB44" s="820"/>
      <c r="BC44" s="820"/>
      <c r="BD44" s="820"/>
      <c r="BE44" s="816"/>
      <c r="BF44" s="816"/>
      <c r="BG44" s="816"/>
      <c r="BH44" s="816"/>
      <c r="BI44" s="817"/>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18"/>
      <c r="AL45" s="819"/>
      <c r="AM45" s="819"/>
      <c r="AN45" s="819"/>
      <c r="AO45" s="819"/>
      <c r="AP45" s="819"/>
      <c r="AQ45" s="819"/>
      <c r="AR45" s="819"/>
      <c r="AS45" s="819"/>
      <c r="AT45" s="819"/>
      <c r="AU45" s="819"/>
      <c r="AV45" s="819"/>
      <c r="AW45" s="819"/>
      <c r="AX45" s="819"/>
      <c r="AY45" s="819"/>
      <c r="AZ45" s="820"/>
      <c r="BA45" s="820"/>
      <c r="BB45" s="820"/>
      <c r="BC45" s="820"/>
      <c r="BD45" s="820"/>
      <c r="BE45" s="816"/>
      <c r="BF45" s="816"/>
      <c r="BG45" s="816"/>
      <c r="BH45" s="816"/>
      <c r="BI45" s="817"/>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18"/>
      <c r="AL46" s="819"/>
      <c r="AM46" s="819"/>
      <c r="AN46" s="819"/>
      <c r="AO46" s="819"/>
      <c r="AP46" s="819"/>
      <c r="AQ46" s="819"/>
      <c r="AR46" s="819"/>
      <c r="AS46" s="819"/>
      <c r="AT46" s="819"/>
      <c r="AU46" s="819"/>
      <c r="AV46" s="819"/>
      <c r="AW46" s="819"/>
      <c r="AX46" s="819"/>
      <c r="AY46" s="819"/>
      <c r="AZ46" s="820"/>
      <c r="BA46" s="820"/>
      <c r="BB46" s="820"/>
      <c r="BC46" s="820"/>
      <c r="BD46" s="820"/>
      <c r="BE46" s="816"/>
      <c r="BF46" s="816"/>
      <c r="BG46" s="816"/>
      <c r="BH46" s="816"/>
      <c r="BI46" s="817"/>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18"/>
      <c r="AL47" s="819"/>
      <c r="AM47" s="819"/>
      <c r="AN47" s="819"/>
      <c r="AO47" s="819"/>
      <c r="AP47" s="819"/>
      <c r="AQ47" s="819"/>
      <c r="AR47" s="819"/>
      <c r="AS47" s="819"/>
      <c r="AT47" s="819"/>
      <c r="AU47" s="819"/>
      <c r="AV47" s="819"/>
      <c r="AW47" s="819"/>
      <c r="AX47" s="819"/>
      <c r="AY47" s="819"/>
      <c r="AZ47" s="820"/>
      <c r="BA47" s="820"/>
      <c r="BB47" s="820"/>
      <c r="BC47" s="820"/>
      <c r="BD47" s="820"/>
      <c r="BE47" s="816"/>
      <c r="BF47" s="816"/>
      <c r="BG47" s="816"/>
      <c r="BH47" s="816"/>
      <c r="BI47" s="817"/>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18"/>
      <c r="AL48" s="819"/>
      <c r="AM48" s="819"/>
      <c r="AN48" s="819"/>
      <c r="AO48" s="819"/>
      <c r="AP48" s="819"/>
      <c r="AQ48" s="819"/>
      <c r="AR48" s="819"/>
      <c r="AS48" s="819"/>
      <c r="AT48" s="819"/>
      <c r="AU48" s="819"/>
      <c r="AV48" s="819"/>
      <c r="AW48" s="819"/>
      <c r="AX48" s="819"/>
      <c r="AY48" s="819"/>
      <c r="AZ48" s="820"/>
      <c r="BA48" s="820"/>
      <c r="BB48" s="820"/>
      <c r="BC48" s="820"/>
      <c r="BD48" s="820"/>
      <c r="BE48" s="816"/>
      <c r="BF48" s="816"/>
      <c r="BG48" s="816"/>
      <c r="BH48" s="816"/>
      <c r="BI48" s="817"/>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18"/>
      <c r="AL49" s="819"/>
      <c r="AM49" s="819"/>
      <c r="AN49" s="819"/>
      <c r="AO49" s="819"/>
      <c r="AP49" s="819"/>
      <c r="AQ49" s="819"/>
      <c r="AR49" s="819"/>
      <c r="AS49" s="819"/>
      <c r="AT49" s="819"/>
      <c r="AU49" s="819"/>
      <c r="AV49" s="819"/>
      <c r="AW49" s="819"/>
      <c r="AX49" s="819"/>
      <c r="AY49" s="819"/>
      <c r="AZ49" s="820"/>
      <c r="BA49" s="820"/>
      <c r="BB49" s="820"/>
      <c r="BC49" s="820"/>
      <c r="BD49" s="820"/>
      <c r="BE49" s="816"/>
      <c r="BF49" s="816"/>
      <c r="BG49" s="816"/>
      <c r="BH49" s="816"/>
      <c r="BI49" s="817"/>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2">
        <v>23</v>
      </c>
      <c r="B50" s="767"/>
      <c r="C50" s="768"/>
      <c r="D50" s="768"/>
      <c r="E50" s="768"/>
      <c r="F50" s="768"/>
      <c r="G50" s="768"/>
      <c r="H50" s="768"/>
      <c r="I50" s="768"/>
      <c r="J50" s="768"/>
      <c r="K50" s="768"/>
      <c r="L50" s="768"/>
      <c r="M50" s="768"/>
      <c r="N50" s="768"/>
      <c r="O50" s="768"/>
      <c r="P50" s="769"/>
      <c r="Q50" s="821"/>
      <c r="R50" s="822"/>
      <c r="S50" s="822"/>
      <c r="T50" s="822"/>
      <c r="U50" s="822"/>
      <c r="V50" s="822"/>
      <c r="W50" s="822"/>
      <c r="X50" s="822"/>
      <c r="Y50" s="822"/>
      <c r="Z50" s="822"/>
      <c r="AA50" s="822"/>
      <c r="AB50" s="822"/>
      <c r="AC50" s="822"/>
      <c r="AD50" s="822"/>
      <c r="AE50" s="823"/>
      <c r="AF50" s="773"/>
      <c r="AG50" s="774"/>
      <c r="AH50" s="774"/>
      <c r="AI50" s="774"/>
      <c r="AJ50" s="775"/>
      <c r="AK50" s="825"/>
      <c r="AL50" s="822"/>
      <c r="AM50" s="822"/>
      <c r="AN50" s="822"/>
      <c r="AO50" s="822"/>
      <c r="AP50" s="822"/>
      <c r="AQ50" s="822"/>
      <c r="AR50" s="822"/>
      <c r="AS50" s="822"/>
      <c r="AT50" s="822"/>
      <c r="AU50" s="822"/>
      <c r="AV50" s="822"/>
      <c r="AW50" s="822"/>
      <c r="AX50" s="822"/>
      <c r="AY50" s="822"/>
      <c r="AZ50" s="824"/>
      <c r="BA50" s="824"/>
      <c r="BB50" s="824"/>
      <c r="BC50" s="824"/>
      <c r="BD50" s="824"/>
      <c r="BE50" s="816"/>
      <c r="BF50" s="816"/>
      <c r="BG50" s="816"/>
      <c r="BH50" s="816"/>
      <c r="BI50" s="817"/>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2">
        <v>24</v>
      </c>
      <c r="B51" s="767"/>
      <c r="C51" s="768"/>
      <c r="D51" s="768"/>
      <c r="E51" s="768"/>
      <c r="F51" s="768"/>
      <c r="G51" s="768"/>
      <c r="H51" s="768"/>
      <c r="I51" s="768"/>
      <c r="J51" s="768"/>
      <c r="K51" s="768"/>
      <c r="L51" s="768"/>
      <c r="M51" s="768"/>
      <c r="N51" s="768"/>
      <c r="O51" s="768"/>
      <c r="P51" s="769"/>
      <c r="Q51" s="821"/>
      <c r="R51" s="822"/>
      <c r="S51" s="822"/>
      <c r="T51" s="822"/>
      <c r="U51" s="822"/>
      <c r="V51" s="822"/>
      <c r="W51" s="822"/>
      <c r="X51" s="822"/>
      <c r="Y51" s="822"/>
      <c r="Z51" s="822"/>
      <c r="AA51" s="822"/>
      <c r="AB51" s="822"/>
      <c r="AC51" s="822"/>
      <c r="AD51" s="822"/>
      <c r="AE51" s="823"/>
      <c r="AF51" s="773"/>
      <c r="AG51" s="774"/>
      <c r="AH51" s="774"/>
      <c r="AI51" s="774"/>
      <c r="AJ51" s="775"/>
      <c r="AK51" s="825"/>
      <c r="AL51" s="822"/>
      <c r="AM51" s="822"/>
      <c r="AN51" s="822"/>
      <c r="AO51" s="822"/>
      <c r="AP51" s="822"/>
      <c r="AQ51" s="822"/>
      <c r="AR51" s="822"/>
      <c r="AS51" s="822"/>
      <c r="AT51" s="822"/>
      <c r="AU51" s="822"/>
      <c r="AV51" s="822"/>
      <c r="AW51" s="822"/>
      <c r="AX51" s="822"/>
      <c r="AY51" s="822"/>
      <c r="AZ51" s="824"/>
      <c r="BA51" s="824"/>
      <c r="BB51" s="824"/>
      <c r="BC51" s="824"/>
      <c r="BD51" s="824"/>
      <c r="BE51" s="816"/>
      <c r="BF51" s="816"/>
      <c r="BG51" s="816"/>
      <c r="BH51" s="816"/>
      <c r="BI51" s="817"/>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2">
        <v>25</v>
      </c>
      <c r="B52" s="767"/>
      <c r="C52" s="768"/>
      <c r="D52" s="768"/>
      <c r="E52" s="768"/>
      <c r="F52" s="768"/>
      <c r="G52" s="768"/>
      <c r="H52" s="768"/>
      <c r="I52" s="768"/>
      <c r="J52" s="768"/>
      <c r="K52" s="768"/>
      <c r="L52" s="768"/>
      <c r="M52" s="768"/>
      <c r="N52" s="768"/>
      <c r="O52" s="768"/>
      <c r="P52" s="769"/>
      <c r="Q52" s="821"/>
      <c r="R52" s="822"/>
      <c r="S52" s="822"/>
      <c r="T52" s="822"/>
      <c r="U52" s="822"/>
      <c r="V52" s="822"/>
      <c r="W52" s="822"/>
      <c r="X52" s="822"/>
      <c r="Y52" s="822"/>
      <c r="Z52" s="822"/>
      <c r="AA52" s="822"/>
      <c r="AB52" s="822"/>
      <c r="AC52" s="822"/>
      <c r="AD52" s="822"/>
      <c r="AE52" s="823"/>
      <c r="AF52" s="773"/>
      <c r="AG52" s="774"/>
      <c r="AH52" s="774"/>
      <c r="AI52" s="774"/>
      <c r="AJ52" s="775"/>
      <c r="AK52" s="825"/>
      <c r="AL52" s="822"/>
      <c r="AM52" s="822"/>
      <c r="AN52" s="822"/>
      <c r="AO52" s="822"/>
      <c r="AP52" s="822"/>
      <c r="AQ52" s="822"/>
      <c r="AR52" s="822"/>
      <c r="AS52" s="822"/>
      <c r="AT52" s="822"/>
      <c r="AU52" s="822"/>
      <c r="AV52" s="822"/>
      <c r="AW52" s="822"/>
      <c r="AX52" s="822"/>
      <c r="AY52" s="822"/>
      <c r="AZ52" s="824"/>
      <c r="BA52" s="824"/>
      <c r="BB52" s="824"/>
      <c r="BC52" s="824"/>
      <c r="BD52" s="824"/>
      <c r="BE52" s="816"/>
      <c r="BF52" s="816"/>
      <c r="BG52" s="816"/>
      <c r="BH52" s="816"/>
      <c r="BI52" s="817"/>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2">
        <v>26</v>
      </c>
      <c r="B53" s="767"/>
      <c r="C53" s="768"/>
      <c r="D53" s="768"/>
      <c r="E53" s="768"/>
      <c r="F53" s="768"/>
      <c r="G53" s="768"/>
      <c r="H53" s="768"/>
      <c r="I53" s="768"/>
      <c r="J53" s="768"/>
      <c r="K53" s="768"/>
      <c r="L53" s="768"/>
      <c r="M53" s="768"/>
      <c r="N53" s="768"/>
      <c r="O53" s="768"/>
      <c r="P53" s="769"/>
      <c r="Q53" s="821"/>
      <c r="R53" s="822"/>
      <c r="S53" s="822"/>
      <c r="T53" s="822"/>
      <c r="U53" s="822"/>
      <c r="V53" s="822"/>
      <c r="W53" s="822"/>
      <c r="X53" s="822"/>
      <c r="Y53" s="822"/>
      <c r="Z53" s="822"/>
      <c r="AA53" s="822"/>
      <c r="AB53" s="822"/>
      <c r="AC53" s="822"/>
      <c r="AD53" s="822"/>
      <c r="AE53" s="823"/>
      <c r="AF53" s="773"/>
      <c r="AG53" s="774"/>
      <c r="AH53" s="774"/>
      <c r="AI53" s="774"/>
      <c r="AJ53" s="775"/>
      <c r="AK53" s="825"/>
      <c r="AL53" s="822"/>
      <c r="AM53" s="822"/>
      <c r="AN53" s="822"/>
      <c r="AO53" s="822"/>
      <c r="AP53" s="822"/>
      <c r="AQ53" s="822"/>
      <c r="AR53" s="822"/>
      <c r="AS53" s="822"/>
      <c r="AT53" s="822"/>
      <c r="AU53" s="822"/>
      <c r="AV53" s="822"/>
      <c r="AW53" s="822"/>
      <c r="AX53" s="822"/>
      <c r="AY53" s="822"/>
      <c r="AZ53" s="824"/>
      <c r="BA53" s="824"/>
      <c r="BB53" s="824"/>
      <c r="BC53" s="824"/>
      <c r="BD53" s="824"/>
      <c r="BE53" s="816"/>
      <c r="BF53" s="816"/>
      <c r="BG53" s="816"/>
      <c r="BH53" s="816"/>
      <c r="BI53" s="817"/>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2">
        <v>27</v>
      </c>
      <c r="B54" s="767"/>
      <c r="C54" s="768"/>
      <c r="D54" s="768"/>
      <c r="E54" s="768"/>
      <c r="F54" s="768"/>
      <c r="G54" s="768"/>
      <c r="H54" s="768"/>
      <c r="I54" s="768"/>
      <c r="J54" s="768"/>
      <c r="K54" s="768"/>
      <c r="L54" s="768"/>
      <c r="M54" s="768"/>
      <c r="N54" s="768"/>
      <c r="O54" s="768"/>
      <c r="P54" s="769"/>
      <c r="Q54" s="821"/>
      <c r="R54" s="822"/>
      <c r="S54" s="822"/>
      <c r="T54" s="822"/>
      <c r="U54" s="822"/>
      <c r="V54" s="822"/>
      <c r="W54" s="822"/>
      <c r="X54" s="822"/>
      <c r="Y54" s="822"/>
      <c r="Z54" s="822"/>
      <c r="AA54" s="822"/>
      <c r="AB54" s="822"/>
      <c r="AC54" s="822"/>
      <c r="AD54" s="822"/>
      <c r="AE54" s="823"/>
      <c r="AF54" s="773"/>
      <c r="AG54" s="774"/>
      <c r="AH54" s="774"/>
      <c r="AI54" s="774"/>
      <c r="AJ54" s="775"/>
      <c r="AK54" s="825"/>
      <c r="AL54" s="822"/>
      <c r="AM54" s="822"/>
      <c r="AN54" s="822"/>
      <c r="AO54" s="822"/>
      <c r="AP54" s="822"/>
      <c r="AQ54" s="822"/>
      <c r="AR54" s="822"/>
      <c r="AS54" s="822"/>
      <c r="AT54" s="822"/>
      <c r="AU54" s="822"/>
      <c r="AV54" s="822"/>
      <c r="AW54" s="822"/>
      <c r="AX54" s="822"/>
      <c r="AY54" s="822"/>
      <c r="AZ54" s="824"/>
      <c r="BA54" s="824"/>
      <c r="BB54" s="824"/>
      <c r="BC54" s="824"/>
      <c r="BD54" s="824"/>
      <c r="BE54" s="816"/>
      <c r="BF54" s="816"/>
      <c r="BG54" s="816"/>
      <c r="BH54" s="816"/>
      <c r="BI54" s="817"/>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2">
        <v>28</v>
      </c>
      <c r="B55" s="767"/>
      <c r="C55" s="768"/>
      <c r="D55" s="768"/>
      <c r="E55" s="768"/>
      <c r="F55" s="768"/>
      <c r="G55" s="768"/>
      <c r="H55" s="768"/>
      <c r="I55" s="768"/>
      <c r="J55" s="768"/>
      <c r="K55" s="768"/>
      <c r="L55" s="768"/>
      <c r="M55" s="768"/>
      <c r="N55" s="768"/>
      <c r="O55" s="768"/>
      <c r="P55" s="769"/>
      <c r="Q55" s="821"/>
      <c r="R55" s="822"/>
      <c r="S55" s="822"/>
      <c r="T55" s="822"/>
      <c r="U55" s="822"/>
      <c r="V55" s="822"/>
      <c r="W55" s="822"/>
      <c r="X55" s="822"/>
      <c r="Y55" s="822"/>
      <c r="Z55" s="822"/>
      <c r="AA55" s="822"/>
      <c r="AB55" s="822"/>
      <c r="AC55" s="822"/>
      <c r="AD55" s="822"/>
      <c r="AE55" s="823"/>
      <c r="AF55" s="773"/>
      <c r="AG55" s="774"/>
      <c r="AH55" s="774"/>
      <c r="AI55" s="774"/>
      <c r="AJ55" s="775"/>
      <c r="AK55" s="825"/>
      <c r="AL55" s="822"/>
      <c r="AM55" s="822"/>
      <c r="AN55" s="822"/>
      <c r="AO55" s="822"/>
      <c r="AP55" s="822"/>
      <c r="AQ55" s="822"/>
      <c r="AR55" s="822"/>
      <c r="AS55" s="822"/>
      <c r="AT55" s="822"/>
      <c r="AU55" s="822"/>
      <c r="AV55" s="822"/>
      <c r="AW55" s="822"/>
      <c r="AX55" s="822"/>
      <c r="AY55" s="822"/>
      <c r="AZ55" s="824"/>
      <c r="BA55" s="824"/>
      <c r="BB55" s="824"/>
      <c r="BC55" s="824"/>
      <c r="BD55" s="824"/>
      <c r="BE55" s="816"/>
      <c r="BF55" s="816"/>
      <c r="BG55" s="816"/>
      <c r="BH55" s="816"/>
      <c r="BI55" s="817"/>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2">
        <v>29</v>
      </c>
      <c r="B56" s="767"/>
      <c r="C56" s="768"/>
      <c r="D56" s="768"/>
      <c r="E56" s="768"/>
      <c r="F56" s="768"/>
      <c r="G56" s="768"/>
      <c r="H56" s="768"/>
      <c r="I56" s="768"/>
      <c r="J56" s="768"/>
      <c r="K56" s="768"/>
      <c r="L56" s="768"/>
      <c r="M56" s="768"/>
      <c r="N56" s="768"/>
      <c r="O56" s="768"/>
      <c r="P56" s="769"/>
      <c r="Q56" s="821"/>
      <c r="R56" s="822"/>
      <c r="S56" s="822"/>
      <c r="T56" s="822"/>
      <c r="U56" s="822"/>
      <c r="V56" s="822"/>
      <c r="W56" s="822"/>
      <c r="X56" s="822"/>
      <c r="Y56" s="822"/>
      <c r="Z56" s="822"/>
      <c r="AA56" s="822"/>
      <c r="AB56" s="822"/>
      <c r="AC56" s="822"/>
      <c r="AD56" s="822"/>
      <c r="AE56" s="823"/>
      <c r="AF56" s="773"/>
      <c r="AG56" s="774"/>
      <c r="AH56" s="774"/>
      <c r="AI56" s="774"/>
      <c r="AJ56" s="775"/>
      <c r="AK56" s="825"/>
      <c r="AL56" s="822"/>
      <c r="AM56" s="822"/>
      <c r="AN56" s="822"/>
      <c r="AO56" s="822"/>
      <c r="AP56" s="822"/>
      <c r="AQ56" s="822"/>
      <c r="AR56" s="822"/>
      <c r="AS56" s="822"/>
      <c r="AT56" s="822"/>
      <c r="AU56" s="822"/>
      <c r="AV56" s="822"/>
      <c r="AW56" s="822"/>
      <c r="AX56" s="822"/>
      <c r="AY56" s="822"/>
      <c r="AZ56" s="824"/>
      <c r="BA56" s="824"/>
      <c r="BB56" s="824"/>
      <c r="BC56" s="824"/>
      <c r="BD56" s="824"/>
      <c r="BE56" s="816"/>
      <c r="BF56" s="816"/>
      <c r="BG56" s="816"/>
      <c r="BH56" s="816"/>
      <c r="BI56" s="817"/>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2">
        <v>30</v>
      </c>
      <c r="B57" s="767"/>
      <c r="C57" s="768"/>
      <c r="D57" s="768"/>
      <c r="E57" s="768"/>
      <c r="F57" s="768"/>
      <c r="G57" s="768"/>
      <c r="H57" s="768"/>
      <c r="I57" s="768"/>
      <c r="J57" s="768"/>
      <c r="K57" s="768"/>
      <c r="L57" s="768"/>
      <c r="M57" s="768"/>
      <c r="N57" s="768"/>
      <c r="O57" s="768"/>
      <c r="P57" s="769"/>
      <c r="Q57" s="821"/>
      <c r="R57" s="822"/>
      <c r="S57" s="822"/>
      <c r="T57" s="822"/>
      <c r="U57" s="822"/>
      <c r="V57" s="822"/>
      <c r="W57" s="822"/>
      <c r="X57" s="822"/>
      <c r="Y57" s="822"/>
      <c r="Z57" s="822"/>
      <c r="AA57" s="822"/>
      <c r="AB57" s="822"/>
      <c r="AC57" s="822"/>
      <c r="AD57" s="822"/>
      <c r="AE57" s="823"/>
      <c r="AF57" s="773"/>
      <c r="AG57" s="774"/>
      <c r="AH57" s="774"/>
      <c r="AI57" s="774"/>
      <c r="AJ57" s="775"/>
      <c r="AK57" s="825"/>
      <c r="AL57" s="822"/>
      <c r="AM57" s="822"/>
      <c r="AN57" s="822"/>
      <c r="AO57" s="822"/>
      <c r="AP57" s="822"/>
      <c r="AQ57" s="822"/>
      <c r="AR57" s="822"/>
      <c r="AS57" s="822"/>
      <c r="AT57" s="822"/>
      <c r="AU57" s="822"/>
      <c r="AV57" s="822"/>
      <c r="AW57" s="822"/>
      <c r="AX57" s="822"/>
      <c r="AY57" s="822"/>
      <c r="AZ57" s="824"/>
      <c r="BA57" s="824"/>
      <c r="BB57" s="824"/>
      <c r="BC57" s="824"/>
      <c r="BD57" s="824"/>
      <c r="BE57" s="816"/>
      <c r="BF57" s="816"/>
      <c r="BG57" s="816"/>
      <c r="BH57" s="816"/>
      <c r="BI57" s="817"/>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2">
        <v>31</v>
      </c>
      <c r="B58" s="767"/>
      <c r="C58" s="768"/>
      <c r="D58" s="768"/>
      <c r="E58" s="768"/>
      <c r="F58" s="768"/>
      <c r="G58" s="768"/>
      <c r="H58" s="768"/>
      <c r="I58" s="768"/>
      <c r="J58" s="768"/>
      <c r="K58" s="768"/>
      <c r="L58" s="768"/>
      <c r="M58" s="768"/>
      <c r="N58" s="768"/>
      <c r="O58" s="768"/>
      <c r="P58" s="769"/>
      <c r="Q58" s="821"/>
      <c r="R58" s="822"/>
      <c r="S58" s="822"/>
      <c r="T58" s="822"/>
      <c r="U58" s="822"/>
      <c r="V58" s="822"/>
      <c r="W58" s="822"/>
      <c r="X58" s="822"/>
      <c r="Y58" s="822"/>
      <c r="Z58" s="822"/>
      <c r="AA58" s="822"/>
      <c r="AB58" s="822"/>
      <c r="AC58" s="822"/>
      <c r="AD58" s="822"/>
      <c r="AE58" s="823"/>
      <c r="AF58" s="773"/>
      <c r="AG58" s="774"/>
      <c r="AH58" s="774"/>
      <c r="AI58" s="774"/>
      <c r="AJ58" s="775"/>
      <c r="AK58" s="825"/>
      <c r="AL58" s="822"/>
      <c r="AM58" s="822"/>
      <c r="AN58" s="822"/>
      <c r="AO58" s="822"/>
      <c r="AP58" s="822"/>
      <c r="AQ58" s="822"/>
      <c r="AR58" s="822"/>
      <c r="AS58" s="822"/>
      <c r="AT58" s="822"/>
      <c r="AU58" s="822"/>
      <c r="AV58" s="822"/>
      <c r="AW58" s="822"/>
      <c r="AX58" s="822"/>
      <c r="AY58" s="822"/>
      <c r="AZ58" s="824"/>
      <c r="BA58" s="824"/>
      <c r="BB58" s="824"/>
      <c r="BC58" s="824"/>
      <c r="BD58" s="824"/>
      <c r="BE58" s="816"/>
      <c r="BF58" s="816"/>
      <c r="BG58" s="816"/>
      <c r="BH58" s="816"/>
      <c r="BI58" s="817"/>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2">
        <v>32</v>
      </c>
      <c r="B59" s="767"/>
      <c r="C59" s="768"/>
      <c r="D59" s="768"/>
      <c r="E59" s="768"/>
      <c r="F59" s="768"/>
      <c r="G59" s="768"/>
      <c r="H59" s="768"/>
      <c r="I59" s="768"/>
      <c r="J59" s="768"/>
      <c r="K59" s="768"/>
      <c r="L59" s="768"/>
      <c r="M59" s="768"/>
      <c r="N59" s="768"/>
      <c r="O59" s="768"/>
      <c r="P59" s="769"/>
      <c r="Q59" s="821"/>
      <c r="R59" s="822"/>
      <c r="S59" s="822"/>
      <c r="T59" s="822"/>
      <c r="U59" s="822"/>
      <c r="V59" s="822"/>
      <c r="W59" s="822"/>
      <c r="X59" s="822"/>
      <c r="Y59" s="822"/>
      <c r="Z59" s="822"/>
      <c r="AA59" s="822"/>
      <c r="AB59" s="822"/>
      <c r="AC59" s="822"/>
      <c r="AD59" s="822"/>
      <c r="AE59" s="823"/>
      <c r="AF59" s="773"/>
      <c r="AG59" s="774"/>
      <c r="AH59" s="774"/>
      <c r="AI59" s="774"/>
      <c r="AJ59" s="775"/>
      <c r="AK59" s="825"/>
      <c r="AL59" s="822"/>
      <c r="AM59" s="822"/>
      <c r="AN59" s="822"/>
      <c r="AO59" s="822"/>
      <c r="AP59" s="822"/>
      <c r="AQ59" s="822"/>
      <c r="AR59" s="822"/>
      <c r="AS59" s="822"/>
      <c r="AT59" s="822"/>
      <c r="AU59" s="822"/>
      <c r="AV59" s="822"/>
      <c r="AW59" s="822"/>
      <c r="AX59" s="822"/>
      <c r="AY59" s="822"/>
      <c r="AZ59" s="824"/>
      <c r="BA59" s="824"/>
      <c r="BB59" s="824"/>
      <c r="BC59" s="824"/>
      <c r="BD59" s="824"/>
      <c r="BE59" s="816"/>
      <c r="BF59" s="816"/>
      <c r="BG59" s="816"/>
      <c r="BH59" s="816"/>
      <c r="BI59" s="817"/>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2">
        <v>33</v>
      </c>
      <c r="B60" s="767"/>
      <c r="C60" s="768"/>
      <c r="D60" s="768"/>
      <c r="E60" s="768"/>
      <c r="F60" s="768"/>
      <c r="G60" s="768"/>
      <c r="H60" s="768"/>
      <c r="I60" s="768"/>
      <c r="J60" s="768"/>
      <c r="K60" s="768"/>
      <c r="L60" s="768"/>
      <c r="M60" s="768"/>
      <c r="N60" s="768"/>
      <c r="O60" s="768"/>
      <c r="P60" s="769"/>
      <c r="Q60" s="821"/>
      <c r="R60" s="822"/>
      <c r="S60" s="822"/>
      <c r="T60" s="822"/>
      <c r="U60" s="822"/>
      <c r="V60" s="822"/>
      <c r="W60" s="822"/>
      <c r="X60" s="822"/>
      <c r="Y60" s="822"/>
      <c r="Z60" s="822"/>
      <c r="AA60" s="822"/>
      <c r="AB60" s="822"/>
      <c r="AC60" s="822"/>
      <c r="AD60" s="822"/>
      <c r="AE60" s="823"/>
      <c r="AF60" s="773"/>
      <c r="AG60" s="774"/>
      <c r="AH60" s="774"/>
      <c r="AI60" s="774"/>
      <c r="AJ60" s="775"/>
      <c r="AK60" s="825"/>
      <c r="AL60" s="822"/>
      <c r="AM60" s="822"/>
      <c r="AN60" s="822"/>
      <c r="AO60" s="822"/>
      <c r="AP60" s="822"/>
      <c r="AQ60" s="822"/>
      <c r="AR60" s="822"/>
      <c r="AS60" s="822"/>
      <c r="AT60" s="822"/>
      <c r="AU60" s="822"/>
      <c r="AV60" s="822"/>
      <c r="AW60" s="822"/>
      <c r="AX60" s="822"/>
      <c r="AY60" s="822"/>
      <c r="AZ60" s="824"/>
      <c r="BA60" s="824"/>
      <c r="BB60" s="824"/>
      <c r="BC60" s="824"/>
      <c r="BD60" s="824"/>
      <c r="BE60" s="816"/>
      <c r="BF60" s="816"/>
      <c r="BG60" s="816"/>
      <c r="BH60" s="816"/>
      <c r="BI60" s="817"/>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2">
        <v>34</v>
      </c>
      <c r="B61" s="767"/>
      <c r="C61" s="768"/>
      <c r="D61" s="768"/>
      <c r="E61" s="768"/>
      <c r="F61" s="768"/>
      <c r="G61" s="768"/>
      <c r="H61" s="768"/>
      <c r="I61" s="768"/>
      <c r="J61" s="768"/>
      <c r="K61" s="768"/>
      <c r="L61" s="768"/>
      <c r="M61" s="768"/>
      <c r="N61" s="768"/>
      <c r="O61" s="768"/>
      <c r="P61" s="769"/>
      <c r="Q61" s="821"/>
      <c r="R61" s="822"/>
      <c r="S61" s="822"/>
      <c r="T61" s="822"/>
      <c r="U61" s="822"/>
      <c r="V61" s="822"/>
      <c r="W61" s="822"/>
      <c r="X61" s="822"/>
      <c r="Y61" s="822"/>
      <c r="Z61" s="822"/>
      <c r="AA61" s="822"/>
      <c r="AB61" s="822"/>
      <c r="AC61" s="822"/>
      <c r="AD61" s="822"/>
      <c r="AE61" s="823"/>
      <c r="AF61" s="773"/>
      <c r="AG61" s="774"/>
      <c r="AH61" s="774"/>
      <c r="AI61" s="774"/>
      <c r="AJ61" s="775"/>
      <c r="AK61" s="825"/>
      <c r="AL61" s="822"/>
      <c r="AM61" s="822"/>
      <c r="AN61" s="822"/>
      <c r="AO61" s="822"/>
      <c r="AP61" s="822"/>
      <c r="AQ61" s="822"/>
      <c r="AR61" s="822"/>
      <c r="AS61" s="822"/>
      <c r="AT61" s="822"/>
      <c r="AU61" s="822"/>
      <c r="AV61" s="822"/>
      <c r="AW61" s="822"/>
      <c r="AX61" s="822"/>
      <c r="AY61" s="822"/>
      <c r="AZ61" s="824"/>
      <c r="BA61" s="824"/>
      <c r="BB61" s="824"/>
      <c r="BC61" s="824"/>
      <c r="BD61" s="824"/>
      <c r="BE61" s="816"/>
      <c r="BF61" s="816"/>
      <c r="BG61" s="816"/>
      <c r="BH61" s="816"/>
      <c r="BI61" s="817"/>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2">
        <v>35</v>
      </c>
      <c r="B62" s="767"/>
      <c r="C62" s="768"/>
      <c r="D62" s="768"/>
      <c r="E62" s="768"/>
      <c r="F62" s="768"/>
      <c r="G62" s="768"/>
      <c r="H62" s="768"/>
      <c r="I62" s="768"/>
      <c r="J62" s="768"/>
      <c r="K62" s="768"/>
      <c r="L62" s="768"/>
      <c r="M62" s="768"/>
      <c r="N62" s="768"/>
      <c r="O62" s="768"/>
      <c r="P62" s="769"/>
      <c r="Q62" s="821"/>
      <c r="R62" s="822"/>
      <c r="S62" s="822"/>
      <c r="T62" s="822"/>
      <c r="U62" s="822"/>
      <c r="V62" s="822"/>
      <c r="W62" s="822"/>
      <c r="X62" s="822"/>
      <c r="Y62" s="822"/>
      <c r="Z62" s="822"/>
      <c r="AA62" s="822"/>
      <c r="AB62" s="822"/>
      <c r="AC62" s="822"/>
      <c r="AD62" s="822"/>
      <c r="AE62" s="823"/>
      <c r="AF62" s="773"/>
      <c r="AG62" s="774"/>
      <c r="AH62" s="774"/>
      <c r="AI62" s="774"/>
      <c r="AJ62" s="775"/>
      <c r="AK62" s="825"/>
      <c r="AL62" s="822"/>
      <c r="AM62" s="822"/>
      <c r="AN62" s="822"/>
      <c r="AO62" s="822"/>
      <c r="AP62" s="822"/>
      <c r="AQ62" s="822"/>
      <c r="AR62" s="822"/>
      <c r="AS62" s="822"/>
      <c r="AT62" s="822"/>
      <c r="AU62" s="822"/>
      <c r="AV62" s="822"/>
      <c r="AW62" s="822"/>
      <c r="AX62" s="822"/>
      <c r="AY62" s="822"/>
      <c r="AZ62" s="824"/>
      <c r="BA62" s="824"/>
      <c r="BB62" s="824"/>
      <c r="BC62" s="824"/>
      <c r="BD62" s="824"/>
      <c r="BE62" s="816"/>
      <c r="BF62" s="816"/>
      <c r="BG62" s="816"/>
      <c r="BH62" s="816"/>
      <c r="BI62" s="817"/>
      <c r="BJ62" s="833" t="s">
        <v>391</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4" t="s">
        <v>376</v>
      </c>
      <c r="B63" s="776" t="s">
        <v>392</v>
      </c>
      <c r="C63" s="777"/>
      <c r="D63" s="777"/>
      <c r="E63" s="777"/>
      <c r="F63" s="777"/>
      <c r="G63" s="777"/>
      <c r="H63" s="777"/>
      <c r="I63" s="777"/>
      <c r="J63" s="777"/>
      <c r="K63" s="777"/>
      <c r="L63" s="777"/>
      <c r="M63" s="777"/>
      <c r="N63" s="777"/>
      <c r="O63" s="777"/>
      <c r="P63" s="778"/>
      <c r="Q63" s="826"/>
      <c r="R63" s="827"/>
      <c r="S63" s="827"/>
      <c r="T63" s="827"/>
      <c r="U63" s="827"/>
      <c r="V63" s="827"/>
      <c r="W63" s="827"/>
      <c r="X63" s="827"/>
      <c r="Y63" s="827"/>
      <c r="Z63" s="827"/>
      <c r="AA63" s="827"/>
      <c r="AB63" s="827"/>
      <c r="AC63" s="827"/>
      <c r="AD63" s="827"/>
      <c r="AE63" s="828"/>
      <c r="AF63" s="829">
        <v>1258</v>
      </c>
      <c r="AG63" s="830"/>
      <c r="AH63" s="830"/>
      <c r="AI63" s="830"/>
      <c r="AJ63" s="831"/>
      <c r="AK63" s="832"/>
      <c r="AL63" s="827"/>
      <c r="AM63" s="827"/>
      <c r="AN63" s="827"/>
      <c r="AO63" s="827"/>
      <c r="AP63" s="830" t="s">
        <v>539</v>
      </c>
      <c r="AQ63" s="830"/>
      <c r="AR63" s="830"/>
      <c r="AS63" s="830"/>
      <c r="AT63" s="830"/>
      <c r="AU63" s="830" t="s">
        <v>539</v>
      </c>
      <c r="AV63" s="830"/>
      <c r="AW63" s="830"/>
      <c r="AX63" s="830"/>
      <c r="AY63" s="830"/>
      <c r="AZ63" s="834"/>
      <c r="BA63" s="834"/>
      <c r="BB63" s="834"/>
      <c r="BC63" s="834"/>
      <c r="BD63" s="834"/>
      <c r="BE63" s="835"/>
      <c r="BF63" s="835"/>
      <c r="BG63" s="835"/>
      <c r="BH63" s="835"/>
      <c r="BI63" s="836"/>
      <c r="BJ63" s="837" t="s">
        <v>122</v>
      </c>
      <c r="BK63" s="838"/>
      <c r="BL63" s="838"/>
      <c r="BM63" s="838"/>
      <c r="BN63" s="839"/>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393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394</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0" t="s">
        <v>383</v>
      </c>
      <c r="AG66" s="802"/>
      <c r="AH66" s="802"/>
      <c r="AI66" s="802"/>
      <c r="AJ66" s="841"/>
      <c r="AK66" s="720" t="s">
        <v>384</v>
      </c>
      <c r="AL66" s="715"/>
      <c r="AM66" s="715"/>
      <c r="AN66" s="715"/>
      <c r="AO66" s="716"/>
      <c r="AP66" s="720" t="s">
        <v>385</v>
      </c>
      <c r="AQ66" s="721"/>
      <c r="AR66" s="721"/>
      <c r="AS66" s="721"/>
      <c r="AT66" s="722"/>
      <c r="AU66" s="720" t="s">
        <v>395</v>
      </c>
      <c r="AV66" s="721"/>
      <c r="AW66" s="721"/>
      <c r="AX66" s="721"/>
      <c r="AY66" s="722"/>
      <c r="AZ66" s="720" t="s">
        <v>364</v>
      </c>
      <c r="BA66" s="721"/>
      <c r="BB66" s="721"/>
      <c r="BC66" s="721"/>
      <c r="BD66" s="727"/>
      <c r="BE66" s="235"/>
      <c r="BF66" s="235"/>
      <c r="BG66" s="235"/>
      <c r="BH66" s="235"/>
      <c r="BI66" s="235"/>
      <c r="BJ66" s="235"/>
      <c r="BK66" s="235"/>
      <c r="BL66" s="235"/>
      <c r="BM66" s="235"/>
      <c r="BN66" s="235"/>
      <c r="BO66" s="235"/>
      <c r="BP66" s="235"/>
      <c r="BQ66" s="232">
        <v>60</v>
      </c>
      <c r="BR66" s="237"/>
      <c r="BS66" s="845"/>
      <c r="BT66" s="846"/>
      <c r="BU66" s="846"/>
      <c r="BV66" s="846"/>
      <c r="BW66" s="846"/>
      <c r="BX66" s="846"/>
      <c r="BY66" s="846"/>
      <c r="BZ66" s="846"/>
      <c r="CA66" s="846"/>
      <c r="CB66" s="846"/>
      <c r="CC66" s="846"/>
      <c r="CD66" s="846"/>
      <c r="CE66" s="846"/>
      <c r="CF66" s="846"/>
      <c r="CG66" s="851"/>
      <c r="CH66" s="848"/>
      <c r="CI66" s="849"/>
      <c r="CJ66" s="849"/>
      <c r="CK66" s="849"/>
      <c r="CL66" s="850"/>
      <c r="CM66" s="848"/>
      <c r="CN66" s="849"/>
      <c r="CO66" s="849"/>
      <c r="CP66" s="849"/>
      <c r="CQ66" s="850"/>
      <c r="CR66" s="848"/>
      <c r="CS66" s="849"/>
      <c r="CT66" s="849"/>
      <c r="CU66" s="849"/>
      <c r="CV66" s="850"/>
      <c r="CW66" s="848"/>
      <c r="CX66" s="849"/>
      <c r="CY66" s="849"/>
      <c r="CZ66" s="849"/>
      <c r="DA66" s="850"/>
      <c r="DB66" s="848"/>
      <c r="DC66" s="849"/>
      <c r="DD66" s="849"/>
      <c r="DE66" s="849"/>
      <c r="DF66" s="850"/>
      <c r="DG66" s="848"/>
      <c r="DH66" s="849"/>
      <c r="DI66" s="849"/>
      <c r="DJ66" s="849"/>
      <c r="DK66" s="850"/>
      <c r="DL66" s="848"/>
      <c r="DM66" s="849"/>
      <c r="DN66" s="849"/>
      <c r="DO66" s="849"/>
      <c r="DP66" s="850"/>
      <c r="DQ66" s="848"/>
      <c r="DR66" s="849"/>
      <c r="DS66" s="849"/>
      <c r="DT66" s="849"/>
      <c r="DU66" s="850"/>
      <c r="DV66" s="845"/>
      <c r="DW66" s="846"/>
      <c r="DX66" s="846"/>
      <c r="DY66" s="846"/>
      <c r="DZ66" s="847"/>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2"/>
      <c r="AG67" s="805"/>
      <c r="AH67" s="805"/>
      <c r="AI67" s="805"/>
      <c r="AJ67" s="843"/>
      <c r="AK67" s="844"/>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5"/>
      <c r="BT67" s="846"/>
      <c r="BU67" s="846"/>
      <c r="BV67" s="846"/>
      <c r="BW67" s="846"/>
      <c r="BX67" s="846"/>
      <c r="BY67" s="846"/>
      <c r="BZ67" s="846"/>
      <c r="CA67" s="846"/>
      <c r="CB67" s="846"/>
      <c r="CC67" s="846"/>
      <c r="CD67" s="846"/>
      <c r="CE67" s="846"/>
      <c r="CF67" s="846"/>
      <c r="CG67" s="851"/>
      <c r="CH67" s="848"/>
      <c r="CI67" s="849"/>
      <c r="CJ67" s="849"/>
      <c r="CK67" s="849"/>
      <c r="CL67" s="850"/>
      <c r="CM67" s="848"/>
      <c r="CN67" s="849"/>
      <c r="CO67" s="849"/>
      <c r="CP67" s="849"/>
      <c r="CQ67" s="850"/>
      <c r="CR67" s="848"/>
      <c r="CS67" s="849"/>
      <c r="CT67" s="849"/>
      <c r="CU67" s="849"/>
      <c r="CV67" s="850"/>
      <c r="CW67" s="848"/>
      <c r="CX67" s="849"/>
      <c r="CY67" s="849"/>
      <c r="CZ67" s="849"/>
      <c r="DA67" s="850"/>
      <c r="DB67" s="848"/>
      <c r="DC67" s="849"/>
      <c r="DD67" s="849"/>
      <c r="DE67" s="849"/>
      <c r="DF67" s="850"/>
      <c r="DG67" s="848"/>
      <c r="DH67" s="849"/>
      <c r="DI67" s="849"/>
      <c r="DJ67" s="849"/>
      <c r="DK67" s="850"/>
      <c r="DL67" s="848"/>
      <c r="DM67" s="849"/>
      <c r="DN67" s="849"/>
      <c r="DO67" s="849"/>
      <c r="DP67" s="850"/>
      <c r="DQ67" s="848"/>
      <c r="DR67" s="849"/>
      <c r="DS67" s="849"/>
      <c r="DT67" s="849"/>
      <c r="DU67" s="850"/>
      <c r="DV67" s="845"/>
      <c r="DW67" s="846"/>
      <c r="DX67" s="846"/>
      <c r="DY67" s="846"/>
      <c r="DZ67" s="847"/>
      <c r="EA67" s="224"/>
    </row>
    <row r="68" spans="1:131" ht="26.25" customHeight="1" thickTop="1" x14ac:dyDescent="0.2">
      <c r="A68" s="230">
        <v>1</v>
      </c>
      <c r="B68" s="855" t="s">
        <v>540</v>
      </c>
      <c r="C68" s="856"/>
      <c r="D68" s="856"/>
      <c r="E68" s="856"/>
      <c r="F68" s="856"/>
      <c r="G68" s="856"/>
      <c r="H68" s="856"/>
      <c r="I68" s="856"/>
      <c r="J68" s="856"/>
      <c r="K68" s="856"/>
      <c r="L68" s="856"/>
      <c r="M68" s="856"/>
      <c r="N68" s="856"/>
      <c r="O68" s="856"/>
      <c r="P68" s="857"/>
      <c r="Q68" s="858">
        <v>8467</v>
      </c>
      <c r="R68" s="852">
        <v>7961</v>
      </c>
      <c r="S68" s="852">
        <v>7961</v>
      </c>
      <c r="T68" s="852">
        <v>7961</v>
      </c>
      <c r="U68" s="852">
        <v>7961</v>
      </c>
      <c r="V68" s="852">
        <v>7990</v>
      </c>
      <c r="W68" s="852">
        <v>7475</v>
      </c>
      <c r="X68" s="852">
        <v>7475</v>
      </c>
      <c r="Y68" s="852">
        <v>7475</v>
      </c>
      <c r="Z68" s="852">
        <v>7475</v>
      </c>
      <c r="AA68" s="852">
        <v>477</v>
      </c>
      <c r="AB68" s="852">
        <v>486</v>
      </c>
      <c r="AC68" s="852">
        <v>486</v>
      </c>
      <c r="AD68" s="852">
        <v>486</v>
      </c>
      <c r="AE68" s="852">
        <v>486</v>
      </c>
      <c r="AF68" s="852">
        <v>477</v>
      </c>
      <c r="AG68" s="852">
        <v>486</v>
      </c>
      <c r="AH68" s="852">
        <v>486</v>
      </c>
      <c r="AI68" s="852">
        <v>486</v>
      </c>
      <c r="AJ68" s="852">
        <v>486</v>
      </c>
      <c r="AK68" s="852">
        <v>380</v>
      </c>
      <c r="AL68" s="852"/>
      <c r="AM68" s="852"/>
      <c r="AN68" s="852"/>
      <c r="AO68" s="852"/>
      <c r="AP68" s="852">
        <v>3142</v>
      </c>
      <c r="AQ68" s="852">
        <v>4476</v>
      </c>
      <c r="AR68" s="852">
        <v>4476</v>
      </c>
      <c r="AS68" s="852">
        <v>4476</v>
      </c>
      <c r="AT68" s="852">
        <v>4476</v>
      </c>
      <c r="AU68" s="852">
        <v>135</v>
      </c>
      <c r="AV68" s="852">
        <v>192</v>
      </c>
      <c r="AW68" s="852">
        <v>192</v>
      </c>
      <c r="AX68" s="852">
        <v>192</v>
      </c>
      <c r="AY68" s="852">
        <v>192</v>
      </c>
      <c r="AZ68" s="853"/>
      <c r="BA68" s="853"/>
      <c r="BB68" s="853"/>
      <c r="BC68" s="853"/>
      <c r="BD68" s="854"/>
      <c r="BE68" s="235"/>
      <c r="BF68" s="235"/>
      <c r="BG68" s="235"/>
      <c r="BH68" s="235"/>
      <c r="BI68" s="235"/>
      <c r="BJ68" s="235"/>
      <c r="BK68" s="235"/>
      <c r="BL68" s="235"/>
      <c r="BM68" s="235"/>
      <c r="BN68" s="235"/>
      <c r="BO68" s="235"/>
      <c r="BP68" s="235"/>
      <c r="BQ68" s="232">
        <v>62</v>
      </c>
      <c r="BR68" s="237"/>
      <c r="BS68" s="845"/>
      <c r="BT68" s="846"/>
      <c r="BU68" s="846"/>
      <c r="BV68" s="846"/>
      <c r="BW68" s="846"/>
      <c r="BX68" s="846"/>
      <c r="BY68" s="846"/>
      <c r="BZ68" s="846"/>
      <c r="CA68" s="846"/>
      <c r="CB68" s="846"/>
      <c r="CC68" s="846"/>
      <c r="CD68" s="846"/>
      <c r="CE68" s="846"/>
      <c r="CF68" s="846"/>
      <c r="CG68" s="851"/>
      <c r="CH68" s="848"/>
      <c r="CI68" s="849"/>
      <c r="CJ68" s="849"/>
      <c r="CK68" s="849"/>
      <c r="CL68" s="850"/>
      <c r="CM68" s="848"/>
      <c r="CN68" s="849"/>
      <c r="CO68" s="849"/>
      <c r="CP68" s="849"/>
      <c r="CQ68" s="850"/>
      <c r="CR68" s="848"/>
      <c r="CS68" s="849"/>
      <c r="CT68" s="849"/>
      <c r="CU68" s="849"/>
      <c r="CV68" s="850"/>
      <c r="CW68" s="848"/>
      <c r="CX68" s="849"/>
      <c r="CY68" s="849"/>
      <c r="CZ68" s="849"/>
      <c r="DA68" s="850"/>
      <c r="DB68" s="848"/>
      <c r="DC68" s="849"/>
      <c r="DD68" s="849"/>
      <c r="DE68" s="849"/>
      <c r="DF68" s="850"/>
      <c r="DG68" s="848"/>
      <c r="DH68" s="849"/>
      <c r="DI68" s="849"/>
      <c r="DJ68" s="849"/>
      <c r="DK68" s="850"/>
      <c r="DL68" s="848"/>
      <c r="DM68" s="849"/>
      <c r="DN68" s="849"/>
      <c r="DO68" s="849"/>
      <c r="DP68" s="850"/>
      <c r="DQ68" s="848"/>
      <c r="DR68" s="849"/>
      <c r="DS68" s="849"/>
      <c r="DT68" s="849"/>
      <c r="DU68" s="850"/>
      <c r="DV68" s="845"/>
      <c r="DW68" s="846"/>
      <c r="DX68" s="846"/>
      <c r="DY68" s="846"/>
      <c r="DZ68" s="847"/>
      <c r="EA68" s="224"/>
    </row>
    <row r="69" spans="1:131" ht="26.25" customHeight="1" x14ac:dyDescent="0.2">
      <c r="A69" s="232">
        <v>2</v>
      </c>
      <c r="B69" s="859" t="s">
        <v>541</v>
      </c>
      <c r="C69" s="860"/>
      <c r="D69" s="860"/>
      <c r="E69" s="860"/>
      <c r="F69" s="860"/>
      <c r="G69" s="860"/>
      <c r="H69" s="860"/>
      <c r="I69" s="860"/>
      <c r="J69" s="860"/>
      <c r="K69" s="860"/>
      <c r="L69" s="860"/>
      <c r="M69" s="860"/>
      <c r="N69" s="860"/>
      <c r="O69" s="860"/>
      <c r="P69" s="861"/>
      <c r="Q69" s="862">
        <v>221481</v>
      </c>
      <c r="R69" s="819">
        <v>144168</v>
      </c>
      <c r="S69" s="819">
        <v>144168</v>
      </c>
      <c r="T69" s="819">
        <v>144168</v>
      </c>
      <c r="U69" s="819">
        <v>144168</v>
      </c>
      <c r="V69" s="819">
        <v>203386</v>
      </c>
      <c r="W69" s="819">
        <v>138019</v>
      </c>
      <c r="X69" s="819">
        <v>138019</v>
      </c>
      <c r="Y69" s="819">
        <v>138019</v>
      </c>
      <c r="Z69" s="819">
        <v>138019</v>
      </c>
      <c r="AA69" s="819">
        <v>18095</v>
      </c>
      <c r="AB69" s="819">
        <v>6149</v>
      </c>
      <c r="AC69" s="819">
        <v>6149</v>
      </c>
      <c r="AD69" s="819">
        <v>6149</v>
      </c>
      <c r="AE69" s="819">
        <v>6149</v>
      </c>
      <c r="AF69" s="819">
        <v>40934</v>
      </c>
      <c r="AG69" s="819">
        <v>32354</v>
      </c>
      <c r="AH69" s="819">
        <v>32354</v>
      </c>
      <c r="AI69" s="819">
        <v>32354</v>
      </c>
      <c r="AJ69" s="819">
        <v>32354</v>
      </c>
      <c r="AK69" s="819" t="s">
        <v>482</v>
      </c>
      <c r="AL69" s="819"/>
      <c r="AM69" s="819"/>
      <c r="AN69" s="819"/>
      <c r="AO69" s="819"/>
      <c r="AP69" s="819" t="s">
        <v>482</v>
      </c>
      <c r="AQ69" s="819"/>
      <c r="AR69" s="819"/>
      <c r="AS69" s="819"/>
      <c r="AT69" s="819"/>
      <c r="AU69" s="819" t="s">
        <v>482</v>
      </c>
      <c r="AV69" s="819"/>
      <c r="AW69" s="819"/>
      <c r="AX69" s="819"/>
      <c r="AY69" s="819"/>
      <c r="AZ69" s="816" t="s">
        <v>545</v>
      </c>
      <c r="BA69" s="816"/>
      <c r="BB69" s="816"/>
      <c r="BC69" s="816"/>
      <c r="BD69" s="817"/>
      <c r="BE69" s="235"/>
      <c r="BF69" s="235"/>
      <c r="BG69" s="235"/>
      <c r="BH69" s="235"/>
      <c r="BI69" s="235"/>
      <c r="BJ69" s="235"/>
      <c r="BK69" s="235"/>
      <c r="BL69" s="235"/>
      <c r="BM69" s="235"/>
      <c r="BN69" s="235"/>
      <c r="BO69" s="235"/>
      <c r="BP69" s="235"/>
      <c r="BQ69" s="232">
        <v>63</v>
      </c>
      <c r="BR69" s="237"/>
      <c r="BS69" s="845"/>
      <c r="BT69" s="846"/>
      <c r="BU69" s="846"/>
      <c r="BV69" s="846"/>
      <c r="BW69" s="846"/>
      <c r="BX69" s="846"/>
      <c r="BY69" s="846"/>
      <c r="BZ69" s="846"/>
      <c r="CA69" s="846"/>
      <c r="CB69" s="846"/>
      <c r="CC69" s="846"/>
      <c r="CD69" s="846"/>
      <c r="CE69" s="846"/>
      <c r="CF69" s="846"/>
      <c r="CG69" s="851"/>
      <c r="CH69" s="848"/>
      <c r="CI69" s="849"/>
      <c r="CJ69" s="849"/>
      <c r="CK69" s="849"/>
      <c r="CL69" s="850"/>
      <c r="CM69" s="848"/>
      <c r="CN69" s="849"/>
      <c r="CO69" s="849"/>
      <c r="CP69" s="849"/>
      <c r="CQ69" s="850"/>
      <c r="CR69" s="848"/>
      <c r="CS69" s="849"/>
      <c r="CT69" s="849"/>
      <c r="CU69" s="849"/>
      <c r="CV69" s="850"/>
      <c r="CW69" s="848"/>
      <c r="CX69" s="849"/>
      <c r="CY69" s="849"/>
      <c r="CZ69" s="849"/>
      <c r="DA69" s="850"/>
      <c r="DB69" s="848"/>
      <c r="DC69" s="849"/>
      <c r="DD69" s="849"/>
      <c r="DE69" s="849"/>
      <c r="DF69" s="850"/>
      <c r="DG69" s="848"/>
      <c r="DH69" s="849"/>
      <c r="DI69" s="849"/>
      <c r="DJ69" s="849"/>
      <c r="DK69" s="850"/>
      <c r="DL69" s="848"/>
      <c r="DM69" s="849"/>
      <c r="DN69" s="849"/>
      <c r="DO69" s="849"/>
      <c r="DP69" s="850"/>
      <c r="DQ69" s="848"/>
      <c r="DR69" s="849"/>
      <c r="DS69" s="849"/>
      <c r="DT69" s="849"/>
      <c r="DU69" s="850"/>
      <c r="DV69" s="845"/>
      <c r="DW69" s="846"/>
      <c r="DX69" s="846"/>
      <c r="DY69" s="846"/>
      <c r="DZ69" s="847"/>
      <c r="EA69" s="224"/>
    </row>
    <row r="70" spans="1:131" ht="26.25" customHeight="1" x14ac:dyDescent="0.2">
      <c r="A70" s="232">
        <v>3</v>
      </c>
      <c r="B70" s="859" t="s">
        <v>542</v>
      </c>
      <c r="C70" s="860"/>
      <c r="D70" s="860"/>
      <c r="E70" s="860"/>
      <c r="F70" s="860"/>
      <c r="G70" s="860"/>
      <c r="H70" s="860"/>
      <c r="I70" s="860"/>
      <c r="J70" s="860"/>
      <c r="K70" s="860"/>
      <c r="L70" s="860"/>
      <c r="M70" s="860"/>
      <c r="N70" s="860"/>
      <c r="O70" s="860"/>
      <c r="P70" s="861"/>
      <c r="Q70" s="862">
        <v>90180</v>
      </c>
      <c r="R70" s="819">
        <v>76940</v>
      </c>
      <c r="S70" s="819">
        <v>76940</v>
      </c>
      <c r="T70" s="819">
        <v>76940</v>
      </c>
      <c r="U70" s="819">
        <v>76940</v>
      </c>
      <c r="V70" s="819">
        <v>85061</v>
      </c>
      <c r="W70" s="819">
        <v>73165</v>
      </c>
      <c r="X70" s="819">
        <v>73165</v>
      </c>
      <c r="Y70" s="819">
        <v>73165</v>
      </c>
      <c r="Z70" s="819">
        <v>73165</v>
      </c>
      <c r="AA70" s="819">
        <v>5120</v>
      </c>
      <c r="AB70" s="819">
        <v>3775</v>
      </c>
      <c r="AC70" s="819">
        <v>3775</v>
      </c>
      <c r="AD70" s="819">
        <v>3775</v>
      </c>
      <c r="AE70" s="819">
        <v>3775</v>
      </c>
      <c r="AF70" s="819">
        <v>4894</v>
      </c>
      <c r="AG70" s="819">
        <v>3775</v>
      </c>
      <c r="AH70" s="819">
        <v>3775</v>
      </c>
      <c r="AI70" s="819">
        <v>3775</v>
      </c>
      <c r="AJ70" s="819">
        <v>3775</v>
      </c>
      <c r="AK70" s="819">
        <v>5163</v>
      </c>
      <c r="AL70" s="819">
        <v>7300</v>
      </c>
      <c r="AM70" s="819">
        <v>7300</v>
      </c>
      <c r="AN70" s="819">
        <v>7300</v>
      </c>
      <c r="AO70" s="819">
        <v>7300</v>
      </c>
      <c r="AP70" s="819">
        <v>78689</v>
      </c>
      <c r="AQ70" s="819">
        <v>42318</v>
      </c>
      <c r="AR70" s="819">
        <v>42318</v>
      </c>
      <c r="AS70" s="819">
        <v>42318</v>
      </c>
      <c r="AT70" s="819">
        <v>42318</v>
      </c>
      <c r="AU70" s="819">
        <v>1574</v>
      </c>
      <c r="AV70" s="819"/>
      <c r="AW70" s="819"/>
      <c r="AX70" s="819"/>
      <c r="AY70" s="819"/>
      <c r="AZ70" s="816"/>
      <c r="BA70" s="816"/>
      <c r="BB70" s="816"/>
      <c r="BC70" s="816"/>
      <c r="BD70" s="817"/>
      <c r="BE70" s="235"/>
      <c r="BF70" s="235"/>
      <c r="BG70" s="235"/>
      <c r="BH70" s="235"/>
      <c r="BI70" s="235"/>
      <c r="BJ70" s="235"/>
      <c r="BK70" s="235"/>
      <c r="BL70" s="235"/>
      <c r="BM70" s="235"/>
      <c r="BN70" s="235"/>
      <c r="BO70" s="235"/>
      <c r="BP70" s="235"/>
      <c r="BQ70" s="232">
        <v>64</v>
      </c>
      <c r="BR70" s="237"/>
      <c r="BS70" s="845"/>
      <c r="BT70" s="846"/>
      <c r="BU70" s="846"/>
      <c r="BV70" s="846"/>
      <c r="BW70" s="846"/>
      <c r="BX70" s="846"/>
      <c r="BY70" s="846"/>
      <c r="BZ70" s="846"/>
      <c r="CA70" s="846"/>
      <c r="CB70" s="846"/>
      <c r="CC70" s="846"/>
      <c r="CD70" s="846"/>
      <c r="CE70" s="846"/>
      <c r="CF70" s="846"/>
      <c r="CG70" s="851"/>
      <c r="CH70" s="848"/>
      <c r="CI70" s="849"/>
      <c r="CJ70" s="849"/>
      <c r="CK70" s="849"/>
      <c r="CL70" s="850"/>
      <c r="CM70" s="848"/>
      <c r="CN70" s="849"/>
      <c r="CO70" s="849"/>
      <c r="CP70" s="849"/>
      <c r="CQ70" s="850"/>
      <c r="CR70" s="848"/>
      <c r="CS70" s="849"/>
      <c r="CT70" s="849"/>
      <c r="CU70" s="849"/>
      <c r="CV70" s="850"/>
      <c r="CW70" s="848"/>
      <c r="CX70" s="849"/>
      <c r="CY70" s="849"/>
      <c r="CZ70" s="849"/>
      <c r="DA70" s="850"/>
      <c r="DB70" s="848"/>
      <c r="DC70" s="849"/>
      <c r="DD70" s="849"/>
      <c r="DE70" s="849"/>
      <c r="DF70" s="850"/>
      <c r="DG70" s="848"/>
      <c r="DH70" s="849"/>
      <c r="DI70" s="849"/>
      <c r="DJ70" s="849"/>
      <c r="DK70" s="850"/>
      <c r="DL70" s="848"/>
      <c r="DM70" s="849"/>
      <c r="DN70" s="849"/>
      <c r="DO70" s="849"/>
      <c r="DP70" s="850"/>
      <c r="DQ70" s="848"/>
      <c r="DR70" s="849"/>
      <c r="DS70" s="849"/>
      <c r="DT70" s="849"/>
      <c r="DU70" s="850"/>
      <c r="DV70" s="845"/>
      <c r="DW70" s="846"/>
      <c r="DX70" s="846"/>
      <c r="DY70" s="846"/>
      <c r="DZ70" s="847"/>
      <c r="EA70" s="224"/>
    </row>
    <row r="71" spans="1:131" ht="26.25" customHeight="1" x14ac:dyDescent="0.2">
      <c r="A71" s="232">
        <v>4</v>
      </c>
      <c r="B71" s="859" t="s">
        <v>543</v>
      </c>
      <c r="C71" s="860"/>
      <c r="D71" s="860"/>
      <c r="E71" s="860"/>
      <c r="F71" s="860"/>
      <c r="G71" s="860"/>
      <c r="H71" s="860"/>
      <c r="I71" s="860"/>
      <c r="J71" s="860"/>
      <c r="K71" s="860"/>
      <c r="L71" s="860"/>
      <c r="M71" s="860"/>
      <c r="N71" s="860"/>
      <c r="O71" s="860"/>
      <c r="P71" s="861"/>
      <c r="Q71" s="862">
        <v>9878</v>
      </c>
      <c r="R71" s="819">
        <v>6933</v>
      </c>
      <c r="S71" s="819">
        <v>6933</v>
      </c>
      <c r="T71" s="819">
        <v>6933</v>
      </c>
      <c r="U71" s="819">
        <v>6933</v>
      </c>
      <c r="V71" s="819">
        <v>9787</v>
      </c>
      <c r="W71" s="819">
        <v>6850</v>
      </c>
      <c r="X71" s="819">
        <v>6850</v>
      </c>
      <c r="Y71" s="819">
        <v>6850</v>
      </c>
      <c r="Z71" s="819">
        <v>6850</v>
      </c>
      <c r="AA71" s="819">
        <v>92</v>
      </c>
      <c r="AB71" s="819">
        <v>82</v>
      </c>
      <c r="AC71" s="819">
        <v>82</v>
      </c>
      <c r="AD71" s="819">
        <v>82</v>
      </c>
      <c r="AE71" s="819">
        <v>82</v>
      </c>
      <c r="AF71" s="819">
        <v>92</v>
      </c>
      <c r="AG71" s="819">
        <v>82</v>
      </c>
      <c r="AH71" s="819">
        <v>82</v>
      </c>
      <c r="AI71" s="819">
        <v>82</v>
      </c>
      <c r="AJ71" s="819">
        <v>82</v>
      </c>
      <c r="AK71" s="819">
        <v>5083</v>
      </c>
      <c r="AL71" s="819">
        <v>2485</v>
      </c>
      <c r="AM71" s="819">
        <v>2485</v>
      </c>
      <c r="AN71" s="819">
        <v>2485</v>
      </c>
      <c r="AO71" s="819">
        <v>2485</v>
      </c>
      <c r="AP71" s="819" t="s">
        <v>482</v>
      </c>
      <c r="AQ71" s="819"/>
      <c r="AR71" s="819"/>
      <c r="AS71" s="819"/>
      <c r="AT71" s="819"/>
      <c r="AU71" s="819" t="s">
        <v>482</v>
      </c>
      <c r="AV71" s="819"/>
      <c r="AW71" s="819"/>
      <c r="AX71" s="819"/>
      <c r="AY71" s="819"/>
      <c r="AZ71" s="816"/>
      <c r="BA71" s="816"/>
      <c r="BB71" s="816"/>
      <c r="BC71" s="816"/>
      <c r="BD71" s="817"/>
      <c r="BE71" s="235"/>
      <c r="BF71" s="235"/>
      <c r="BG71" s="235"/>
      <c r="BH71" s="235"/>
      <c r="BI71" s="235"/>
      <c r="BJ71" s="235"/>
      <c r="BK71" s="235"/>
      <c r="BL71" s="235"/>
      <c r="BM71" s="235"/>
      <c r="BN71" s="235"/>
      <c r="BO71" s="235"/>
      <c r="BP71" s="235"/>
      <c r="BQ71" s="232">
        <v>65</v>
      </c>
      <c r="BR71" s="237"/>
      <c r="BS71" s="845"/>
      <c r="BT71" s="846"/>
      <c r="BU71" s="846"/>
      <c r="BV71" s="846"/>
      <c r="BW71" s="846"/>
      <c r="BX71" s="846"/>
      <c r="BY71" s="846"/>
      <c r="BZ71" s="846"/>
      <c r="CA71" s="846"/>
      <c r="CB71" s="846"/>
      <c r="CC71" s="846"/>
      <c r="CD71" s="846"/>
      <c r="CE71" s="846"/>
      <c r="CF71" s="846"/>
      <c r="CG71" s="851"/>
      <c r="CH71" s="848"/>
      <c r="CI71" s="849"/>
      <c r="CJ71" s="849"/>
      <c r="CK71" s="849"/>
      <c r="CL71" s="850"/>
      <c r="CM71" s="848"/>
      <c r="CN71" s="849"/>
      <c r="CO71" s="849"/>
      <c r="CP71" s="849"/>
      <c r="CQ71" s="850"/>
      <c r="CR71" s="848"/>
      <c r="CS71" s="849"/>
      <c r="CT71" s="849"/>
      <c r="CU71" s="849"/>
      <c r="CV71" s="850"/>
      <c r="CW71" s="848"/>
      <c r="CX71" s="849"/>
      <c r="CY71" s="849"/>
      <c r="CZ71" s="849"/>
      <c r="DA71" s="850"/>
      <c r="DB71" s="848"/>
      <c r="DC71" s="849"/>
      <c r="DD71" s="849"/>
      <c r="DE71" s="849"/>
      <c r="DF71" s="850"/>
      <c r="DG71" s="848"/>
      <c r="DH71" s="849"/>
      <c r="DI71" s="849"/>
      <c r="DJ71" s="849"/>
      <c r="DK71" s="850"/>
      <c r="DL71" s="848"/>
      <c r="DM71" s="849"/>
      <c r="DN71" s="849"/>
      <c r="DO71" s="849"/>
      <c r="DP71" s="850"/>
      <c r="DQ71" s="848"/>
      <c r="DR71" s="849"/>
      <c r="DS71" s="849"/>
      <c r="DT71" s="849"/>
      <c r="DU71" s="850"/>
      <c r="DV71" s="845"/>
      <c r="DW71" s="846"/>
      <c r="DX71" s="846"/>
      <c r="DY71" s="846"/>
      <c r="DZ71" s="847"/>
      <c r="EA71" s="224"/>
    </row>
    <row r="72" spans="1:131" ht="26.25" customHeight="1" x14ac:dyDescent="0.2">
      <c r="A72" s="232">
        <v>5</v>
      </c>
      <c r="B72" s="859" t="s">
        <v>544</v>
      </c>
      <c r="C72" s="860"/>
      <c r="D72" s="860"/>
      <c r="E72" s="860"/>
      <c r="F72" s="860"/>
      <c r="G72" s="860"/>
      <c r="H72" s="860"/>
      <c r="I72" s="860"/>
      <c r="J72" s="860"/>
      <c r="K72" s="860"/>
      <c r="L72" s="860"/>
      <c r="M72" s="860"/>
      <c r="N72" s="860"/>
      <c r="O72" s="860"/>
      <c r="P72" s="861"/>
      <c r="Q72" s="862">
        <v>1600855</v>
      </c>
      <c r="R72" s="819">
        <v>1385861</v>
      </c>
      <c r="S72" s="819">
        <v>1385861</v>
      </c>
      <c r="T72" s="819">
        <v>1385861</v>
      </c>
      <c r="U72" s="819">
        <v>1385861</v>
      </c>
      <c r="V72" s="819">
        <v>1567252</v>
      </c>
      <c r="W72" s="819">
        <v>1346246</v>
      </c>
      <c r="X72" s="819">
        <v>1346246</v>
      </c>
      <c r="Y72" s="819">
        <v>1346246</v>
      </c>
      <c r="Z72" s="819">
        <v>1346246</v>
      </c>
      <c r="AA72" s="819">
        <v>33603</v>
      </c>
      <c r="AB72" s="819">
        <v>39615</v>
      </c>
      <c r="AC72" s="819">
        <v>39615</v>
      </c>
      <c r="AD72" s="819">
        <v>39615</v>
      </c>
      <c r="AE72" s="819">
        <v>39615</v>
      </c>
      <c r="AF72" s="819">
        <v>33603</v>
      </c>
      <c r="AG72" s="819">
        <v>39615</v>
      </c>
      <c r="AH72" s="819">
        <v>39615</v>
      </c>
      <c r="AI72" s="819">
        <v>39615</v>
      </c>
      <c r="AJ72" s="819">
        <v>39615</v>
      </c>
      <c r="AK72" s="819">
        <v>22693</v>
      </c>
      <c r="AL72" s="819">
        <v>13582</v>
      </c>
      <c r="AM72" s="819">
        <v>13582</v>
      </c>
      <c r="AN72" s="819">
        <v>13582</v>
      </c>
      <c r="AO72" s="819">
        <v>13582</v>
      </c>
      <c r="AP72" s="819" t="s">
        <v>482</v>
      </c>
      <c r="AQ72" s="819"/>
      <c r="AR72" s="819"/>
      <c r="AS72" s="819"/>
      <c r="AT72" s="819"/>
      <c r="AU72" s="819" t="s">
        <v>482</v>
      </c>
      <c r="AV72" s="819"/>
      <c r="AW72" s="819"/>
      <c r="AX72" s="819"/>
      <c r="AY72" s="819"/>
      <c r="AZ72" s="816"/>
      <c r="BA72" s="816"/>
      <c r="BB72" s="816"/>
      <c r="BC72" s="816"/>
      <c r="BD72" s="817"/>
      <c r="BE72" s="235"/>
      <c r="BF72" s="235"/>
      <c r="BG72" s="235"/>
      <c r="BH72" s="235"/>
      <c r="BI72" s="235"/>
      <c r="BJ72" s="235"/>
      <c r="BK72" s="235"/>
      <c r="BL72" s="235"/>
      <c r="BM72" s="235"/>
      <c r="BN72" s="235"/>
      <c r="BO72" s="235"/>
      <c r="BP72" s="235"/>
      <c r="BQ72" s="232">
        <v>66</v>
      </c>
      <c r="BR72" s="237"/>
      <c r="BS72" s="845"/>
      <c r="BT72" s="846"/>
      <c r="BU72" s="846"/>
      <c r="BV72" s="846"/>
      <c r="BW72" s="846"/>
      <c r="BX72" s="846"/>
      <c r="BY72" s="846"/>
      <c r="BZ72" s="846"/>
      <c r="CA72" s="846"/>
      <c r="CB72" s="846"/>
      <c r="CC72" s="846"/>
      <c r="CD72" s="846"/>
      <c r="CE72" s="846"/>
      <c r="CF72" s="846"/>
      <c r="CG72" s="851"/>
      <c r="CH72" s="848"/>
      <c r="CI72" s="849"/>
      <c r="CJ72" s="849"/>
      <c r="CK72" s="849"/>
      <c r="CL72" s="850"/>
      <c r="CM72" s="848"/>
      <c r="CN72" s="849"/>
      <c r="CO72" s="849"/>
      <c r="CP72" s="849"/>
      <c r="CQ72" s="850"/>
      <c r="CR72" s="848"/>
      <c r="CS72" s="849"/>
      <c r="CT72" s="849"/>
      <c r="CU72" s="849"/>
      <c r="CV72" s="850"/>
      <c r="CW72" s="848"/>
      <c r="CX72" s="849"/>
      <c r="CY72" s="849"/>
      <c r="CZ72" s="849"/>
      <c r="DA72" s="850"/>
      <c r="DB72" s="848"/>
      <c r="DC72" s="849"/>
      <c r="DD72" s="849"/>
      <c r="DE72" s="849"/>
      <c r="DF72" s="850"/>
      <c r="DG72" s="848"/>
      <c r="DH72" s="849"/>
      <c r="DI72" s="849"/>
      <c r="DJ72" s="849"/>
      <c r="DK72" s="850"/>
      <c r="DL72" s="848"/>
      <c r="DM72" s="849"/>
      <c r="DN72" s="849"/>
      <c r="DO72" s="849"/>
      <c r="DP72" s="850"/>
      <c r="DQ72" s="848"/>
      <c r="DR72" s="849"/>
      <c r="DS72" s="849"/>
      <c r="DT72" s="849"/>
      <c r="DU72" s="850"/>
      <c r="DV72" s="845"/>
      <c r="DW72" s="846"/>
      <c r="DX72" s="846"/>
      <c r="DY72" s="846"/>
      <c r="DZ72" s="847"/>
      <c r="EA72" s="224"/>
    </row>
    <row r="73" spans="1:131" ht="26.25" customHeight="1" x14ac:dyDescent="0.2">
      <c r="A73" s="232">
        <v>6</v>
      </c>
      <c r="B73" s="859"/>
      <c r="C73" s="860"/>
      <c r="D73" s="860"/>
      <c r="E73" s="860"/>
      <c r="F73" s="860"/>
      <c r="G73" s="860"/>
      <c r="H73" s="860"/>
      <c r="I73" s="860"/>
      <c r="J73" s="860"/>
      <c r="K73" s="860"/>
      <c r="L73" s="860"/>
      <c r="M73" s="860"/>
      <c r="N73" s="860"/>
      <c r="O73" s="860"/>
      <c r="P73" s="861"/>
      <c r="Q73" s="862"/>
      <c r="R73" s="819"/>
      <c r="S73" s="819"/>
      <c r="T73" s="819"/>
      <c r="U73" s="819"/>
      <c r="V73" s="819"/>
      <c r="W73" s="819"/>
      <c r="X73" s="819"/>
      <c r="Y73" s="819"/>
      <c r="Z73" s="819"/>
      <c r="AA73" s="819"/>
      <c r="AB73" s="819"/>
      <c r="AC73" s="819"/>
      <c r="AD73" s="819"/>
      <c r="AE73" s="819"/>
      <c r="AF73" s="819"/>
      <c r="AG73" s="819"/>
      <c r="AH73" s="819"/>
      <c r="AI73" s="819"/>
      <c r="AJ73" s="819"/>
      <c r="AK73" s="819"/>
      <c r="AL73" s="819"/>
      <c r="AM73" s="819"/>
      <c r="AN73" s="819"/>
      <c r="AO73" s="819"/>
      <c r="AP73" s="819"/>
      <c r="AQ73" s="819"/>
      <c r="AR73" s="819"/>
      <c r="AS73" s="819"/>
      <c r="AT73" s="819"/>
      <c r="AU73" s="819"/>
      <c r="AV73" s="819"/>
      <c r="AW73" s="819"/>
      <c r="AX73" s="819"/>
      <c r="AY73" s="819"/>
      <c r="AZ73" s="816"/>
      <c r="BA73" s="816"/>
      <c r="BB73" s="816"/>
      <c r="BC73" s="816"/>
      <c r="BD73" s="817"/>
      <c r="BE73" s="235"/>
      <c r="BF73" s="235"/>
      <c r="BG73" s="235"/>
      <c r="BH73" s="235"/>
      <c r="BI73" s="235"/>
      <c r="BJ73" s="235"/>
      <c r="BK73" s="235"/>
      <c r="BL73" s="235"/>
      <c r="BM73" s="235"/>
      <c r="BN73" s="235"/>
      <c r="BO73" s="235"/>
      <c r="BP73" s="235"/>
      <c r="BQ73" s="232">
        <v>67</v>
      </c>
      <c r="BR73" s="237"/>
      <c r="BS73" s="845"/>
      <c r="BT73" s="846"/>
      <c r="BU73" s="846"/>
      <c r="BV73" s="846"/>
      <c r="BW73" s="846"/>
      <c r="BX73" s="846"/>
      <c r="BY73" s="846"/>
      <c r="BZ73" s="846"/>
      <c r="CA73" s="846"/>
      <c r="CB73" s="846"/>
      <c r="CC73" s="846"/>
      <c r="CD73" s="846"/>
      <c r="CE73" s="846"/>
      <c r="CF73" s="846"/>
      <c r="CG73" s="851"/>
      <c r="CH73" s="848"/>
      <c r="CI73" s="849"/>
      <c r="CJ73" s="849"/>
      <c r="CK73" s="849"/>
      <c r="CL73" s="850"/>
      <c r="CM73" s="848"/>
      <c r="CN73" s="849"/>
      <c r="CO73" s="849"/>
      <c r="CP73" s="849"/>
      <c r="CQ73" s="850"/>
      <c r="CR73" s="848"/>
      <c r="CS73" s="849"/>
      <c r="CT73" s="849"/>
      <c r="CU73" s="849"/>
      <c r="CV73" s="850"/>
      <c r="CW73" s="848"/>
      <c r="CX73" s="849"/>
      <c r="CY73" s="849"/>
      <c r="CZ73" s="849"/>
      <c r="DA73" s="850"/>
      <c r="DB73" s="848"/>
      <c r="DC73" s="849"/>
      <c r="DD73" s="849"/>
      <c r="DE73" s="849"/>
      <c r="DF73" s="850"/>
      <c r="DG73" s="848"/>
      <c r="DH73" s="849"/>
      <c r="DI73" s="849"/>
      <c r="DJ73" s="849"/>
      <c r="DK73" s="850"/>
      <c r="DL73" s="848"/>
      <c r="DM73" s="849"/>
      <c r="DN73" s="849"/>
      <c r="DO73" s="849"/>
      <c r="DP73" s="850"/>
      <c r="DQ73" s="848"/>
      <c r="DR73" s="849"/>
      <c r="DS73" s="849"/>
      <c r="DT73" s="849"/>
      <c r="DU73" s="850"/>
      <c r="DV73" s="845"/>
      <c r="DW73" s="846"/>
      <c r="DX73" s="846"/>
      <c r="DY73" s="846"/>
      <c r="DZ73" s="847"/>
      <c r="EA73" s="224"/>
    </row>
    <row r="74" spans="1:131" ht="26.25" customHeight="1" x14ac:dyDescent="0.2">
      <c r="A74" s="232">
        <v>7</v>
      </c>
      <c r="B74" s="859"/>
      <c r="C74" s="860"/>
      <c r="D74" s="860"/>
      <c r="E74" s="860"/>
      <c r="F74" s="860"/>
      <c r="G74" s="860"/>
      <c r="H74" s="860"/>
      <c r="I74" s="860"/>
      <c r="J74" s="860"/>
      <c r="K74" s="860"/>
      <c r="L74" s="860"/>
      <c r="M74" s="860"/>
      <c r="N74" s="860"/>
      <c r="O74" s="860"/>
      <c r="P74" s="861"/>
      <c r="Q74" s="862"/>
      <c r="R74" s="819"/>
      <c r="S74" s="819"/>
      <c r="T74" s="819"/>
      <c r="U74" s="819"/>
      <c r="V74" s="819"/>
      <c r="W74" s="819"/>
      <c r="X74" s="819"/>
      <c r="Y74" s="819"/>
      <c r="Z74" s="819"/>
      <c r="AA74" s="819"/>
      <c r="AB74" s="819"/>
      <c r="AC74" s="819"/>
      <c r="AD74" s="819"/>
      <c r="AE74" s="819"/>
      <c r="AF74" s="819"/>
      <c r="AG74" s="819"/>
      <c r="AH74" s="819"/>
      <c r="AI74" s="819"/>
      <c r="AJ74" s="819"/>
      <c r="AK74" s="819"/>
      <c r="AL74" s="819"/>
      <c r="AM74" s="819"/>
      <c r="AN74" s="819"/>
      <c r="AO74" s="819"/>
      <c r="AP74" s="819"/>
      <c r="AQ74" s="819"/>
      <c r="AR74" s="819"/>
      <c r="AS74" s="819"/>
      <c r="AT74" s="819"/>
      <c r="AU74" s="819"/>
      <c r="AV74" s="819"/>
      <c r="AW74" s="819"/>
      <c r="AX74" s="819"/>
      <c r="AY74" s="819"/>
      <c r="AZ74" s="816"/>
      <c r="BA74" s="816"/>
      <c r="BB74" s="816"/>
      <c r="BC74" s="816"/>
      <c r="BD74" s="817"/>
      <c r="BE74" s="235"/>
      <c r="BF74" s="235"/>
      <c r="BG74" s="235"/>
      <c r="BH74" s="235"/>
      <c r="BI74" s="235"/>
      <c r="BJ74" s="235"/>
      <c r="BK74" s="235"/>
      <c r="BL74" s="235"/>
      <c r="BM74" s="235"/>
      <c r="BN74" s="235"/>
      <c r="BO74" s="235"/>
      <c r="BP74" s="235"/>
      <c r="BQ74" s="232">
        <v>68</v>
      </c>
      <c r="BR74" s="237"/>
      <c r="BS74" s="845"/>
      <c r="BT74" s="846"/>
      <c r="BU74" s="846"/>
      <c r="BV74" s="846"/>
      <c r="BW74" s="846"/>
      <c r="BX74" s="846"/>
      <c r="BY74" s="846"/>
      <c r="BZ74" s="846"/>
      <c r="CA74" s="846"/>
      <c r="CB74" s="846"/>
      <c r="CC74" s="846"/>
      <c r="CD74" s="846"/>
      <c r="CE74" s="846"/>
      <c r="CF74" s="846"/>
      <c r="CG74" s="851"/>
      <c r="CH74" s="848"/>
      <c r="CI74" s="849"/>
      <c r="CJ74" s="849"/>
      <c r="CK74" s="849"/>
      <c r="CL74" s="850"/>
      <c r="CM74" s="848"/>
      <c r="CN74" s="849"/>
      <c r="CO74" s="849"/>
      <c r="CP74" s="849"/>
      <c r="CQ74" s="850"/>
      <c r="CR74" s="848"/>
      <c r="CS74" s="849"/>
      <c r="CT74" s="849"/>
      <c r="CU74" s="849"/>
      <c r="CV74" s="850"/>
      <c r="CW74" s="848"/>
      <c r="CX74" s="849"/>
      <c r="CY74" s="849"/>
      <c r="CZ74" s="849"/>
      <c r="DA74" s="850"/>
      <c r="DB74" s="848"/>
      <c r="DC74" s="849"/>
      <c r="DD74" s="849"/>
      <c r="DE74" s="849"/>
      <c r="DF74" s="850"/>
      <c r="DG74" s="848"/>
      <c r="DH74" s="849"/>
      <c r="DI74" s="849"/>
      <c r="DJ74" s="849"/>
      <c r="DK74" s="850"/>
      <c r="DL74" s="848"/>
      <c r="DM74" s="849"/>
      <c r="DN74" s="849"/>
      <c r="DO74" s="849"/>
      <c r="DP74" s="850"/>
      <c r="DQ74" s="848"/>
      <c r="DR74" s="849"/>
      <c r="DS74" s="849"/>
      <c r="DT74" s="849"/>
      <c r="DU74" s="850"/>
      <c r="DV74" s="845"/>
      <c r="DW74" s="846"/>
      <c r="DX74" s="846"/>
      <c r="DY74" s="846"/>
      <c r="DZ74" s="847"/>
      <c r="EA74" s="224"/>
    </row>
    <row r="75" spans="1:131" ht="26.25" customHeight="1" x14ac:dyDescent="0.2">
      <c r="A75" s="232">
        <v>8</v>
      </c>
      <c r="B75" s="859"/>
      <c r="C75" s="860"/>
      <c r="D75" s="860"/>
      <c r="E75" s="860"/>
      <c r="F75" s="860"/>
      <c r="G75" s="860"/>
      <c r="H75" s="860"/>
      <c r="I75" s="860"/>
      <c r="J75" s="860"/>
      <c r="K75" s="860"/>
      <c r="L75" s="860"/>
      <c r="M75" s="860"/>
      <c r="N75" s="860"/>
      <c r="O75" s="860"/>
      <c r="P75" s="861"/>
      <c r="Q75" s="863"/>
      <c r="R75" s="864"/>
      <c r="S75" s="864"/>
      <c r="T75" s="864"/>
      <c r="U75" s="818"/>
      <c r="V75" s="865"/>
      <c r="W75" s="864"/>
      <c r="X75" s="864"/>
      <c r="Y75" s="864"/>
      <c r="Z75" s="818"/>
      <c r="AA75" s="865"/>
      <c r="AB75" s="864"/>
      <c r="AC75" s="864"/>
      <c r="AD75" s="864"/>
      <c r="AE75" s="818"/>
      <c r="AF75" s="865"/>
      <c r="AG75" s="864"/>
      <c r="AH75" s="864"/>
      <c r="AI75" s="864"/>
      <c r="AJ75" s="818"/>
      <c r="AK75" s="865"/>
      <c r="AL75" s="864"/>
      <c r="AM75" s="864"/>
      <c r="AN75" s="864"/>
      <c r="AO75" s="818"/>
      <c r="AP75" s="865"/>
      <c r="AQ75" s="864"/>
      <c r="AR75" s="864"/>
      <c r="AS75" s="864"/>
      <c r="AT75" s="818"/>
      <c r="AU75" s="865"/>
      <c r="AV75" s="864"/>
      <c r="AW75" s="864"/>
      <c r="AX75" s="864"/>
      <c r="AY75" s="818"/>
      <c r="AZ75" s="816"/>
      <c r="BA75" s="816"/>
      <c r="BB75" s="816"/>
      <c r="BC75" s="816"/>
      <c r="BD75" s="817"/>
      <c r="BE75" s="235"/>
      <c r="BF75" s="235"/>
      <c r="BG75" s="235"/>
      <c r="BH75" s="235"/>
      <c r="BI75" s="235"/>
      <c r="BJ75" s="235"/>
      <c r="BK75" s="235"/>
      <c r="BL75" s="235"/>
      <c r="BM75" s="235"/>
      <c r="BN75" s="235"/>
      <c r="BO75" s="235"/>
      <c r="BP75" s="235"/>
      <c r="BQ75" s="232">
        <v>69</v>
      </c>
      <c r="BR75" s="237"/>
      <c r="BS75" s="845"/>
      <c r="BT75" s="846"/>
      <c r="BU75" s="846"/>
      <c r="BV75" s="846"/>
      <c r="BW75" s="846"/>
      <c r="BX75" s="846"/>
      <c r="BY75" s="846"/>
      <c r="BZ75" s="846"/>
      <c r="CA75" s="846"/>
      <c r="CB75" s="846"/>
      <c r="CC75" s="846"/>
      <c r="CD75" s="846"/>
      <c r="CE75" s="846"/>
      <c r="CF75" s="846"/>
      <c r="CG75" s="851"/>
      <c r="CH75" s="848"/>
      <c r="CI75" s="849"/>
      <c r="CJ75" s="849"/>
      <c r="CK75" s="849"/>
      <c r="CL75" s="850"/>
      <c r="CM75" s="848"/>
      <c r="CN75" s="849"/>
      <c r="CO75" s="849"/>
      <c r="CP75" s="849"/>
      <c r="CQ75" s="850"/>
      <c r="CR75" s="848"/>
      <c r="CS75" s="849"/>
      <c r="CT75" s="849"/>
      <c r="CU75" s="849"/>
      <c r="CV75" s="850"/>
      <c r="CW75" s="848"/>
      <c r="CX75" s="849"/>
      <c r="CY75" s="849"/>
      <c r="CZ75" s="849"/>
      <c r="DA75" s="850"/>
      <c r="DB75" s="848"/>
      <c r="DC75" s="849"/>
      <c r="DD75" s="849"/>
      <c r="DE75" s="849"/>
      <c r="DF75" s="850"/>
      <c r="DG75" s="848"/>
      <c r="DH75" s="849"/>
      <c r="DI75" s="849"/>
      <c r="DJ75" s="849"/>
      <c r="DK75" s="850"/>
      <c r="DL75" s="848"/>
      <c r="DM75" s="849"/>
      <c r="DN75" s="849"/>
      <c r="DO75" s="849"/>
      <c r="DP75" s="850"/>
      <c r="DQ75" s="848"/>
      <c r="DR75" s="849"/>
      <c r="DS75" s="849"/>
      <c r="DT75" s="849"/>
      <c r="DU75" s="850"/>
      <c r="DV75" s="845"/>
      <c r="DW75" s="846"/>
      <c r="DX75" s="846"/>
      <c r="DY75" s="846"/>
      <c r="DZ75" s="847"/>
      <c r="EA75" s="224"/>
    </row>
    <row r="76" spans="1:131" ht="26.25" customHeight="1" x14ac:dyDescent="0.2">
      <c r="A76" s="232">
        <v>9</v>
      </c>
      <c r="B76" s="859"/>
      <c r="C76" s="860"/>
      <c r="D76" s="860"/>
      <c r="E76" s="860"/>
      <c r="F76" s="860"/>
      <c r="G76" s="860"/>
      <c r="H76" s="860"/>
      <c r="I76" s="860"/>
      <c r="J76" s="860"/>
      <c r="K76" s="860"/>
      <c r="L76" s="860"/>
      <c r="M76" s="860"/>
      <c r="N76" s="860"/>
      <c r="O76" s="860"/>
      <c r="P76" s="861"/>
      <c r="Q76" s="863"/>
      <c r="R76" s="864"/>
      <c r="S76" s="864"/>
      <c r="T76" s="864"/>
      <c r="U76" s="818"/>
      <c r="V76" s="865"/>
      <c r="W76" s="864"/>
      <c r="X76" s="864"/>
      <c r="Y76" s="864"/>
      <c r="Z76" s="818"/>
      <c r="AA76" s="865"/>
      <c r="AB76" s="864"/>
      <c r="AC76" s="864"/>
      <c r="AD76" s="864"/>
      <c r="AE76" s="818"/>
      <c r="AF76" s="865"/>
      <c r="AG76" s="864"/>
      <c r="AH76" s="864"/>
      <c r="AI76" s="864"/>
      <c r="AJ76" s="818"/>
      <c r="AK76" s="865"/>
      <c r="AL76" s="864"/>
      <c r="AM76" s="864"/>
      <c r="AN76" s="864"/>
      <c r="AO76" s="818"/>
      <c r="AP76" s="865"/>
      <c r="AQ76" s="864"/>
      <c r="AR76" s="864"/>
      <c r="AS76" s="864"/>
      <c r="AT76" s="818"/>
      <c r="AU76" s="865"/>
      <c r="AV76" s="864"/>
      <c r="AW76" s="864"/>
      <c r="AX76" s="864"/>
      <c r="AY76" s="818"/>
      <c r="AZ76" s="816"/>
      <c r="BA76" s="816"/>
      <c r="BB76" s="816"/>
      <c r="BC76" s="816"/>
      <c r="BD76" s="817"/>
      <c r="BE76" s="235"/>
      <c r="BF76" s="235"/>
      <c r="BG76" s="235"/>
      <c r="BH76" s="235"/>
      <c r="BI76" s="235"/>
      <c r="BJ76" s="235"/>
      <c r="BK76" s="235"/>
      <c r="BL76" s="235"/>
      <c r="BM76" s="235"/>
      <c r="BN76" s="235"/>
      <c r="BO76" s="235"/>
      <c r="BP76" s="235"/>
      <c r="BQ76" s="232">
        <v>70</v>
      </c>
      <c r="BR76" s="237"/>
      <c r="BS76" s="845"/>
      <c r="BT76" s="846"/>
      <c r="BU76" s="846"/>
      <c r="BV76" s="846"/>
      <c r="BW76" s="846"/>
      <c r="BX76" s="846"/>
      <c r="BY76" s="846"/>
      <c r="BZ76" s="846"/>
      <c r="CA76" s="846"/>
      <c r="CB76" s="846"/>
      <c r="CC76" s="846"/>
      <c r="CD76" s="846"/>
      <c r="CE76" s="846"/>
      <c r="CF76" s="846"/>
      <c r="CG76" s="851"/>
      <c r="CH76" s="848"/>
      <c r="CI76" s="849"/>
      <c r="CJ76" s="849"/>
      <c r="CK76" s="849"/>
      <c r="CL76" s="850"/>
      <c r="CM76" s="848"/>
      <c r="CN76" s="849"/>
      <c r="CO76" s="849"/>
      <c r="CP76" s="849"/>
      <c r="CQ76" s="850"/>
      <c r="CR76" s="848"/>
      <c r="CS76" s="849"/>
      <c r="CT76" s="849"/>
      <c r="CU76" s="849"/>
      <c r="CV76" s="850"/>
      <c r="CW76" s="848"/>
      <c r="CX76" s="849"/>
      <c r="CY76" s="849"/>
      <c r="CZ76" s="849"/>
      <c r="DA76" s="850"/>
      <c r="DB76" s="848"/>
      <c r="DC76" s="849"/>
      <c r="DD76" s="849"/>
      <c r="DE76" s="849"/>
      <c r="DF76" s="850"/>
      <c r="DG76" s="848"/>
      <c r="DH76" s="849"/>
      <c r="DI76" s="849"/>
      <c r="DJ76" s="849"/>
      <c r="DK76" s="850"/>
      <c r="DL76" s="848"/>
      <c r="DM76" s="849"/>
      <c r="DN76" s="849"/>
      <c r="DO76" s="849"/>
      <c r="DP76" s="850"/>
      <c r="DQ76" s="848"/>
      <c r="DR76" s="849"/>
      <c r="DS76" s="849"/>
      <c r="DT76" s="849"/>
      <c r="DU76" s="850"/>
      <c r="DV76" s="845"/>
      <c r="DW76" s="846"/>
      <c r="DX76" s="846"/>
      <c r="DY76" s="846"/>
      <c r="DZ76" s="847"/>
      <c r="EA76" s="224"/>
    </row>
    <row r="77" spans="1:131" ht="26.25" customHeight="1" x14ac:dyDescent="0.2">
      <c r="A77" s="232">
        <v>10</v>
      </c>
      <c r="B77" s="859"/>
      <c r="C77" s="860"/>
      <c r="D77" s="860"/>
      <c r="E77" s="860"/>
      <c r="F77" s="860"/>
      <c r="G77" s="860"/>
      <c r="H77" s="860"/>
      <c r="I77" s="860"/>
      <c r="J77" s="860"/>
      <c r="K77" s="860"/>
      <c r="L77" s="860"/>
      <c r="M77" s="860"/>
      <c r="N77" s="860"/>
      <c r="O77" s="860"/>
      <c r="P77" s="861"/>
      <c r="Q77" s="863"/>
      <c r="R77" s="864"/>
      <c r="S77" s="864"/>
      <c r="T77" s="864"/>
      <c r="U77" s="818"/>
      <c r="V77" s="865"/>
      <c r="W77" s="864"/>
      <c r="X77" s="864"/>
      <c r="Y77" s="864"/>
      <c r="Z77" s="818"/>
      <c r="AA77" s="865"/>
      <c r="AB77" s="864"/>
      <c r="AC77" s="864"/>
      <c r="AD77" s="864"/>
      <c r="AE77" s="818"/>
      <c r="AF77" s="865"/>
      <c r="AG77" s="864"/>
      <c r="AH77" s="864"/>
      <c r="AI77" s="864"/>
      <c r="AJ77" s="818"/>
      <c r="AK77" s="865"/>
      <c r="AL77" s="864"/>
      <c r="AM77" s="864"/>
      <c r="AN77" s="864"/>
      <c r="AO77" s="818"/>
      <c r="AP77" s="865"/>
      <c r="AQ77" s="864"/>
      <c r="AR77" s="864"/>
      <c r="AS77" s="864"/>
      <c r="AT77" s="818"/>
      <c r="AU77" s="865"/>
      <c r="AV77" s="864"/>
      <c r="AW77" s="864"/>
      <c r="AX77" s="864"/>
      <c r="AY77" s="818"/>
      <c r="AZ77" s="816"/>
      <c r="BA77" s="816"/>
      <c r="BB77" s="816"/>
      <c r="BC77" s="816"/>
      <c r="BD77" s="817"/>
      <c r="BE77" s="235"/>
      <c r="BF77" s="235"/>
      <c r="BG77" s="235"/>
      <c r="BH77" s="235"/>
      <c r="BI77" s="235"/>
      <c r="BJ77" s="235"/>
      <c r="BK77" s="235"/>
      <c r="BL77" s="235"/>
      <c r="BM77" s="235"/>
      <c r="BN77" s="235"/>
      <c r="BO77" s="235"/>
      <c r="BP77" s="235"/>
      <c r="BQ77" s="232">
        <v>71</v>
      </c>
      <c r="BR77" s="237"/>
      <c r="BS77" s="845"/>
      <c r="BT77" s="846"/>
      <c r="BU77" s="846"/>
      <c r="BV77" s="846"/>
      <c r="BW77" s="846"/>
      <c r="BX77" s="846"/>
      <c r="BY77" s="846"/>
      <c r="BZ77" s="846"/>
      <c r="CA77" s="846"/>
      <c r="CB77" s="846"/>
      <c r="CC77" s="846"/>
      <c r="CD77" s="846"/>
      <c r="CE77" s="846"/>
      <c r="CF77" s="846"/>
      <c r="CG77" s="851"/>
      <c r="CH77" s="848"/>
      <c r="CI77" s="849"/>
      <c r="CJ77" s="849"/>
      <c r="CK77" s="849"/>
      <c r="CL77" s="850"/>
      <c r="CM77" s="848"/>
      <c r="CN77" s="849"/>
      <c r="CO77" s="849"/>
      <c r="CP77" s="849"/>
      <c r="CQ77" s="850"/>
      <c r="CR77" s="848"/>
      <c r="CS77" s="849"/>
      <c r="CT77" s="849"/>
      <c r="CU77" s="849"/>
      <c r="CV77" s="850"/>
      <c r="CW77" s="848"/>
      <c r="CX77" s="849"/>
      <c r="CY77" s="849"/>
      <c r="CZ77" s="849"/>
      <c r="DA77" s="850"/>
      <c r="DB77" s="848"/>
      <c r="DC77" s="849"/>
      <c r="DD77" s="849"/>
      <c r="DE77" s="849"/>
      <c r="DF77" s="850"/>
      <c r="DG77" s="848"/>
      <c r="DH77" s="849"/>
      <c r="DI77" s="849"/>
      <c r="DJ77" s="849"/>
      <c r="DK77" s="850"/>
      <c r="DL77" s="848"/>
      <c r="DM77" s="849"/>
      <c r="DN77" s="849"/>
      <c r="DO77" s="849"/>
      <c r="DP77" s="850"/>
      <c r="DQ77" s="848"/>
      <c r="DR77" s="849"/>
      <c r="DS77" s="849"/>
      <c r="DT77" s="849"/>
      <c r="DU77" s="850"/>
      <c r="DV77" s="845"/>
      <c r="DW77" s="846"/>
      <c r="DX77" s="846"/>
      <c r="DY77" s="846"/>
      <c r="DZ77" s="847"/>
      <c r="EA77" s="224"/>
    </row>
    <row r="78" spans="1:131" ht="26.25" customHeight="1" x14ac:dyDescent="0.2">
      <c r="A78" s="232">
        <v>11</v>
      </c>
      <c r="B78" s="859"/>
      <c r="C78" s="860"/>
      <c r="D78" s="860"/>
      <c r="E78" s="860"/>
      <c r="F78" s="860"/>
      <c r="G78" s="860"/>
      <c r="H78" s="860"/>
      <c r="I78" s="860"/>
      <c r="J78" s="860"/>
      <c r="K78" s="860"/>
      <c r="L78" s="860"/>
      <c r="M78" s="860"/>
      <c r="N78" s="860"/>
      <c r="O78" s="860"/>
      <c r="P78" s="861"/>
      <c r="Q78" s="862"/>
      <c r="R78" s="819"/>
      <c r="S78" s="819"/>
      <c r="T78" s="819"/>
      <c r="U78" s="819"/>
      <c r="V78" s="819"/>
      <c r="W78" s="819"/>
      <c r="X78" s="819"/>
      <c r="Y78" s="819"/>
      <c r="Z78" s="819"/>
      <c r="AA78" s="819"/>
      <c r="AB78" s="819"/>
      <c r="AC78" s="819"/>
      <c r="AD78" s="819"/>
      <c r="AE78" s="819"/>
      <c r="AF78" s="819"/>
      <c r="AG78" s="819"/>
      <c r="AH78" s="819"/>
      <c r="AI78" s="819"/>
      <c r="AJ78" s="819"/>
      <c r="AK78" s="819"/>
      <c r="AL78" s="819"/>
      <c r="AM78" s="819"/>
      <c r="AN78" s="819"/>
      <c r="AO78" s="819"/>
      <c r="AP78" s="819"/>
      <c r="AQ78" s="819"/>
      <c r="AR78" s="819"/>
      <c r="AS78" s="819"/>
      <c r="AT78" s="819"/>
      <c r="AU78" s="819"/>
      <c r="AV78" s="819"/>
      <c r="AW78" s="819"/>
      <c r="AX78" s="819"/>
      <c r="AY78" s="819"/>
      <c r="AZ78" s="816"/>
      <c r="BA78" s="816"/>
      <c r="BB78" s="816"/>
      <c r="BC78" s="816"/>
      <c r="BD78" s="817"/>
      <c r="BE78" s="235"/>
      <c r="BF78" s="235"/>
      <c r="BG78" s="235"/>
      <c r="BH78" s="235"/>
      <c r="BI78" s="235"/>
      <c r="BJ78" s="224"/>
      <c r="BK78" s="224"/>
      <c r="BL78" s="224"/>
      <c r="BM78" s="224"/>
      <c r="BN78" s="224"/>
      <c r="BO78" s="235"/>
      <c r="BP78" s="235"/>
      <c r="BQ78" s="232">
        <v>72</v>
      </c>
      <c r="BR78" s="237"/>
      <c r="BS78" s="845"/>
      <c r="BT78" s="846"/>
      <c r="BU78" s="846"/>
      <c r="BV78" s="846"/>
      <c r="BW78" s="846"/>
      <c r="BX78" s="846"/>
      <c r="BY78" s="846"/>
      <c r="BZ78" s="846"/>
      <c r="CA78" s="846"/>
      <c r="CB78" s="846"/>
      <c r="CC78" s="846"/>
      <c r="CD78" s="846"/>
      <c r="CE78" s="846"/>
      <c r="CF78" s="846"/>
      <c r="CG78" s="851"/>
      <c r="CH78" s="848"/>
      <c r="CI78" s="849"/>
      <c r="CJ78" s="849"/>
      <c r="CK78" s="849"/>
      <c r="CL78" s="850"/>
      <c r="CM78" s="848"/>
      <c r="CN78" s="849"/>
      <c r="CO78" s="849"/>
      <c r="CP78" s="849"/>
      <c r="CQ78" s="850"/>
      <c r="CR78" s="848"/>
      <c r="CS78" s="849"/>
      <c r="CT78" s="849"/>
      <c r="CU78" s="849"/>
      <c r="CV78" s="850"/>
      <c r="CW78" s="848"/>
      <c r="CX78" s="849"/>
      <c r="CY78" s="849"/>
      <c r="CZ78" s="849"/>
      <c r="DA78" s="850"/>
      <c r="DB78" s="848"/>
      <c r="DC78" s="849"/>
      <c r="DD78" s="849"/>
      <c r="DE78" s="849"/>
      <c r="DF78" s="850"/>
      <c r="DG78" s="848"/>
      <c r="DH78" s="849"/>
      <c r="DI78" s="849"/>
      <c r="DJ78" s="849"/>
      <c r="DK78" s="850"/>
      <c r="DL78" s="848"/>
      <c r="DM78" s="849"/>
      <c r="DN78" s="849"/>
      <c r="DO78" s="849"/>
      <c r="DP78" s="850"/>
      <c r="DQ78" s="848"/>
      <c r="DR78" s="849"/>
      <c r="DS78" s="849"/>
      <c r="DT78" s="849"/>
      <c r="DU78" s="850"/>
      <c r="DV78" s="845"/>
      <c r="DW78" s="846"/>
      <c r="DX78" s="846"/>
      <c r="DY78" s="846"/>
      <c r="DZ78" s="847"/>
      <c r="EA78" s="224"/>
    </row>
    <row r="79" spans="1:131" ht="26.25" customHeight="1" x14ac:dyDescent="0.2">
      <c r="A79" s="232">
        <v>12</v>
      </c>
      <c r="B79" s="859"/>
      <c r="C79" s="860"/>
      <c r="D79" s="860"/>
      <c r="E79" s="860"/>
      <c r="F79" s="860"/>
      <c r="G79" s="860"/>
      <c r="H79" s="860"/>
      <c r="I79" s="860"/>
      <c r="J79" s="860"/>
      <c r="K79" s="860"/>
      <c r="L79" s="860"/>
      <c r="M79" s="860"/>
      <c r="N79" s="860"/>
      <c r="O79" s="860"/>
      <c r="P79" s="861"/>
      <c r="Q79" s="862"/>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819"/>
      <c r="AP79" s="819"/>
      <c r="AQ79" s="819"/>
      <c r="AR79" s="819"/>
      <c r="AS79" s="819"/>
      <c r="AT79" s="819"/>
      <c r="AU79" s="819"/>
      <c r="AV79" s="819"/>
      <c r="AW79" s="819"/>
      <c r="AX79" s="819"/>
      <c r="AY79" s="819"/>
      <c r="AZ79" s="816"/>
      <c r="BA79" s="816"/>
      <c r="BB79" s="816"/>
      <c r="BC79" s="816"/>
      <c r="BD79" s="817"/>
      <c r="BE79" s="235"/>
      <c r="BF79" s="235"/>
      <c r="BG79" s="235"/>
      <c r="BH79" s="235"/>
      <c r="BI79" s="235"/>
      <c r="BJ79" s="224"/>
      <c r="BK79" s="224"/>
      <c r="BL79" s="224"/>
      <c r="BM79" s="224"/>
      <c r="BN79" s="224"/>
      <c r="BO79" s="235"/>
      <c r="BP79" s="235"/>
      <c r="BQ79" s="232">
        <v>73</v>
      </c>
      <c r="BR79" s="237"/>
      <c r="BS79" s="845"/>
      <c r="BT79" s="846"/>
      <c r="BU79" s="846"/>
      <c r="BV79" s="846"/>
      <c r="BW79" s="846"/>
      <c r="BX79" s="846"/>
      <c r="BY79" s="846"/>
      <c r="BZ79" s="846"/>
      <c r="CA79" s="846"/>
      <c r="CB79" s="846"/>
      <c r="CC79" s="846"/>
      <c r="CD79" s="846"/>
      <c r="CE79" s="846"/>
      <c r="CF79" s="846"/>
      <c r="CG79" s="851"/>
      <c r="CH79" s="848"/>
      <c r="CI79" s="849"/>
      <c r="CJ79" s="849"/>
      <c r="CK79" s="849"/>
      <c r="CL79" s="850"/>
      <c r="CM79" s="848"/>
      <c r="CN79" s="849"/>
      <c r="CO79" s="849"/>
      <c r="CP79" s="849"/>
      <c r="CQ79" s="850"/>
      <c r="CR79" s="848"/>
      <c r="CS79" s="849"/>
      <c r="CT79" s="849"/>
      <c r="CU79" s="849"/>
      <c r="CV79" s="850"/>
      <c r="CW79" s="848"/>
      <c r="CX79" s="849"/>
      <c r="CY79" s="849"/>
      <c r="CZ79" s="849"/>
      <c r="DA79" s="850"/>
      <c r="DB79" s="848"/>
      <c r="DC79" s="849"/>
      <c r="DD79" s="849"/>
      <c r="DE79" s="849"/>
      <c r="DF79" s="850"/>
      <c r="DG79" s="848"/>
      <c r="DH79" s="849"/>
      <c r="DI79" s="849"/>
      <c r="DJ79" s="849"/>
      <c r="DK79" s="850"/>
      <c r="DL79" s="848"/>
      <c r="DM79" s="849"/>
      <c r="DN79" s="849"/>
      <c r="DO79" s="849"/>
      <c r="DP79" s="850"/>
      <c r="DQ79" s="848"/>
      <c r="DR79" s="849"/>
      <c r="DS79" s="849"/>
      <c r="DT79" s="849"/>
      <c r="DU79" s="850"/>
      <c r="DV79" s="845"/>
      <c r="DW79" s="846"/>
      <c r="DX79" s="846"/>
      <c r="DY79" s="846"/>
      <c r="DZ79" s="847"/>
      <c r="EA79" s="224"/>
    </row>
    <row r="80" spans="1:131" ht="26.25" customHeight="1" x14ac:dyDescent="0.2">
      <c r="A80" s="232">
        <v>13</v>
      </c>
      <c r="B80" s="859"/>
      <c r="C80" s="860"/>
      <c r="D80" s="860"/>
      <c r="E80" s="860"/>
      <c r="F80" s="860"/>
      <c r="G80" s="860"/>
      <c r="H80" s="860"/>
      <c r="I80" s="860"/>
      <c r="J80" s="860"/>
      <c r="K80" s="860"/>
      <c r="L80" s="860"/>
      <c r="M80" s="860"/>
      <c r="N80" s="860"/>
      <c r="O80" s="860"/>
      <c r="P80" s="861"/>
      <c r="Q80" s="862"/>
      <c r="R80" s="819"/>
      <c r="S80" s="819"/>
      <c r="T80" s="819"/>
      <c r="U80" s="819"/>
      <c r="V80" s="819"/>
      <c r="W80" s="819"/>
      <c r="X80" s="819"/>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19"/>
      <c r="AY80" s="819"/>
      <c r="AZ80" s="816"/>
      <c r="BA80" s="816"/>
      <c r="BB80" s="816"/>
      <c r="BC80" s="816"/>
      <c r="BD80" s="817"/>
      <c r="BE80" s="235"/>
      <c r="BF80" s="235"/>
      <c r="BG80" s="235"/>
      <c r="BH80" s="235"/>
      <c r="BI80" s="235"/>
      <c r="BJ80" s="235"/>
      <c r="BK80" s="235"/>
      <c r="BL80" s="235"/>
      <c r="BM80" s="235"/>
      <c r="BN80" s="235"/>
      <c r="BO80" s="235"/>
      <c r="BP80" s="235"/>
      <c r="BQ80" s="232">
        <v>74</v>
      </c>
      <c r="BR80" s="237"/>
      <c r="BS80" s="845"/>
      <c r="BT80" s="846"/>
      <c r="BU80" s="846"/>
      <c r="BV80" s="846"/>
      <c r="BW80" s="846"/>
      <c r="BX80" s="846"/>
      <c r="BY80" s="846"/>
      <c r="BZ80" s="846"/>
      <c r="CA80" s="846"/>
      <c r="CB80" s="846"/>
      <c r="CC80" s="846"/>
      <c r="CD80" s="846"/>
      <c r="CE80" s="846"/>
      <c r="CF80" s="846"/>
      <c r="CG80" s="851"/>
      <c r="CH80" s="848"/>
      <c r="CI80" s="849"/>
      <c r="CJ80" s="849"/>
      <c r="CK80" s="849"/>
      <c r="CL80" s="850"/>
      <c r="CM80" s="848"/>
      <c r="CN80" s="849"/>
      <c r="CO80" s="849"/>
      <c r="CP80" s="849"/>
      <c r="CQ80" s="850"/>
      <c r="CR80" s="848"/>
      <c r="CS80" s="849"/>
      <c r="CT80" s="849"/>
      <c r="CU80" s="849"/>
      <c r="CV80" s="850"/>
      <c r="CW80" s="848"/>
      <c r="CX80" s="849"/>
      <c r="CY80" s="849"/>
      <c r="CZ80" s="849"/>
      <c r="DA80" s="850"/>
      <c r="DB80" s="848"/>
      <c r="DC80" s="849"/>
      <c r="DD80" s="849"/>
      <c r="DE80" s="849"/>
      <c r="DF80" s="850"/>
      <c r="DG80" s="848"/>
      <c r="DH80" s="849"/>
      <c r="DI80" s="849"/>
      <c r="DJ80" s="849"/>
      <c r="DK80" s="850"/>
      <c r="DL80" s="848"/>
      <c r="DM80" s="849"/>
      <c r="DN80" s="849"/>
      <c r="DO80" s="849"/>
      <c r="DP80" s="850"/>
      <c r="DQ80" s="848"/>
      <c r="DR80" s="849"/>
      <c r="DS80" s="849"/>
      <c r="DT80" s="849"/>
      <c r="DU80" s="850"/>
      <c r="DV80" s="845"/>
      <c r="DW80" s="846"/>
      <c r="DX80" s="846"/>
      <c r="DY80" s="846"/>
      <c r="DZ80" s="847"/>
      <c r="EA80" s="224"/>
    </row>
    <row r="81" spans="1:131" ht="26.25" customHeight="1" x14ac:dyDescent="0.2">
      <c r="A81" s="232">
        <v>14</v>
      </c>
      <c r="B81" s="859"/>
      <c r="C81" s="860"/>
      <c r="D81" s="860"/>
      <c r="E81" s="860"/>
      <c r="F81" s="860"/>
      <c r="G81" s="860"/>
      <c r="H81" s="860"/>
      <c r="I81" s="860"/>
      <c r="J81" s="860"/>
      <c r="K81" s="860"/>
      <c r="L81" s="860"/>
      <c r="M81" s="860"/>
      <c r="N81" s="860"/>
      <c r="O81" s="860"/>
      <c r="P81" s="861"/>
      <c r="Q81" s="862"/>
      <c r="R81" s="819"/>
      <c r="S81" s="819"/>
      <c r="T81" s="819"/>
      <c r="U81" s="819"/>
      <c r="V81" s="819"/>
      <c r="W81" s="819"/>
      <c r="X81" s="819"/>
      <c r="Y81" s="819"/>
      <c r="Z81" s="819"/>
      <c r="AA81" s="819"/>
      <c r="AB81" s="819"/>
      <c r="AC81" s="819"/>
      <c r="AD81" s="819"/>
      <c r="AE81" s="819"/>
      <c r="AF81" s="819"/>
      <c r="AG81" s="819"/>
      <c r="AH81" s="819"/>
      <c r="AI81" s="819"/>
      <c r="AJ81" s="819"/>
      <c r="AK81" s="819"/>
      <c r="AL81" s="819"/>
      <c r="AM81" s="819"/>
      <c r="AN81" s="819"/>
      <c r="AO81" s="819"/>
      <c r="AP81" s="819"/>
      <c r="AQ81" s="819"/>
      <c r="AR81" s="819"/>
      <c r="AS81" s="819"/>
      <c r="AT81" s="819"/>
      <c r="AU81" s="819"/>
      <c r="AV81" s="819"/>
      <c r="AW81" s="819"/>
      <c r="AX81" s="819"/>
      <c r="AY81" s="819"/>
      <c r="AZ81" s="816"/>
      <c r="BA81" s="816"/>
      <c r="BB81" s="816"/>
      <c r="BC81" s="816"/>
      <c r="BD81" s="817"/>
      <c r="BE81" s="235"/>
      <c r="BF81" s="235"/>
      <c r="BG81" s="235"/>
      <c r="BH81" s="235"/>
      <c r="BI81" s="235"/>
      <c r="BJ81" s="235"/>
      <c r="BK81" s="235"/>
      <c r="BL81" s="235"/>
      <c r="BM81" s="235"/>
      <c r="BN81" s="235"/>
      <c r="BO81" s="235"/>
      <c r="BP81" s="235"/>
      <c r="BQ81" s="232">
        <v>75</v>
      </c>
      <c r="BR81" s="237"/>
      <c r="BS81" s="845"/>
      <c r="BT81" s="846"/>
      <c r="BU81" s="846"/>
      <c r="BV81" s="846"/>
      <c r="BW81" s="846"/>
      <c r="BX81" s="846"/>
      <c r="BY81" s="846"/>
      <c r="BZ81" s="846"/>
      <c r="CA81" s="846"/>
      <c r="CB81" s="846"/>
      <c r="CC81" s="846"/>
      <c r="CD81" s="846"/>
      <c r="CE81" s="846"/>
      <c r="CF81" s="846"/>
      <c r="CG81" s="851"/>
      <c r="CH81" s="848"/>
      <c r="CI81" s="849"/>
      <c r="CJ81" s="849"/>
      <c r="CK81" s="849"/>
      <c r="CL81" s="850"/>
      <c r="CM81" s="848"/>
      <c r="CN81" s="849"/>
      <c r="CO81" s="849"/>
      <c r="CP81" s="849"/>
      <c r="CQ81" s="850"/>
      <c r="CR81" s="848"/>
      <c r="CS81" s="849"/>
      <c r="CT81" s="849"/>
      <c r="CU81" s="849"/>
      <c r="CV81" s="850"/>
      <c r="CW81" s="848"/>
      <c r="CX81" s="849"/>
      <c r="CY81" s="849"/>
      <c r="CZ81" s="849"/>
      <c r="DA81" s="850"/>
      <c r="DB81" s="848"/>
      <c r="DC81" s="849"/>
      <c r="DD81" s="849"/>
      <c r="DE81" s="849"/>
      <c r="DF81" s="850"/>
      <c r="DG81" s="848"/>
      <c r="DH81" s="849"/>
      <c r="DI81" s="849"/>
      <c r="DJ81" s="849"/>
      <c r="DK81" s="850"/>
      <c r="DL81" s="848"/>
      <c r="DM81" s="849"/>
      <c r="DN81" s="849"/>
      <c r="DO81" s="849"/>
      <c r="DP81" s="850"/>
      <c r="DQ81" s="848"/>
      <c r="DR81" s="849"/>
      <c r="DS81" s="849"/>
      <c r="DT81" s="849"/>
      <c r="DU81" s="850"/>
      <c r="DV81" s="845"/>
      <c r="DW81" s="846"/>
      <c r="DX81" s="846"/>
      <c r="DY81" s="846"/>
      <c r="DZ81" s="847"/>
      <c r="EA81" s="224"/>
    </row>
    <row r="82" spans="1:131" ht="26.25" customHeight="1" x14ac:dyDescent="0.2">
      <c r="A82" s="232">
        <v>15</v>
      </c>
      <c r="B82" s="859"/>
      <c r="C82" s="860"/>
      <c r="D82" s="860"/>
      <c r="E82" s="860"/>
      <c r="F82" s="860"/>
      <c r="G82" s="860"/>
      <c r="H82" s="860"/>
      <c r="I82" s="860"/>
      <c r="J82" s="860"/>
      <c r="K82" s="860"/>
      <c r="L82" s="860"/>
      <c r="M82" s="860"/>
      <c r="N82" s="860"/>
      <c r="O82" s="860"/>
      <c r="P82" s="861"/>
      <c r="Q82" s="862"/>
      <c r="R82" s="819"/>
      <c r="S82" s="819"/>
      <c r="T82" s="819"/>
      <c r="U82" s="819"/>
      <c r="V82" s="819"/>
      <c r="W82" s="819"/>
      <c r="X82" s="819"/>
      <c r="Y82" s="819"/>
      <c r="Z82" s="819"/>
      <c r="AA82" s="819"/>
      <c r="AB82" s="819"/>
      <c r="AC82" s="819"/>
      <c r="AD82" s="819"/>
      <c r="AE82" s="819"/>
      <c r="AF82" s="819"/>
      <c r="AG82" s="819"/>
      <c r="AH82" s="819"/>
      <c r="AI82" s="819"/>
      <c r="AJ82" s="819"/>
      <c r="AK82" s="819"/>
      <c r="AL82" s="819"/>
      <c r="AM82" s="819"/>
      <c r="AN82" s="819"/>
      <c r="AO82" s="819"/>
      <c r="AP82" s="819"/>
      <c r="AQ82" s="819"/>
      <c r="AR82" s="819"/>
      <c r="AS82" s="819"/>
      <c r="AT82" s="819"/>
      <c r="AU82" s="819"/>
      <c r="AV82" s="819"/>
      <c r="AW82" s="819"/>
      <c r="AX82" s="819"/>
      <c r="AY82" s="819"/>
      <c r="AZ82" s="816"/>
      <c r="BA82" s="816"/>
      <c r="BB82" s="816"/>
      <c r="BC82" s="816"/>
      <c r="BD82" s="817"/>
      <c r="BE82" s="235"/>
      <c r="BF82" s="235"/>
      <c r="BG82" s="235"/>
      <c r="BH82" s="235"/>
      <c r="BI82" s="235"/>
      <c r="BJ82" s="235"/>
      <c r="BK82" s="235"/>
      <c r="BL82" s="235"/>
      <c r="BM82" s="235"/>
      <c r="BN82" s="235"/>
      <c r="BO82" s="235"/>
      <c r="BP82" s="235"/>
      <c r="BQ82" s="232">
        <v>76</v>
      </c>
      <c r="BR82" s="237"/>
      <c r="BS82" s="845"/>
      <c r="BT82" s="846"/>
      <c r="BU82" s="846"/>
      <c r="BV82" s="846"/>
      <c r="BW82" s="846"/>
      <c r="BX82" s="846"/>
      <c r="BY82" s="846"/>
      <c r="BZ82" s="846"/>
      <c r="CA82" s="846"/>
      <c r="CB82" s="846"/>
      <c r="CC82" s="846"/>
      <c r="CD82" s="846"/>
      <c r="CE82" s="846"/>
      <c r="CF82" s="846"/>
      <c r="CG82" s="851"/>
      <c r="CH82" s="848"/>
      <c r="CI82" s="849"/>
      <c r="CJ82" s="849"/>
      <c r="CK82" s="849"/>
      <c r="CL82" s="850"/>
      <c r="CM82" s="848"/>
      <c r="CN82" s="849"/>
      <c r="CO82" s="849"/>
      <c r="CP82" s="849"/>
      <c r="CQ82" s="850"/>
      <c r="CR82" s="848"/>
      <c r="CS82" s="849"/>
      <c r="CT82" s="849"/>
      <c r="CU82" s="849"/>
      <c r="CV82" s="850"/>
      <c r="CW82" s="848"/>
      <c r="CX82" s="849"/>
      <c r="CY82" s="849"/>
      <c r="CZ82" s="849"/>
      <c r="DA82" s="850"/>
      <c r="DB82" s="848"/>
      <c r="DC82" s="849"/>
      <c r="DD82" s="849"/>
      <c r="DE82" s="849"/>
      <c r="DF82" s="850"/>
      <c r="DG82" s="848"/>
      <c r="DH82" s="849"/>
      <c r="DI82" s="849"/>
      <c r="DJ82" s="849"/>
      <c r="DK82" s="850"/>
      <c r="DL82" s="848"/>
      <c r="DM82" s="849"/>
      <c r="DN82" s="849"/>
      <c r="DO82" s="849"/>
      <c r="DP82" s="850"/>
      <c r="DQ82" s="848"/>
      <c r="DR82" s="849"/>
      <c r="DS82" s="849"/>
      <c r="DT82" s="849"/>
      <c r="DU82" s="850"/>
      <c r="DV82" s="845"/>
      <c r="DW82" s="846"/>
      <c r="DX82" s="846"/>
      <c r="DY82" s="846"/>
      <c r="DZ82" s="847"/>
      <c r="EA82" s="224"/>
    </row>
    <row r="83" spans="1:131" ht="26.25" customHeight="1" x14ac:dyDescent="0.2">
      <c r="A83" s="232">
        <v>16</v>
      </c>
      <c r="B83" s="859"/>
      <c r="C83" s="860"/>
      <c r="D83" s="860"/>
      <c r="E83" s="860"/>
      <c r="F83" s="860"/>
      <c r="G83" s="860"/>
      <c r="H83" s="860"/>
      <c r="I83" s="860"/>
      <c r="J83" s="860"/>
      <c r="K83" s="860"/>
      <c r="L83" s="860"/>
      <c r="M83" s="860"/>
      <c r="N83" s="860"/>
      <c r="O83" s="860"/>
      <c r="P83" s="861"/>
      <c r="Q83" s="862"/>
      <c r="R83" s="819"/>
      <c r="S83" s="819"/>
      <c r="T83" s="819"/>
      <c r="U83" s="819"/>
      <c r="V83" s="819"/>
      <c r="W83" s="819"/>
      <c r="X83" s="819"/>
      <c r="Y83" s="819"/>
      <c r="Z83" s="819"/>
      <c r="AA83" s="819"/>
      <c r="AB83" s="819"/>
      <c r="AC83" s="819"/>
      <c r="AD83" s="819"/>
      <c r="AE83" s="819"/>
      <c r="AF83" s="819"/>
      <c r="AG83" s="819"/>
      <c r="AH83" s="819"/>
      <c r="AI83" s="819"/>
      <c r="AJ83" s="819"/>
      <c r="AK83" s="819"/>
      <c r="AL83" s="819"/>
      <c r="AM83" s="819"/>
      <c r="AN83" s="819"/>
      <c r="AO83" s="819"/>
      <c r="AP83" s="819"/>
      <c r="AQ83" s="819"/>
      <c r="AR83" s="819"/>
      <c r="AS83" s="819"/>
      <c r="AT83" s="819"/>
      <c r="AU83" s="819"/>
      <c r="AV83" s="819"/>
      <c r="AW83" s="819"/>
      <c r="AX83" s="819"/>
      <c r="AY83" s="819"/>
      <c r="AZ83" s="816"/>
      <c r="BA83" s="816"/>
      <c r="BB83" s="816"/>
      <c r="BC83" s="816"/>
      <c r="BD83" s="817"/>
      <c r="BE83" s="235"/>
      <c r="BF83" s="235"/>
      <c r="BG83" s="235"/>
      <c r="BH83" s="235"/>
      <c r="BI83" s="235"/>
      <c r="BJ83" s="235"/>
      <c r="BK83" s="235"/>
      <c r="BL83" s="235"/>
      <c r="BM83" s="235"/>
      <c r="BN83" s="235"/>
      <c r="BO83" s="235"/>
      <c r="BP83" s="235"/>
      <c r="BQ83" s="232">
        <v>77</v>
      </c>
      <c r="BR83" s="237"/>
      <c r="BS83" s="845"/>
      <c r="BT83" s="846"/>
      <c r="BU83" s="846"/>
      <c r="BV83" s="846"/>
      <c r="BW83" s="846"/>
      <c r="BX83" s="846"/>
      <c r="BY83" s="846"/>
      <c r="BZ83" s="846"/>
      <c r="CA83" s="846"/>
      <c r="CB83" s="846"/>
      <c r="CC83" s="846"/>
      <c r="CD83" s="846"/>
      <c r="CE83" s="846"/>
      <c r="CF83" s="846"/>
      <c r="CG83" s="851"/>
      <c r="CH83" s="848"/>
      <c r="CI83" s="849"/>
      <c r="CJ83" s="849"/>
      <c r="CK83" s="849"/>
      <c r="CL83" s="850"/>
      <c r="CM83" s="848"/>
      <c r="CN83" s="849"/>
      <c r="CO83" s="849"/>
      <c r="CP83" s="849"/>
      <c r="CQ83" s="850"/>
      <c r="CR83" s="848"/>
      <c r="CS83" s="849"/>
      <c r="CT83" s="849"/>
      <c r="CU83" s="849"/>
      <c r="CV83" s="850"/>
      <c r="CW83" s="848"/>
      <c r="CX83" s="849"/>
      <c r="CY83" s="849"/>
      <c r="CZ83" s="849"/>
      <c r="DA83" s="850"/>
      <c r="DB83" s="848"/>
      <c r="DC83" s="849"/>
      <c r="DD83" s="849"/>
      <c r="DE83" s="849"/>
      <c r="DF83" s="850"/>
      <c r="DG83" s="848"/>
      <c r="DH83" s="849"/>
      <c r="DI83" s="849"/>
      <c r="DJ83" s="849"/>
      <c r="DK83" s="850"/>
      <c r="DL83" s="848"/>
      <c r="DM83" s="849"/>
      <c r="DN83" s="849"/>
      <c r="DO83" s="849"/>
      <c r="DP83" s="850"/>
      <c r="DQ83" s="848"/>
      <c r="DR83" s="849"/>
      <c r="DS83" s="849"/>
      <c r="DT83" s="849"/>
      <c r="DU83" s="850"/>
      <c r="DV83" s="845"/>
      <c r="DW83" s="846"/>
      <c r="DX83" s="846"/>
      <c r="DY83" s="846"/>
      <c r="DZ83" s="847"/>
      <c r="EA83" s="224"/>
    </row>
    <row r="84" spans="1:131" ht="26.25" customHeight="1" x14ac:dyDescent="0.2">
      <c r="A84" s="232">
        <v>17</v>
      </c>
      <c r="B84" s="859"/>
      <c r="C84" s="860"/>
      <c r="D84" s="860"/>
      <c r="E84" s="860"/>
      <c r="F84" s="860"/>
      <c r="G84" s="860"/>
      <c r="H84" s="860"/>
      <c r="I84" s="860"/>
      <c r="J84" s="860"/>
      <c r="K84" s="860"/>
      <c r="L84" s="860"/>
      <c r="M84" s="860"/>
      <c r="N84" s="860"/>
      <c r="O84" s="860"/>
      <c r="P84" s="861"/>
      <c r="Q84" s="862"/>
      <c r="R84" s="819"/>
      <c r="S84" s="819"/>
      <c r="T84" s="819"/>
      <c r="U84" s="819"/>
      <c r="V84" s="819"/>
      <c r="W84" s="819"/>
      <c r="X84" s="819"/>
      <c r="Y84" s="819"/>
      <c r="Z84" s="819"/>
      <c r="AA84" s="819"/>
      <c r="AB84" s="819"/>
      <c r="AC84" s="819"/>
      <c r="AD84" s="819"/>
      <c r="AE84" s="819"/>
      <c r="AF84" s="819"/>
      <c r="AG84" s="819"/>
      <c r="AH84" s="819"/>
      <c r="AI84" s="819"/>
      <c r="AJ84" s="819"/>
      <c r="AK84" s="819"/>
      <c r="AL84" s="819"/>
      <c r="AM84" s="819"/>
      <c r="AN84" s="819"/>
      <c r="AO84" s="819"/>
      <c r="AP84" s="819"/>
      <c r="AQ84" s="819"/>
      <c r="AR84" s="819"/>
      <c r="AS84" s="819"/>
      <c r="AT84" s="819"/>
      <c r="AU84" s="819"/>
      <c r="AV84" s="819"/>
      <c r="AW84" s="819"/>
      <c r="AX84" s="819"/>
      <c r="AY84" s="819"/>
      <c r="AZ84" s="816"/>
      <c r="BA84" s="816"/>
      <c r="BB84" s="816"/>
      <c r="BC84" s="816"/>
      <c r="BD84" s="817"/>
      <c r="BE84" s="235"/>
      <c r="BF84" s="235"/>
      <c r="BG84" s="235"/>
      <c r="BH84" s="235"/>
      <c r="BI84" s="235"/>
      <c r="BJ84" s="235"/>
      <c r="BK84" s="235"/>
      <c r="BL84" s="235"/>
      <c r="BM84" s="235"/>
      <c r="BN84" s="235"/>
      <c r="BO84" s="235"/>
      <c r="BP84" s="235"/>
      <c r="BQ84" s="232">
        <v>78</v>
      </c>
      <c r="BR84" s="237"/>
      <c r="BS84" s="845"/>
      <c r="BT84" s="846"/>
      <c r="BU84" s="846"/>
      <c r="BV84" s="846"/>
      <c r="BW84" s="846"/>
      <c r="BX84" s="846"/>
      <c r="BY84" s="846"/>
      <c r="BZ84" s="846"/>
      <c r="CA84" s="846"/>
      <c r="CB84" s="846"/>
      <c r="CC84" s="846"/>
      <c r="CD84" s="846"/>
      <c r="CE84" s="846"/>
      <c r="CF84" s="846"/>
      <c r="CG84" s="851"/>
      <c r="CH84" s="848"/>
      <c r="CI84" s="849"/>
      <c r="CJ84" s="849"/>
      <c r="CK84" s="849"/>
      <c r="CL84" s="850"/>
      <c r="CM84" s="848"/>
      <c r="CN84" s="849"/>
      <c r="CO84" s="849"/>
      <c r="CP84" s="849"/>
      <c r="CQ84" s="850"/>
      <c r="CR84" s="848"/>
      <c r="CS84" s="849"/>
      <c r="CT84" s="849"/>
      <c r="CU84" s="849"/>
      <c r="CV84" s="850"/>
      <c r="CW84" s="848"/>
      <c r="CX84" s="849"/>
      <c r="CY84" s="849"/>
      <c r="CZ84" s="849"/>
      <c r="DA84" s="850"/>
      <c r="DB84" s="848"/>
      <c r="DC84" s="849"/>
      <c r="DD84" s="849"/>
      <c r="DE84" s="849"/>
      <c r="DF84" s="850"/>
      <c r="DG84" s="848"/>
      <c r="DH84" s="849"/>
      <c r="DI84" s="849"/>
      <c r="DJ84" s="849"/>
      <c r="DK84" s="850"/>
      <c r="DL84" s="848"/>
      <c r="DM84" s="849"/>
      <c r="DN84" s="849"/>
      <c r="DO84" s="849"/>
      <c r="DP84" s="850"/>
      <c r="DQ84" s="848"/>
      <c r="DR84" s="849"/>
      <c r="DS84" s="849"/>
      <c r="DT84" s="849"/>
      <c r="DU84" s="850"/>
      <c r="DV84" s="845"/>
      <c r="DW84" s="846"/>
      <c r="DX84" s="846"/>
      <c r="DY84" s="846"/>
      <c r="DZ84" s="847"/>
      <c r="EA84" s="224"/>
    </row>
    <row r="85" spans="1:131" ht="26.25" customHeight="1" x14ac:dyDescent="0.2">
      <c r="A85" s="232">
        <v>18</v>
      </c>
      <c r="B85" s="859"/>
      <c r="C85" s="860"/>
      <c r="D85" s="860"/>
      <c r="E85" s="860"/>
      <c r="F85" s="860"/>
      <c r="G85" s="860"/>
      <c r="H85" s="860"/>
      <c r="I85" s="860"/>
      <c r="J85" s="860"/>
      <c r="K85" s="860"/>
      <c r="L85" s="860"/>
      <c r="M85" s="860"/>
      <c r="N85" s="860"/>
      <c r="O85" s="860"/>
      <c r="P85" s="861"/>
      <c r="Q85" s="862"/>
      <c r="R85" s="819"/>
      <c r="S85" s="819"/>
      <c r="T85" s="819"/>
      <c r="U85" s="819"/>
      <c r="V85" s="819"/>
      <c r="W85" s="819"/>
      <c r="X85" s="819"/>
      <c r="Y85" s="819"/>
      <c r="Z85" s="819"/>
      <c r="AA85" s="819"/>
      <c r="AB85" s="819"/>
      <c r="AC85" s="819"/>
      <c r="AD85" s="819"/>
      <c r="AE85" s="819"/>
      <c r="AF85" s="819"/>
      <c r="AG85" s="819"/>
      <c r="AH85" s="819"/>
      <c r="AI85" s="819"/>
      <c r="AJ85" s="819"/>
      <c r="AK85" s="819"/>
      <c r="AL85" s="819"/>
      <c r="AM85" s="819"/>
      <c r="AN85" s="819"/>
      <c r="AO85" s="819"/>
      <c r="AP85" s="819"/>
      <c r="AQ85" s="819"/>
      <c r="AR85" s="819"/>
      <c r="AS85" s="819"/>
      <c r="AT85" s="819"/>
      <c r="AU85" s="819"/>
      <c r="AV85" s="819"/>
      <c r="AW85" s="819"/>
      <c r="AX85" s="819"/>
      <c r="AY85" s="819"/>
      <c r="AZ85" s="816"/>
      <c r="BA85" s="816"/>
      <c r="BB85" s="816"/>
      <c r="BC85" s="816"/>
      <c r="BD85" s="817"/>
      <c r="BE85" s="235"/>
      <c r="BF85" s="235"/>
      <c r="BG85" s="235"/>
      <c r="BH85" s="235"/>
      <c r="BI85" s="235"/>
      <c r="BJ85" s="235"/>
      <c r="BK85" s="235"/>
      <c r="BL85" s="235"/>
      <c r="BM85" s="235"/>
      <c r="BN85" s="235"/>
      <c r="BO85" s="235"/>
      <c r="BP85" s="235"/>
      <c r="BQ85" s="232">
        <v>79</v>
      </c>
      <c r="BR85" s="237"/>
      <c r="BS85" s="845"/>
      <c r="BT85" s="846"/>
      <c r="BU85" s="846"/>
      <c r="BV85" s="846"/>
      <c r="BW85" s="846"/>
      <c r="BX85" s="846"/>
      <c r="BY85" s="846"/>
      <c r="BZ85" s="846"/>
      <c r="CA85" s="846"/>
      <c r="CB85" s="846"/>
      <c r="CC85" s="846"/>
      <c r="CD85" s="846"/>
      <c r="CE85" s="846"/>
      <c r="CF85" s="846"/>
      <c r="CG85" s="851"/>
      <c r="CH85" s="848"/>
      <c r="CI85" s="849"/>
      <c r="CJ85" s="849"/>
      <c r="CK85" s="849"/>
      <c r="CL85" s="850"/>
      <c r="CM85" s="848"/>
      <c r="CN85" s="849"/>
      <c r="CO85" s="849"/>
      <c r="CP85" s="849"/>
      <c r="CQ85" s="850"/>
      <c r="CR85" s="848"/>
      <c r="CS85" s="849"/>
      <c r="CT85" s="849"/>
      <c r="CU85" s="849"/>
      <c r="CV85" s="850"/>
      <c r="CW85" s="848"/>
      <c r="CX85" s="849"/>
      <c r="CY85" s="849"/>
      <c r="CZ85" s="849"/>
      <c r="DA85" s="850"/>
      <c r="DB85" s="848"/>
      <c r="DC85" s="849"/>
      <c r="DD85" s="849"/>
      <c r="DE85" s="849"/>
      <c r="DF85" s="850"/>
      <c r="DG85" s="848"/>
      <c r="DH85" s="849"/>
      <c r="DI85" s="849"/>
      <c r="DJ85" s="849"/>
      <c r="DK85" s="850"/>
      <c r="DL85" s="848"/>
      <c r="DM85" s="849"/>
      <c r="DN85" s="849"/>
      <c r="DO85" s="849"/>
      <c r="DP85" s="850"/>
      <c r="DQ85" s="848"/>
      <c r="DR85" s="849"/>
      <c r="DS85" s="849"/>
      <c r="DT85" s="849"/>
      <c r="DU85" s="850"/>
      <c r="DV85" s="845"/>
      <c r="DW85" s="846"/>
      <c r="DX85" s="846"/>
      <c r="DY85" s="846"/>
      <c r="DZ85" s="847"/>
      <c r="EA85" s="224"/>
    </row>
    <row r="86" spans="1:131" ht="26.25" customHeight="1" x14ac:dyDescent="0.2">
      <c r="A86" s="232">
        <v>19</v>
      </c>
      <c r="B86" s="859"/>
      <c r="C86" s="860"/>
      <c r="D86" s="860"/>
      <c r="E86" s="860"/>
      <c r="F86" s="860"/>
      <c r="G86" s="860"/>
      <c r="H86" s="860"/>
      <c r="I86" s="860"/>
      <c r="J86" s="860"/>
      <c r="K86" s="860"/>
      <c r="L86" s="860"/>
      <c r="M86" s="860"/>
      <c r="N86" s="860"/>
      <c r="O86" s="860"/>
      <c r="P86" s="861"/>
      <c r="Q86" s="862"/>
      <c r="R86" s="819"/>
      <c r="S86" s="819"/>
      <c r="T86" s="819"/>
      <c r="U86" s="819"/>
      <c r="V86" s="819"/>
      <c r="W86" s="819"/>
      <c r="X86" s="819"/>
      <c r="Y86" s="819"/>
      <c r="Z86" s="819"/>
      <c r="AA86" s="819"/>
      <c r="AB86" s="819"/>
      <c r="AC86" s="819"/>
      <c r="AD86" s="819"/>
      <c r="AE86" s="819"/>
      <c r="AF86" s="819"/>
      <c r="AG86" s="819"/>
      <c r="AH86" s="819"/>
      <c r="AI86" s="819"/>
      <c r="AJ86" s="819"/>
      <c r="AK86" s="819"/>
      <c r="AL86" s="819"/>
      <c r="AM86" s="819"/>
      <c r="AN86" s="819"/>
      <c r="AO86" s="819"/>
      <c r="AP86" s="819"/>
      <c r="AQ86" s="819"/>
      <c r="AR86" s="819"/>
      <c r="AS86" s="819"/>
      <c r="AT86" s="819"/>
      <c r="AU86" s="819"/>
      <c r="AV86" s="819"/>
      <c r="AW86" s="819"/>
      <c r="AX86" s="819"/>
      <c r="AY86" s="819"/>
      <c r="AZ86" s="816"/>
      <c r="BA86" s="816"/>
      <c r="BB86" s="816"/>
      <c r="BC86" s="816"/>
      <c r="BD86" s="817"/>
      <c r="BE86" s="235"/>
      <c r="BF86" s="235"/>
      <c r="BG86" s="235"/>
      <c r="BH86" s="235"/>
      <c r="BI86" s="235"/>
      <c r="BJ86" s="235"/>
      <c r="BK86" s="235"/>
      <c r="BL86" s="235"/>
      <c r="BM86" s="235"/>
      <c r="BN86" s="235"/>
      <c r="BO86" s="235"/>
      <c r="BP86" s="235"/>
      <c r="BQ86" s="232">
        <v>80</v>
      </c>
      <c r="BR86" s="237"/>
      <c r="BS86" s="845"/>
      <c r="BT86" s="846"/>
      <c r="BU86" s="846"/>
      <c r="BV86" s="846"/>
      <c r="BW86" s="846"/>
      <c r="BX86" s="846"/>
      <c r="BY86" s="846"/>
      <c r="BZ86" s="846"/>
      <c r="CA86" s="846"/>
      <c r="CB86" s="846"/>
      <c r="CC86" s="846"/>
      <c r="CD86" s="846"/>
      <c r="CE86" s="846"/>
      <c r="CF86" s="846"/>
      <c r="CG86" s="851"/>
      <c r="CH86" s="848"/>
      <c r="CI86" s="849"/>
      <c r="CJ86" s="849"/>
      <c r="CK86" s="849"/>
      <c r="CL86" s="850"/>
      <c r="CM86" s="848"/>
      <c r="CN86" s="849"/>
      <c r="CO86" s="849"/>
      <c r="CP86" s="849"/>
      <c r="CQ86" s="850"/>
      <c r="CR86" s="848"/>
      <c r="CS86" s="849"/>
      <c r="CT86" s="849"/>
      <c r="CU86" s="849"/>
      <c r="CV86" s="850"/>
      <c r="CW86" s="848"/>
      <c r="CX86" s="849"/>
      <c r="CY86" s="849"/>
      <c r="CZ86" s="849"/>
      <c r="DA86" s="850"/>
      <c r="DB86" s="848"/>
      <c r="DC86" s="849"/>
      <c r="DD86" s="849"/>
      <c r="DE86" s="849"/>
      <c r="DF86" s="850"/>
      <c r="DG86" s="848"/>
      <c r="DH86" s="849"/>
      <c r="DI86" s="849"/>
      <c r="DJ86" s="849"/>
      <c r="DK86" s="850"/>
      <c r="DL86" s="848"/>
      <c r="DM86" s="849"/>
      <c r="DN86" s="849"/>
      <c r="DO86" s="849"/>
      <c r="DP86" s="850"/>
      <c r="DQ86" s="848"/>
      <c r="DR86" s="849"/>
      <c r="DS86" s="849"/>
      <c r="DT86" s="849"/>
      <c r="DU86" s="850"/>
      <c r="DV86" s="845"/>
      <c r="DW86" s="846"/>
      <c r="DX86" s="846"/>
      <c r="DY86" s="846"/>
      <c r="DZ86" s="847"/>
      <c r="EA86" s="224"/>
    </row>
    <row r="87" spans="1:131" ht="26.25" customHeight="1" x14ac:dyDescent="0.2">
      <c r="A87" s="238">
        <v>20</v>
      </c>
      <c r="B87" s="866"/>
      <c r="C87" s="867"/>
      <c r="D87" s="867"/>
      <c r="E87" s="867"/>
      <c r="F87" s="867"/>
      <c r="G87" s="867"/>
      <c r="H87" s="867"/>
      <c r="I87" s="867"/>
      <c r="J87" s="867"/>
      <c r="K87" s="867"/>
      <c r="L87" s="867"/>
      <c r="M87" s="867"/>
      <c r="N87" s="867"/>
      <c r="O87" s="867"/>
      <c r="P87" s="868"/>
      <c r="Q87" s="869"/>
      <c r="R87" s="870"/>
      <c r="S87" s="870"/>
      <c r="T87" s="870"/>
      <c r="U87" s="870"/>
      <c r="V87" s="870"/>
      <c r="W87" s="870"/>
      <c r="X87" s="870"/>
      <c r="Y87" s="870"/>
      <c r="Z87" s="870"/>
      <c r="AA87" s="870"/>
      <c r="AB87" s="870"/>
      <c r="AC87" s="870"/>
      <c r="AD87" s="870"/>
      <c r="AE87" s="870"/>
      <c r="AF87" s="870"/>
      <c r="AG87" s="870"/>
      <c r="AH87" s="870"/>
      <c r="AI87" s="870"/>
      <c r="AJ87" s="870"/>
      <c r="AK87" s="870"/>
      <c r="AL87" s="870"/>
      <c r="AM87" s="870"/>
      <c r="AN87" s="870"/>
      <c r="AO87" s="870"/>
      <c r="AP87" s="870"/>
      <c r="AQ87" s="870"/>
      <c r="AR87" s="870"/>
      <c r="AS87" s="870"/>
      <c r="AT87" s="870"/>
      <c r="AU87" s="870"/>
      <c r="AV87" s="870"/>
      <c r="AW87" s="870"/>
      <c r="AX87" s="870"/>
      <c r="AY87" s="870"/>
      <c r="AZ87" s="871"/>
      <c r="BA87" s="871"/>
      <c r="BB87" s="871"/>
      <c r="BC87" s="871"/>
      <c r="BD87" s="872"/>
      <c r="BE87" s="235"/>
      <c r="BF87" s="235"/>
      <c r="BG87" s="235"/>
      <c r="BH87" s="235"/>
      <c r="BI87" s="235"/>
      <c r="BJ87" s="235"/>
      <c r="BK87" s="235"/>
      <c r="BL87" s="235"/>
      <c r="BM87" s="235"/>
      <c r="BN87" s="235"/>
      <c r="BO87" s="235"/>
      <c r="BP87" s="235"/>
      <c r="BQ87" s="232">
        <v>81</v>
      </c>
      <c r="BR87" s="237"/>
      <c r="BS87" s="845"/>
      <c r="BT87" s="846"/>
      <c r="BU87" s="846"/>
      <c r="BV87" s="846"/>
      <c r="BW87" s="846"/>
      <c r="BX87" s="846"/>
      <c r="BY87" s="846"/>
      <c r="BZ87" s="846"/>
      <c r="CA87" s="846"/>
      <c r="CB87" s="846"/>
      <c r="CC87" s="846"/>
      <c r="CD87" s="846"/>
      <c r="CE87" s="846"/>
      <c r="CF87" s="846"/>
      <c r="CG87" s="851"/>
      <c r="CH87" s="848"/>
      <c r="CI87" s="849"/>
      <c r="CJ87" s="849"/>
      <c r="CK87" s="849"/>
      <c r="CL87" s="850"/>
      <c r="CM87" s="848"/>
      <c r="CN87" s="849"/>
      <c r="CO87" s="849"/>
      <c r="CP87" s="849"/>
      <c r="CQ87" s="850"/>
      <c r="CR87" s="848"/>
      <c r="CS87" s="849"/>
      <c r="CT87" s="849"/>
      <c r="CU87" s="849"/>
      <c r="CV87" s="850"/>
      <c r="CW87" s="848"/>
      <c r="CX87" s="849"/>
      <c r="CY87" s="849"/>
      <c r="CZ87" s="849"/>
      <c r="DA87" s="850"/>
      <c r="DB87" s="848"/>
      <c r="DC87" s="849"/>
      <c r="DD87" s="849"/>
      <c r="DE87" s="849"/>
      <c r="DF87" s="850"/>
      <c r="DG87" s="848"/>
      <c r="DH87" s="849"/>
      <c r="DI87" s="849"/>
      <c r="DJ87" s="849"/>
      <c r="DK87" s="850"/>
      <c r="DL87" s="848"/>
      <c r="DM87" s="849"/>
      <c r="DN87" s="849"/>
      <c r="DO87" s="849"/>
      <c r="DP87" s="850"/>
      <c r="DQ87" s="848"/>
      <c r="DR87" s="849"/>
      <c r="DS87" s="849"/>
      <c r="DT87" s="849"/>
      <c r="DU87" s="850"/>
      <c r="DV87" s="845"/>
      <c r="DW87" s="846"/>
      <c r="DX87" s="846"/>
      <c r="DY87" s="846"/>
      <c r="DZ87" s="847"/>
      <c r="EA87" s="224"/>
    </row>
    <row r="88" spans="1:131" ht="26.25" customHeight="1" thickBot="1" x14ac:dyDescent="0.25">
      <c r="A88" s="234" t="s">
        <v>376</v>
      </c>
      <c r="B88" s="776" t="s">
        <v>396</v>
      </c>
      <c r="C88" s="777"/>
      <c r="D88" s="777"/>
      <c r="E88" s="777"/>
      <c r="F88" s="777"/>
      <c r="G88" s="777"/>
      <c r="H88" s="777"/>
      <c r="I88" s="777"/>
      <c r="J88" s="777"/>
      <c r="K88" s="777"/>
      <c r="L88" s="777"/>
      <c r="M88" s="777"/>
      <c r="N88" s="777"/>
      <c r="O88" s="777"/>
      <c r="P88" s="778"/>
      <c r="Q88" s="826"/>
      <c r="R88" s="827"/>
      <c r="S88" s="827"/>
      <c r="T88" s="827"/>
      <c r="U88" s="827"/>
      <c r="V88" s="827"/>
      <c r="W88" s="827"/>
      <c r="X88" s="827"/>
      <c r="Y88" s="827"/>
      <c r="Z88" s="827"/>
      <c r="AA88" s="827"/>
      <c r="AB88" s="827"/>
      <c r="AC88" s="827"/>
      <c r="AD88" s="827"/>
      <c r="AE88" s="827"/>
      <c r="AF88" s="873">
        <v>80000</v>
      </c>
      <c r="AG88" s="830"/>
      <c r="AH88" s="830"/>
      <c r="AI88" s="830"/>
      <c r="AJ88" s="830"/>
      <c r="AK88" s="827"/>
      <c r="AL88" s="827"/>
      <c r="AM88" s="827"/>
      <c r="AN88" s="827"/>
      <c r="AO88" s="827"/>
      <c r="AP88" s="830">
        <v>81831</v>
      </c>
      <c r="AQ88" s="830"/>
      <c r="AR88" s="830"/>
      <c r="AS88" s="830"/>
      <c r="AT88" s="830"/>
      <c r="AU88" s="830">
        <v>1709</v>
      </c>
      <c r="AV88" s="830"/>
      <c r="AW88" s="830"/>
      <c r="AX88" s="830"/>
      <c r="AY88" s="830"/>
      <c r="AZ88" s="835"/>
      <c r="BA88" s="835"/>
      <c r="BB88" s="835"/>
      <c r="BC88" s="835"/>
      <c r="BD88" s="836"/>
      <c r="BE88" s="235"/>
      <c r="BF88" s="235"/>
      <c r="BG88" s="235"/>
      <c r="BH88" s="235"/>
      <c r="BI88" s="235"/>
      <c r="BJ88" s="235"/>
      <c r="BK88" s="235"/>
      <c r="BL88" s="235"/>
      <c r="BM88" s="235"/>
      <c r="BN88" s="235"/>
      <c r="BO88" s="235"/>
      <c r="BP88" s="235"/>
      <c r="BQ88" s="232">
        <v>82</v>
      </c>
      <c r="BR88" s="237"/>
      <c r="BS88" s="845"/>
      <c r="BT88" s="846"/>
      <c r="BU88" s="846"/>
      <c r="BV88" s="846"/>
      <c r="BW88" s="846"/>
      <c r="BX88" s="846"/>
      <c r="BY88" s="846"/>
      <c r="BZ88" s="846"/>
      <c r="CA88" s="846"/>
      <c r="CB88" s="846"/>
      <c r="CC88" s="846"/>
      <c r="CD88" s="846"/>
      <c r="CE88" s="846"/>
      <c r="CF88" s="846"/>
      <c r="CG88" s="851"/>
      <c r="CH88" s="848"/>
      <c r="CI88" s="849"/>
      <c r="CJ88" s="849"/>
      <c r="CK88" s="849"/>
      <c r="CL88" s="850"/>
      <c r="CM88" s="848"/>
      <c r="CN88" s="849"/>
      <c r="CO88" s="849"/>
      <c r="CP88" s="849"/>
      <c r="CQ88" s="850"/>
      <c r="CR88" s="848"/>
      <c r="CS88" s="849"/>
      <c r="CT88" s="849"/>
      <c r="CU88" s="849"/>
      <c r="CV88" s="850"/>
      <c r="CW88" s="848"/>
      <c r="CX88" s="849"/>
      <c r="CY88" s="849"/>
      <c r="CZ88" s="849"/>
      <c r="DA88" s="850"/>
      <c r="DB88" s="848"/>
      <c r="DC88" s="849"/>
      <c r="DD88" s="849"/>
      <c r="DE88" s="849"/>
      <c r="DF88" s="850"/>
      <c r="DG88" s="848"/>
      <c r="DH88" s="849"/>
      <c r="DI88" s="849"/>
      <c r="DJ88" s="849"/>
      <c r="DK88" s="850"/>
      <c r="DL88" s="848"/>
      <c r="DM88" s="849"/>
      <c r="DN88" s="849"/>
      <c r="DO88" s="849"/>
      <c r="DP88" s="850"/>
      <c r="DQ88" s="848"/>
      <c r="DR88" s="849"/>
      <c r="DS88" s="849"/>
      <c r="DT88" s="849"/>
      <c r="DU88" s="850"/>
      <c r="DV88" s="845"/>
      <c r="DW88" s="846"/>
      <c r="DX88" s="846"/>
      <c r="DY88" s="846"/>
      <c r="DZ88" s="847"/>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5"/>
      <c r="BT89" s="846"/>
      <c r="BU89" s="846"/>
      <c r="BV89" s="846"/>
      <c r="BW89" s="846"/>
      <c r="BX89" s="846"/>
      <c r="BY89" s="846"/>
      <c r="BZ89" s="846"/>
      <c r="CA89" s="846"/>
      <c r="CB89" s="846"/>
      <c r="CC89" s="846"/>
      <c r="CD89" s="846"/>
      <c r="CE89" s="846"/>
      <c r="CF89" s="846"/>
      <c r="CG89" s="851"/>
      <c r="CH89" s="848"/>
      <c r="CI89" s="849"/>
      <c r="CJ89" s="849"/>
      <c r="CK89" s="849"/>
      <c r="CL89" s="850"/>
      <c r="CM89" s="848"/>
      <c r="CN89" s="849"/>
      <c r="CO89" s="849"/>
      <c r="CP89" s="849"/>
      <c r="CQ89" s="850"/>
      <c r="CR89" s="848"/>
      <c r="CS89" s="849"/>
      <c r="CT89" s="849"/>
      <c r="CU89" s="849"/>
      <c r="CV89" s="850"/>
      <c r="CW89" s="848"/>
      <c r="CX89" s="849"/>
      <c r="CY89" s="849"/>
      <c r="CZ89" s="849"/>
      <c r="DA89" s="850"/>
      <c r="DB89" s="848"/>
      <c r="DC89" s="849"/>
      <c r="DD89" s="849"/>
      <c r="DE89" s="849"/>
      <c r="DF89" s="850"/>
      <c r="DG89" s="848"/>
      <c r="DH89" s="849"/>
      <c r="DI89" s="849"/>
      <c r="DJ89" s="849"/>
      <c r="DK89" s="850"/>
      <c r="DL89" s="848"/>
      <c r="DM89" s="849"/>
      <c r="DN89" s="849"/>
      <c r="DO89" s="849"/>
      <c r="DP89" s="850"/>
      <c r="DQ89" s="848"/>
      <c r="DR89" s="849"/>
      <c r="DS89" s="849"/>
      <c r="DT89" s="849"/>
      <c r="DU89" s="850"/>
      <c r="DV89" s="845"/>
      <c r="DW89" s="846"/>
      <c r="DX89" s="846"/>
      <c r="DY89" s="846"/>
      <c r="DZ89" s="847"/>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5"/>
      <c r="BT90" s="846"/>
      <c r="BU90" s="846"/>
      <c r="BV90" s="846"/>
      <c r="BW90" s="846"/>
      <c r="BX90" s="846"/>
      <c r="BY90" s="846"/>
      <c r="BZ90" s="846"/>
      <c r="CA90" s="846"/>
      <c r="CB90" s="846"/>
      <c r="CC90" s="846"/>
      <c r="CD90" s="846"/>
      <c r="CE90" s="846"/>
      <c r="CF90" s="846"/>
      <c r="CG90" s="851"/>
      <c r="CH90" s="848"/>
      <c r="CI90" s="849"/>
      <c r="CJ90" s="849"/>
      <c r="CK90" s="849"/>
      <c r="CL90" s="850"/>
      <c r="CM90" s="848"/>
      <c r="CN90" s="849"/>
      <c r="CO90" s="849"/>
      <c r="CP90" s="849"/>
      <c r="CQ90" s="850"/>
      <c r="CR90" s="848"/>
      <c r="CS90" s="849"/>
      <c r="CT90" s="849"/>
      <c r="CU90" s="849"/>
      <c r="CV90" s="850"/>
      <c r="CW90" s="848"/>
      <c r="CX90" s="849"/>
      <c r="CY90" s="849"/>
      <c r="CZ90" s="849"/>
      <c r="DA90" s="850"/>
      <c r="DB90" s="848"/>
      <c r="DC90" s="849"/>
      <c r="DD90" s="849"/>
      <c r="DE90" s="849"/>
      <c r="DF90" s="850"/>
      <c r="DG90" s="848"/>
      <c r="DH90" s="849"/>
      <c r="DI90" s="849"/>
      <c r="DJ90" s="849"/>
      <c r="DK90" s="850"/>
      <c r="DL90" s="848"/>
      <c r="DM90" s="849"/>
      <c r="DN90" s="849"/>
      <c r="DO90" s="849"/>
      <c r="DP90" s="850"/>
      <c r="DQ90" s="848"/>
      <c r="DR90" s="849"/>
      <c r="DS90" s="849"/>
      <c r="DT90" s="849"/>
      <c r="DU90" s="850"/>
      <c r="DV90" s="845"/>
      <c r="DW90" s="846"/>
      <c r="DX90" s="846"/>
      <c r="DY90" s="846"/>
      <c r="DZ90" s="847"/>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5"/>
      <c r="BT91" s="846"/>
      <c r="BU91" s="846"/>
      <c r="BV91" s="846"/>
      <c r="BW91" s="846"/>
      <c r="BX91" s="846"/>
      <c r="BY91" s="846"/>
      <c r="BZ91" s="846"/>
      <c r="CA91" s="846"/>
      <c r="CB91" s="846"/>
      <c r="CC91" s="846"/>
      <c r="CD91" s="846"/>
      <c r="CE91" s="846"/>
      <c r="CF91" s="846"/>
      <c r="CG91" s="851"/>
      <c r="CH91" s="848"/>
      <c r="CI91" s="849"/>
      <c r="CJ91" s="849"/>
      <c r="CK91" s="849"/>
      <c r="CL91" s="850"/>
      <c r="CM91" s="848"/>
      <c r="CN91" s="849"/>
      <c r="CO91" s="849"/>
      <c r="CP91" s="849"/>
      <c r="CQ91" s="850"/>
      <c r="CR91" s="848"/>
      <c r="CS91" s="849"/>
      <c r="CT91" s="849"/>
      <c r="CU91" s="849"/>
      <c r="CV91" s="850"/>
      <c r="CW91" s="848"/>
      <c r="CX91" s="849"/>
      <c r="CY91" s="849"/>
      <c r="CZ91" s="849"/>
      <c r="DA91" s="850"/>
      <c r="DB91" s="848"/>
      <c r="DC91" s="849"/>
      <c r="DD91" s="849"/>
      <c r="DE91" s="849"/>
      <c r="DF91" s="850"/>
      <c r="DG91" s="848"/>
      <c r="DH91" s="849"/>
      <c r="DI91" s="849"/>
      <c r="DJ91" s="849"/>
      <c r="DK91" s="850"/>
      <c r="DL91" s="848"/>
      <c r="DM91" s="849"/>
      <c r="DN91" s="849"/>
      <c r="DO91" s="849"/>
      <c r="DP91" s="850"/>
      <c r="DQ91" s="848"/>
      <c r="DR91" s="849"/>
      <c r="DS91" s="849"/>
      <c r="DT91" s="849"/>
      <c r="DU91" s="850"/>
      <c r="DV91" s="845"/>
      <c r="DW91" s="846"/>
      <c r="DX91" s="846"/>
      <c r="DY91" s="846"/>
      <c r="DZ91" s="847"/>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5"/>
      <c r="BT92" s="846"/>
      <c r="BU92" s="846"/>
      <c r="BV92" s="846"/>
      <c r="BW92" s="846"/>
      <c r="BX92" s="846"/>
      <c r="BY92" s="846"/>
      <c r="BZ92" s="846"/>
      <c r="CA92" s="846"/>
      <c r="CB92" s="846"/>
      <c r="CC92" s="846"/>
      <c r="CD92" s="846"/>
      <c r="CE92" s="846"/>
      <c r="CF92" s="846"/>
      <c r="CG92" s="851"/>
      <c r="CH92" s="848"/>
      <c r="CI92" s="849"/>
      <c r="CJ92" s="849"/>
      <c r="CK92" s="849"/>
      <c r="CL92" s="850"/>
      <c r="CM92" s="848"/>
      <c r="CN92" s="849"/>
      <c r="CO92" s="849"/>
      <c r="CP92" s="849"/>
      <c r="CQ92" s="850"/>
      <c r="CR92" s="848"/>
      <c r="CS92" s="849"/>
      <c r="CT92" s="849"/>
      <c r="CU92" s="849"/>
      <c r="CV92" s="850"/>
      <c r="CW92" s="848"/>
      <c r="CX92" s="849"/>
      <c r="CY92" s="849"/>
      <c r="CZ92" s="849"/>
      <c r="DA92" s="850"/>
      <c r="DB92" s="848"/>
      <c r="DC92" s="849"/>
      <c r="DD92" s="849"/>
      <c r="DE92" s="849"/>
      <c r="DF92" s="850"/>
      <c r="DG92" s="848"/>
      <c r="DH92" s="849"/>
      <c r="DI92" s="849"/>
      <c r="DJ92" s="849"/>
      <c r="DK92" s="850"/>
      <c r="DL92" s="848"/>
      <c r="DM92" s="849"/>
      <c r="DN92" s="849"/>
      <c r="DO92" s="849"/>
      <c r="DP92" s="850"/>
      <c r="DQ92" s="848"/>
      <c r="DR92" s="849"/>
      <c r="DS92" s="849"/>
      <c r="DT92" s="849"/>
      <c r="DU92" s="850"/>
      <c r="DV92" s="845"/>
      <c r="DW92" s="846"/>
      <c r="DX92" s="846"/>
      <c r="DY92" s="846"/>
      <c r="DZ92" s="847"/>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5"/>
      <c r="BT93" s="846"/>
      <c r="BU93" s="846"/>
      <c r="BV93" s="846"/>
      <c r="BW93" s="846"/>
      <c r="BX93" s="846"/>
      <c r="BY93" s="846"/>
      <c r="BZ93" s="846"/>
      <c r="CA93" s="846"/>
      <c r="CB93" s="846"/>
      <c r="CC93" s="846"/>
      <c r="CD93" s="846"/>
      <c r="CE93" s="846"/>
      <c r="CF93" s="846"/>
      <c r="CG93" s="851"/>
      <c r="CH93" s="848"/>
      <c r="CI93" s="849"/>
      <c r="CJ93" s="849"/>
      <c r="CK93" s="849"/>
      <c r="CL93" s="850"/>
      <c r="CM93" s="848"/>
      <c r="CN93" s="849"/>
      <c r="CO93" s="849"/>
      <c r="CP93" s="849"/>
      <c r="CQ93" s="850"/>
      <c r="CR93" s="848"/>
      <c r="CS93" s="849"/>
      <c r="CT93" s="849"/>
      <c r="CU93" s="849"/>
      <c r="CV93" s="850"/>
      <c r="CW93" s="848"/>
      <c r="CX93" s="849"/>
      <c r="CY93" s="849"/>
      <c r="CZ93" s="849"/>
      <c r="DA93" s="850"/>
      <c r="DB93" s="848"/>
      <c r="DC93" s="849"/>
      <c r="DD93" s="849"/>
      <c r="DE93" s="849"/>
      <c r="DF93" s="850"/>
      <c r="DG93" s="848"/>
      <c r="DH93" s="849"/>
      <c r="DI93" s="849"/>
      <c r="DJ93" s="849"/>
      <c r="DK93" s="850"/>
      <c r="DL93" s="848"/>
      <c r="DM93" s="849"/>
      <c r="DN93" s="849"/>
      <c r="DO93" s="849"/>
      <c r="DP93" s="850"/>
      <c r="DQ93" s="848"/>
      <c r="DR93" s="849"/>
      <c r="DS93" s="849"/>
      <c r="DT93" s="849"/>
      <c r="DU93" s="850"/>
      <c r="DV93" s="845"/>
      <c r="DW93" s="846"/>
      <c r="DX93" s="846"/>
      <c r="DY93" s="846"/>
      <c r="DZ93" s="847"/>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5"/>
      <c r="BT94" s="846"/>
      <c r="BU94" s="846"/>
      <c r="BV94" s="846"/>
      <c r="BW94" s="846"/>
      <c r="BX94" s="846"/>
      <c r="BY94" s="846"/>
      <c r="BZ94" s="846"/>
      <c r="CA94" s="846"/>
      <c r="CB94" s="846"/>
      <c r="CC94" s="846"/>
      <c r="CD94" s="846"/>
      <c r="CE94" s="846"/>
      <c r="CF94" s="846"/>
      <c r="CG94" s="851"/>
      <c r="CH94" s="848"/>
      <c r="CI94" s="849"/>
      <c r="CJ94" s="849"/>
      <c r="CK94" s="849"/>
      <c r="CL94" s="850"/>
      <c r="CM94" s="848"/>
      <c r="CN94" s="849"/>
      <c r="CO94" s="849"/>
      <c r="CP94" s="849"/>
      <c r="CQ94" s="850"/>
      <c r="CR94" s="848"/>
      <c r="CS94" s="849"/>
      <c r="CT94" s="849"/>
      <c r="CU94" s="849"/>
      <c r="CV94" s="850"/>
      <c r="CW94" s="848"/>
      <c r="CX94" s="849"/>
      <c r="CY94" s="849"/>
      <c r="CZ94" s="849"/>
      <c r="DA94" s="850"/>
      <c r="DB94" s="848"/>
      <c r="DC94" s="849"/>
      <c r="DD94" s="849"/>
      <c r="DE94" s="849"/>
      <c r="DF94" s="850"/>
      <c r="DG94" s="848"/>
      <c r="DH94" s="849"/>
      <c r="DI94" s="849"/>
      <c r="DJ94" s="849"/>
      <c r="DK94" s="850"/>
      <c r="DL94" s="848"/>
      <c r="DM94" s="849"/>
      <c r="DN94" s="849"/>
      <c r="DO94" s="849"/>
      <c r="DP94" s="850"/>
      <c r="DQ94" s="848"/>
      <c r="DR94" s="849"/>
      <c r="DS94" s="849"/>
      <c r="DT94" s="849"/>
      <c r="DU94" s="850"/>
      <c r="DV94" s="845"/>
      <c r="DW94" s="846"/>
      <c r="DX94" s="846"/>
      <c r="DY94" s="846"/>
      <c r="DZ94" s="847"/>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5"/>
      <c r="BT95" s="846"/>
      <c r="BU95" s="846"/>
      <c r="BV95" s="846"/>
      <c r="BW95" s="846"/>
      <c r="BX95" s="846"/>
      <c r="BY95" s="846"/>
      <c r="BZ95" s="846"/>
      <c r="CA95" s="846"/>
      <c r="CB95" s="846"/>
      <c r="CC95" s="846"/>
      <c r="CD95" s="846"/>
      <c r="CE95" s="846"/>
      <c r="CF95" s="846"/>
      <c r="CG95" s="851"/>
      <c r="CH95" s="848"/>
      <c r="CI95" s="849"/>
      <c r="CJ95" s="849"/>
      <c r="CK95" s="849"/>
      <c r="CL95" s="850"/>
      <c r="CM95" s="848"/>
      <c r="CN95" s="849"/>
      <c r="CO95" s="849"/>
      <c r="CP95" s="849"/>
      <c r="CQ95" s="850"/>
      <c r="CR95" s="848"/>
      <c r="CS95" s="849"/>
      <c r="CT95" s="849"/>
      <c r="CU95" s="849"/>
      <c r="CV95" s="850"/>
      <c r="CW95" s="848"/>
      <c r="CX95" s="849"/>
      <c r="CY95" s="849"/>
      <c r="CZ95" s="849"/>
      <c r="DA95" s="850"/>
      <c r="DB95" s="848"/>
      <c r="DC95" s="849"/>
      <c r="DD95" s="849"/>
      <c r="DE95" s="849"/>
      <c r="DF95" s="850"/>
      <c r="DG95" s="848"/>
      <c r="DH95" s="849"/>
      <c r="DI95" s="849"/>
      <c r="DJ95" s="849"/>
      <c r="DK95" s="850"/>
      <c r="DL95" s="848"/>
      <c r="DM95" s="849"/>
      <c r="DN95" s="849"/>
      <c r="DO95" s="849"/>
      <c r="DP95" s="850"/>
      <c r="DQ95" s="848"/>
      <c r="DR95" s="849"/>
      <c r="DS95" s="849"/>
      <c r="DT95" s="849"/>
      <c r="DU95" s="850"/>
      <c r="DV95" s="845"/>
      <c r="DW95" s="846"/>
      <c r="DX95" s="846"/>
      <c r="DY95" s="846"/>
      <c r="DZ95" s="847"/>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5"/>
      <c r="BT96" s="846"/>
      <c r="BU96" s="846"/>
      <c r="BV96" s="846"/>
      <c r="BW96" s="846"/>
      <c r="BX96" s="846"/>
      <c r="BY96" s="846"/>
      <c r="BZ96" s="846"/>
      <c r="CA96" s="846"/>
      <c r="CB96" s="846"/>
      <c r="CC96" s="846"/>
      <c r="CD96" s="846"/>
      <c r="CE96" s="846"/>
      <c r="CF96" s="846"/>
      <c r="CG96" s="851"/>
      <c r="CH96" s="848"/>
      <c r="CI96" s="849"/>
      <c r="CJ96" s="849"/>
      <c r="CK96" s="849"/>
      <c r="CL96" s="850"/>
      <c r="CM96" s="848"/>
      <c r="CN96" s="849"/>
      <c r="CO96" s="849"/>
      <c r="CP96" s="849"/>
      <c r="CQ96" s="850"/>
      <c r="CR96" s="848"/>
      <c r="CS96" s="849"/>
      <c r="CT96" s="849"/>
      <c r="CU96" s="849"/>
      <c r="CV96" s="850"/>
      <c r="CW96" s="848"/>
      <c r="CX96" s="849"/>
      <c r="CY96" s="849"/>
      <c r="CZ96" s="849"/>
      <c r="DA96" s="850"/>
      <c r="DB96" s="848"/>
      <c r="DC96" s="849"/>
      <c r="DD96" s="849"/>
      <c r="DE96" s="849"/>
      <c r="DF96" s="850"/>
      <c r="DG96" s="848"/>
      <c r="DH96" s="849"/>
      <c r="DI96" s="849"/>
      <c r="DJ96" s="849"/>
      <c r="DK96" s="850"/>
      <c r="DL96" s="848"/>
      <c r="DM96" s="849"/>
      <c r="DN96" s="849"/>
      <c r="DO96" s="849"/>
      <c r="DP96" s="850"/>
      <c r="DQ96" s="848"/>
      <c r="DR96" s="849"/>
      <c r="DS96" s="849"/>
      <c r="DT96" s="849"/>
      <c r="DU96" s="850"/>
      <c r="DV96" s="845"/>
      <c r="DW96" s="846"/>
      <c r="DX96" s="846"/>
      <c r="DY96" s="846"/>
      <c r="DZ96" s="847"/>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5"/>
      <c r="BT97" s="846"/>
      <c r="BU97" s="846"/>
      <c r="BV97" s="846"/>
      <c r="BW97" s="846"/>
      <c r="BX97" s="846"/>
      <c r="BY97" s="846"/>
      <c r="BZ97" s="846"/>
      <c r="CA97" s="846"/>
      <c r="CB97" s="846"/>
      <c r="CC97" s="846"/>
      <c r="CD97" s="846"/>
      <c r="CE97" s="846"/>
      <c r="CF97" s="846"/>
      <c r="CG97" s="851"/>
      <c r="CH97" s="848"/>
      <c r="CI97" s="849"/>
      <c r="CJ97" s="849"/>
      <c r="CK97" s="849"/>
      <c r="CL97" s="850"/>
      <c r="CM97" s="848"/>
      <c r="CN97" s="849"/>
      <c r="CO97" s="849"/>
      <c r="CP97" s="849"/>
      <c r="CQ97" s="850"/>
      <c r="CR97" s="848"/>
      <c r="CS97" s="849"/>
      <c r="CT97" s="849"/>
      <c r="CU97" s="849"/>
      <c r="CV97" s="850"/>
      <c r="CW97" s="848"/>
      <c r="CX97" s="849"/>
      <c r="CY97" s="849"/>
      <c r="CZ97" s="849"/>
      <c r="DA97" s="850"/>
      <c r="DB97" s="848"/>
      <c r="DC97" s="849"/>
      <c r="DD97" s="849"/>
      <c r="DE97" s="849"/>
      <c r="DF97" s="850"/>
      <c r="DG97" s="848"/>
      <c r="DH97" s="849"/>
      <c r="DI97" s="849"/>
      <c r="DJ97" s="849"/>
      <c r="DK97" s="850"/>
      <c r="DL97" s="848"/>
      <c r="DM97" s="849"/>
      <c r="DN97" s="849"/>
      <c r="DO97" s="849"/>
      <c r="DP97" s="850"/>
      <c r="DQ97" s="848"/>
      <c r="DR97" s="849"/>
      <c r="DS97" s="849"/>
      <c r="DT97" s="849"/>
      <c r="DU97" s="850"/>
      <c r="DV97" s="845"/>
      <c r="DW97" s="846"/>
      <c r="DX97" s="846"/>
      <c r="DY97" s="846"/>
      <c r="DZ97" s="847"/>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5"/>
      <c r="BT98" s="846"/>
      <c r="BU98" s="846"/>
      <c r="BV98" s="846"/>
      <c r="BW98" s="846"/>
      <c r="BX98" s="846"/>
      <c r="BY98" s="846"/>
      <c r="BZ98" s="846"/>
      <c r="CA98" s="846"/>
      <c r="CB98" s="846"/>
      <c r="CC98" s="846"/>
      <c r="CD98" s="846"/>
      <c r="CE98" s="846"/>
      <c r="CF98" s="846"/>
      <c r="CG98" s="851"/>
      <c r="CH98" s="848"/>
      <c r="CI98" s="849"/>
      <c r="CJ98" s="849"/>
      <c r="CK98" s="849"/>
      <c r="CL98" s="850"/>
      <c r="CM98" s="848"/>
      <c r="CN98" s="849"/>
      <c r="CO98" s="849"/>
      <c r="CP98" s="849"/>
      <c r="CQ98" s="850"/>
      <c r="CR98" s="848"/>
      <c r="CS98" s="849"/>
      <c r="CT98" s="849"/>
      <c r="CU98" s="849"/>
      <c r="CV98" s="850"/>
      <c r="CW98" s="848"/>
      <c r="CX98" s="849"/>
      <c r="CY98" s="849"/>
      <c r="CZ98" s="849"/>
      <c r="DA98" s="850"/>
      <c r="DB98" s="848"/>
      <c r="DC98" s="849"/>
      <c r="DD98" s="849"/>
      <c r="DE98" s="849"/>
      <c r="DF98" s="850"/>
      <c r="DG98" s="848"/>
      <c r="DH98" s="849"/>
      <c r="DI98" s="849"/>
      <c r="DJ98" s="849"/>
      <c r="DK98" s="850"/>
      <c r="DL98" s="848"/>
      <c r="DM98" s="849"/>
      <c r="DN98" s="849"/>
      <c r="DO98" s="849"/>
      <c r="DP98" s="850"/>
      <c r="DQ98" s="848"/>
      <c r="DR98" s="849"/>
      <c r="DS98" s="849"/>
      <c r="DT98" s="849"/>
      <c r="DU98" s="850"/>
      <c r="DV98" s="845"/>
      <c r="DW98" s="846"/>
      <c r="DX98" s="846"/>
      <c r="DY98" s="846"/>
      <c r="DZ98" s="847"/>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5"/>
      <c r="BT99" s="846"/>
      <c r="BU99" s="846"/>
      <c r="BV99" s="846"/>
      <c r="BW99" s="846"/>
      <c r="BX99" s="846"/>
      <c r="BY99" s="846"/>
      <c r="BZ99" s="846"/>
      <c r="CA99" s="846"/>
      <c r="CB99" s="846"/>
      <c r="CC99" s="846"/>
      <c r="CD99" s="846"/>
      <c r="CE99" s="846"/>
      <c r="CF99" s="846"/>
      <c r="CG99" s="851"/>
      <c r="CH99" s="848"/>
      <c r="CI99" s="849"/>
      <c r="CJ99" s="849"/>
      <c r="CK99" s="849"/>
      <c r="CL99" s="850"/>
      <c r="CM99" s="848"/>
      <c r="CN99" s="849"/>
      <c r="CO99" s="849"/>
      <c r="CP99" s="849"/>
      <c r="CQ99" s="850"/>
      <c r="CR99" s="848"/>
      <c r="CS99" s="849"/>
      <c r="CT99" s="849"/>
      <c r="CU99" s="849"/>
      <c r="CV99" s="850"/>
      <c r="CW99" s="848"/>
      <c r="CX99" s="849"/>
      <c r="CY99" s="849"/>
      <c r="CZ99" s="849"/>
      <c r="DA99" s="850"/>
      <c r="DB99" s="848"/>
      <c r="DC99" s="849"/>
      <c r="DD99" s="849"/>
      <c r="DE99" s="849"/>
      <c r="DF99" s="850"/>
      <c r="DG99" s="848"/>
      <c r="DH99" s="849"/>
      <c r="DI99" s="849"/>
      <c r="DJ99" s="849"/>
      <c r="DK99" s="850"/>
      <c r="DL99" s="848"/>
      <c r="DM99" s="849"/>
      <c r="DN99" s="849"/>
      <c r="DO99" s="849"/>
      <c r="DP99" s="850"/>
      <c r="DQ99" s="848"/>
      <c r="DR99" s="849"/>
      <c r="DS99" s="849"/>
      <c r="DT99" s="849"/>
      <c r="DU99" s="850"/>
      <c r="DV99" s="845"/>
      <c r="DW99" s="846"/>
      <c r="DX99" s="846"/>
      <c r="DY99" s="846"/>
      <c r="DZ99" s="847"/>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5"/>
      <c r="BT100" s="846"/>
      <c r="BU100" s="846"/>
      <c r="BV100" s="846"/>
      <c r="BW100" s="846"/>
      <c r="BX100" s="846"/>
      <c r="BY100" s="846"/>
      <c r="BZ100" s="846"/>
      <c r="CA100" s="846"/>
      <c r="CB100" s="846"/>
      <c r="CC100" s="846"/>
      <c r="CD100" s="846"/>
      <c r="CE100" s="846"/>
      <c r="CF100" s="846"/>
      <c r="CG100" s="851"/>
      <c r="CH100" s="848"/>
      <c r="CI100" s="849"/>
      <c r="CJ100" s="849"/>
      <c r="CK100" s="849"/>
      <c r="CL100" s="850"/>
      <c r="CM100" s="848"/>
      <c r="CN100" s="849"/>
      <c r="CO100" s="849"/>
      <c r="CP100" s="849"/>
      <c r="CQ100" s="850"/>
      <c r="CR100" s="848"/>
      <c r="CS100" s="849"/>
      <c r="CT100" s="849"/>
      <c r="CU100" s="849"/>
      <c r="CV100" s="850"/>
      <c r="CW100" s="848"/>
      <c r="CX100" s="849"/>
      <c r="CY100" s="849"/>
      <c r="CZ100" s="849"/>
      <c r="DA100" s="850"/>
      <c r="DB100" s="848"/>
      <c r="DC100" s="849"/>
      <c r="DD100" s="849"/>
      <c r="DE100" s="849"/>
      <c r="DF100" s="850"/>
      <c r="DG100" s="848"/>
      <c r="DH100" s="849"/>
      <c r="DI100" s="849"/>
      <c r="DJ100" s="849"/>
      <c r="DK100" s="850"/>
      <c r="DL100" s="848"/>
      <c r="DM100" s="849"/>
      <c r="DN100" s="849"/>
      <c r="DO100" s="849"/>
      <c r="DP100" s="850"/>
      <c r="DQ100" s="848"/>
      <c r="DR100" s="849"/>
      <c r="DS100" s="849"/>
      <c r="DT100" s="849"/>
      <c r="DU100" s="850"/>
      <c r="DV100" s="845"/>
      <c r="DW100" s="846"/>
      <c r="DX100" s="846"/>
      <c r="DY100" s="846"/>
      <c r="DZ100" s="847"/>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5"/>
      <c r="BT101" s="846"/>
      <c r="BU101" s="846"/>
      <c r="BV101" s="846"/>
      <c r="BW101" s="846"/>
      <c r="BX101" s="846"/>
      <c r="BY101" s="846"/>
      <c r="BZ101" s="846"/>
      <c r="CA101" s="846"/>
      <c r="CB101" s="846"/>
      <c r="CC101" s="846"/>
      <c r="CD101" s="846"/>
      <c r="CE101" s="846"/>
      <c r="CF101" s="846"/>
      <c r="CG101" s="851"/>
      <c r="CH101" s="848"/>
      <c r="CI101" s="849"/>
      <c r="CJ101" s="849"/>
      <c r="CK101" s="849"/>
      <c r="CL101" s="850"/>
      <c r="CM101" s="848"/>
      <c r="CN101" s="849"/>
      <c r="CO101" s="849"/>
      <c r="CP101" s="849"/>
      <c r="CQ101" s="850"/>
      <c r="CR101" s="848"/>
      <c r="CS101" s="849"/>
      <c r="CT101" s="849"/>
      <c r="CU101" s="849"/>
      <c r="CV101" s="850"/>
      <c r="CW101" s="848"/>
      <c r="CX101" s="849"/>
      <c r="CY101" s="849"/>
      <c r="CZ101" s="849"/>
      <c r="DA101" s="850"/>
      <c r="DB101" s="848"/>
      <c r="DC101" s="849"/>
      <c r="DD101" s="849"/>
      <c r="DE101" s="849"/>
      <c r="DF101" s="850"/>
      <c r="DG101" s="848"/>
      <c r="DH101" s="849"/>
      <c r="DI101" s="849"/>
      <c r="DJ101" s="849"/>
      <c r="DK101" s="850"/>
      <c r="DL101" s="848"/>
      <c r="DM101" s="849"/>
      <c r="DN101" s="849"/>
      <c r="DO101" s="849"/>
      <c r="DP101" s="850"/>
      <c r="DQ101" s="848"/>
      <c r="DR101" s="849"/>
      <c r="DS101" s="849"/>
      <c r="DT101" s="849"/>
      <c r="DU101" s="850"/>
      <c r="DV101" s="845"/>
      <c r="DW101" s="846"/>
      <c r="DX101" s="846"/>
      <c r="DY101" s="846"/>
      <c r="DZ101" s="847"/>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776" t="s">
        <v>397</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5240</v>
      </c>
      <c r="CS102" s="838"/>
      <c r="CT102" s="838"/>
      <c r="CU102" s="838"/>
      <c r="CV102" s="878"/>
      <c r="CW102" s="877">
        <v>290</v>
      </c>
      <c r="CX102" s="838"/>
      <c r="CY102" s="838"/>
      <c r="CZ102" s="838"/>
      <c r="DA102" s="878"/>
      <c r="DB102" s="877" t="s">
        <v>558</v>
      </c>
      <c r="DC102" s="838"/>
      <c r="DD102" s="838"/>
      <c r="DE102" s="838"/>
      <c r="DF102" s="878"/>
      <c r="DG102" s="877" t="s">
        <v>558</v>
      </c>
      <c r="DH102" s="838"/>
      <c r="DI102" s="838"/>
      <c r="DJ102" s="838"/>
      <c r="DK102" s="878"/>
      <c r="DL102" s="877" t="s">
        <v>558</v>
      </c>
      <c r="DM102" s="838"/>
      <c r="DN102" s="838"/>
      <c r="DO102" s="838"/>
      <c r="DP102" s="878"/>
      <c r="DQ102" s="877" t="s">
        <v>558</v>
      </c>
      <c r="DR102" s="838"/>
      <c r="DS102" s="838"/>
      <c r="DT102" s="838"/>
      <c r="DU102" s="878"/>
      <c r="DV102" s="776"/>
      <c r="DW102" s="777"/>
      <c r="DX102" s="777"/>
      <c r="DY102" s="777"/>
      <c r="DZ102" s="901"/>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398</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399</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402</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403</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404</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405</v>
      </c>
      <c r="AB109" s="880"/>
      <c r="AC109" s="880"/>
      <c r="AD109" s="880"/>
      <c r="AE109" s="881"/>
      <c r="AF109" s="879" t="s">
        <v>406</v>
      </c>
      <c r="AG109" s="880"/>
      <c r="AH109" s="880"/>
      <c r="AI109" s="880"/>
      <c r="AJ109" s="881"/>
      <c r="AK109" s="879" t="s">
        <v>294</v>
      </c>
      <c r="AL109" s="880"/>
      <c r="AM109" s="880"/>
      <c r="AN109" s="880"/>
      <c r="AO109" s="881"/>
      <c r="AP109" s="879" t="s">
        <v>407</v>
      </c>
      <c r="AQ109" s="880"/>
      <c r="AR109" s="880"/>
      <c r="AS109" s="880"/>
      <c r="AT109" s="882"/>
      <c r="AU109" s="899" t="s">
        <v>404</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405</v>
      </c>
      <c r="BR109" s="880"/>
      <c r="BS109" s="880"/>
      <c r="BT109" s="880"/>
      <c r="BU109" s="881"/>
      <c r="BV109" s="879" t="s">
        <v>406</v>
      </c>
      <c r="BW109" s="880"/>
      <c r="BX109" s="880"/>
      <c r="BY109" s="880"/>
      <c r="BZ109" s="881"/>
      <c r="CA109" s="879" t="s">
        <v>294</v>
      </c>
      <c r="CB109" s="880"/>
      <c r="CC109" s="880"/>
      <c r="CD109" s="880"/>
      <c r="CE109" s="881"/>
      <c r="CF109" s="900" t="s">
        <v>407</v>
      </c>
      <c r="CG109" s="900"/>
      <c r="CH109" s="900"/>
      <c r="CI109" s="900"/>
      <c r="CJ109" s="900"/>
      <c r="CK109" s="879" t="s">
        <v>408</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405</v>
      </c>
      <c r="DH109" s="880"/>
      <c r="DI109" s="880"/>
      <c r="DJ109" s="880"/>
      <c r="DK109" s="881"/>
      <c r="DL109" s="879" t="s">
        <v>406</v>
      </c>
      <c r="DM109" s="880"/>
      <c r="DN109" s="880"/>
      <c r="DO109" s="880"/>
      <c r="DP109" s="881"/>
      <c r="DQ109" s="879" t="s">
        <v>294</v>
      </c>
      <c r="DR109" s="880"/>
      <c r="DS109" s="880"/>
      <c r="DT109" s="880"/>
      <c r="DU109" s="881"/>
      <c r="DV109" s="879" t="s">
        <v>407</v>
      </c>
      <c r="DW109" s="880"/>
      <c r="DX109" s="880"/>
      <c r="DY109" s="880"/>
      <c r="DZ109" s="882"/>
    </row>
    <row r="110" spans="1:131" s="224" customFormat="1" ht="26.25" customHeight="1" x14ac:dyDescent="0.2">
      <c r="A110" s="883" t="s">
        <v>409</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2440828</v>
      </c>
      <c r="AB110" s="887"/>
      <c r="AC110" s="887"/>
      <c r="AD110" s="887"/>
      <c r="AE110" s="888"/>
      <c r="AF110" s="889">
        <v>2447399</v>
      </c>
      <c r="AG110" s="887"/>
      <c r="AH110" s="887"/>
      <c r="AI110" s="887"/>
      <c r="AJ110" s="888"/>
      <c r="AK110" s="889">
        <v>2533207</v>
      </c>
      <c r="AL110" s="887"/>
      <c r="AM110" s="887"/>
      <c r="AN110" s="887"/>
      <c r="AO110" s="888"/>
      <c r="AP110" s="890">
        <v>3.3</v>
      </c>
      <c r="AQ110" s="891"/>
      <c r="AR110" s="891"/>
      <c r="AS110" s="891"/>
      <c r="AT110" s="892"/>
      <c r="AU110" s="893" t="s">
        <v>69</v>
      </c>
      <c r="AV110" s="894"/>
      <c r="AW110" s="894"/>
      <c r="AX110" s="894"/>
      <c r="AY110" s="894"/>
      <c r="AZ110" s="916" t="s">
        <v>410</v>
      </c>
      <c r="BA110" s="884"/>
      <c r="BB110" s="884"/>
      <c r="BC110" s="884"/>
      <c r="BD110" s="884"/>
      <c r="BE110" s="884"/>
      <c r="BF110" s="884"/>
      <c r="BG110" s="884"/>
      <c r="BH110" s="884"/>
      <c r="BI110" s="884"/>
      <c r="BJ110" s="884"/>
      <c r="BK110" s="884"/>
      <c r="BL110" s="884"/>
      <c r="BM110" s="884"/>
      <c r="BN110" s="884"/>
      <c r="BO110" s="884"/>
      <c r="BP110" s="885"/>
      <c r="BQ110" s="917">
        <v>29285147</v>
      </c>
      <c r="BR110" s="918"/>
      <c r="BS110" s="918"/>
      <c r="BT110" s="918"/>
      <c r="BU110" s="918"/>
      <c r="BV110" s="918">
        <v>27933531</v>
      </c>
      <c r="BW110" s="918"/>
      <c r="BX110" s="918"/>
      <c r="BY110" s="918"/>
      <c r="BZ110" s="918"/>
      <c r="CA110" s="918">
        <v>26262863</v>
      </c>
      <c r="CB110" s="918"/>
      <c r="CC110" s="918"/>
      <c r="CD110" s="918"/>
      <c r="CE110" s="918"/>
      <c r="CF110" s="931">
        <v>34.1</v>
      </c>
      <c r="CG110" s="932"/>
      <c r="CH110" s="932"/>
      <c r="CI110" s="932"/>
      <c r="CJ110" s="932"/>
      <c r="CK110" s="933" t="s">
        <v>411</v>
      </c>
      <c r="CL110" s="934"/>
      <c r="CM110" s="916" t="s">
        <v>412</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3731937</v>
      </c>
      <c r="DH110" s="918"/>
      <c r="DI110" s="918"/>
      <c r="DJ110" s="918"/>
      <c r="DK110" s="918"/>
      <c r="DL110" s="918">
        <v>3320459</v>
      </c>
      <c r="DM110" s="918"/>
      <c r="DN110" s="918"/>
      <c r="DO110" s="918"/>
      <c r="DP110" s="918"/>
      <c r="DQ110" s="918">
        <v>2908706</v>
      </c>
      <c r="DR110" s="918"/>
      <c r="DS110" s="918"/>
      <c r="DT110" s="918"/>
      <c r="DU110" s="918"/>
      <c r="DV110" s="919">
        <v>3.8</v>
      </c>
      <c r="DW110" s="919"/>
      <c r="DX110" s="919"/>
      <c r="DY110" s="919"/>
      <c r="DZ110" s="920"/>
    </row>
    <row r="111" spans="1:131" s="224" customFormat="1" ht="26.25" customHeight="1" x14ac:dyDescent="0.2">
      <c r="A111" s="921" t="s">
        <v>413</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414</v>
      </c>
      <c r="BA111" s="910"/>
      <c r="BB111" s="910"/>
      <c r="BC111" s="910"/>
      <c r="BD111" s="910"/>
      <c r="BE111" s="910"/>
      <c r="BF111" s="910"/>
      <c r="BG111" s="910"/>
      <c r="BH111" s="910"/>
      <c r="BI111" s="910"/>
      <c r="BJ111" s="910"/>
      <c r="BK111" s="910"/>
      <c r="BL111" s="910"/>
      <c r="BM111" s="910"/>
      <c r="BN111" s="910"/>
      <c r="BO111" s="910"/>
      <c r="BP111" s="911"/>
      <c r="BQ111" s="912">
        <v>4289566</v>
      </c>
      <c r="BR111" s="913"/>
      <c r="BS111" s="913"/>
      <c r="BT111" s="913"/>
      <c r="BU111" s="913"/>
      <c r="BV111" s="913">
        <v>3817837</v>
      </c>
      <c r="BW111" s="913"/>
      <c r="BX111" s="913"/>
      <c r="BY111" s="913"/>
      <c r="BZ111" s="913"/>
      <c r="CA111" s="913">
        <v>3348233</v>
      </c>
      <c r="CB111" s="913"/>
      <c r="CC111" s="913"/>
      <c r="CD111" s="913"/>
      <c r="CE111" s="913"/>
      <c r="CF111" s="907">
        <v>4.3</v>
      </c>
      <c r="CG111" s="908"/>
      <c r="CH111" s="908"/>
      <c r="CI111" s="908"/>
      <c r="CJ111" s="908"/>
      <c r="CK111" s="935"/>
      <c r="CL111" s="936"/>
      <c r="CM111" s="909" t="s">
        <v>415</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2">
      <c r="A112" s="939" t="s">
        <v>416</v>
      </c>
      <c r="B112" s="940"/>
      <c r="C112" s="910" t="s">
        <v>417</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136887</v>
      </c>
      <c r="AB112" s="946"/>
      <c r="AC112" s="946"/>
      <c r="AD112" s="946"/>
      <c r="AE112" s="947"/>
      <c r="AF112" s="948">
        <v>140583</v>
      </c>
      <c r="AG112" s="946"/>
      <c r="AH112" s="946"/>
      <c r="AI112" s="946"/>
      <c r="AJ112" s="947"/>
      <c r="AK112" s="948">
        <v>137286</v>
      </c>
      <c r="AL112" s="946"/>
      <c r="AM112" s="946"/>
      <c r="AN112" s="946"/>
      <c r="AO112" s="947"/>
      <c r="AP112" s="949">
        <v>0.2</v>
      </c>
      <c r="AQ112" s="950"/>
      <c r="AR112" s="950"/>
      <c r="AS112" s="950"/>
      <c r="AT112" s="951"/>
      <c r="AU112" s="895"/>
      <c r="AV112" s="896"/>
      <c r="AW112" s="896"/>
      <c r="AX112" s="896"/>
      <c r="AY112" s="896"/>
      <c r="AZ112" s="909" t="s">
        <v>418</v>
      </c>
      <c r="BA112" s="910"/>
      <c r="BB112" s="910"/>
      <c r="BC112" s="910"/>
      <c r="BD112" s="910"/>
      <c r="BE112" s="910"/>
      <c r="BF112" s="910"/>
      <c r="BG112" s="910"/>
      <c r="BH112" s="910"/>
      <c r="BI112" s="910"/>
      <c r="BJ112" s="910"/>
      <c r="BK112" s="910"/>
      <c r="BL112" s="910"/>
      <c r="BM112" s="910"/>
      <c r="BN112" s="910"/>
      <c r="BO112" s="910"/>
      <c r="BP112" s="911"/>
      <c r="BQ112" s="912" t="s">
        <v>122</v>
      </c>
      <c r="BR112" s="913"/>
      <c r="BS112" s="913"/>
      <c r="BT112" s="913"/>
      <c r="BU112" s="913"/>
      <c r="BV112" s="913" t="s">
        <v>122</v>
      </c>
      <c r="BW112" s="913"/>
      <c r="BX112" s="913"/>
      <c r="BY112" s="913"/>
      <c r="BZ112" s="913"/>
      <c r="CA112" s="913" t="s">
        <v>122</v>
      </c>
      <c r="CB112" s="913"/>
      <c r="CC112" s="913"/>
      <c r="CD112" s="913"/>
      <c r="CE112" s="913"/>
      <c r="CF112" s="907" t="s">
        <v>122</v>
      </c>
      <c r="CG112" s="908"/>
      <c r="CH112" s="908"/>
      <c r="CI112" s="908"/>
      <c r="CJ112" s="908"/>
      <c r="CK112" s="935"/>
      <c r="CL112" s="936"/>
      <c r="CM112" s="909" t="s">
        <v>419</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2">
      <c r="A113" s="941"/>
      <c r="B113" s="942"/>
      <c r="C113" s="910" t="s">
        <v>420</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t="s">
        <v>122</v>
      </c>
      <c r="AB113" s="925"/>
      <c r="AC113" s="925"/>
      <c r="AD113" s="925"/>
      <c r="AE113" s="926"/>
      <c r="AF113" s="927" t="s">
        <v>122</v>
      </c>
      <c r="AG113" s="925"/>
      <c r="AH113" s="925"/>
      <c r="AI113" s="925"/>
      <c r="AJ113" s="926"/>
      <c r="AK113" s="927" t="s">
        <v>122</v>
      </c>
      <c r="AL113" s="925"/>
      <c r="AM113" s="925"/>
      <c r="AN113" s="925"/>
      <c r="AO113" s="926"/>
      <c r="AP113" s="928" t="s">
        <v>122</v>
      </c>
      <c r="AQ113" s="929"/>
      <c r="AR113" s="929"/>
      <c r="AS113" s="929"/>
      <c r="AT113" s="930"/>
      <c r="AU113" s="895"/>
      <c r="AV113" s="896"/>
      <c r="AW113" s="896"/>
      <c r="AX113" s="896"/>
      <c r="AY113" s="896"/>
      <c r="AZ113" s="909" t="s">
        <v>421</v>
      </c>
      <c r="BA113" s="910"/>
      <c r="BB113" s="910"/>
      <c r="BC113" s="910"/>
      <c r="BD113" s="910"/>
      <c r="BE113" s="910"/>
      <c r="BF113" s="910"/>
      <c r="BG113" s="910"/>
      <c r="BH113" s="910"/>
      <c r="BI113" s="910"/>
      <c r="BJ113" s="910"/>
      <c r="BK113" s="910"/>
      <c r="BL113" s="910"/>
      <c r="BM113" s="910"/>
      <c r="BN113" s="910"/>
      <c r="BO113" s="910"/>
      <c r="BP113" s="911"/>
      <c r="BQ113" s="912">
        <v>1376598</v>
      </c>
      <c r="BR113" s="913"/>
      <c r="BS113" s="913"/>
      <c r="BT113" s="913"/>
      <c r="BU113" s="913"/>
      <c r="BV113" s="913">
        <v>1622833</v>
      </c>
      <c r="BW113" s="913"/>
      <c r="BX113" s="913"/>
      <c r="BY113" s="913"/>
      <c r="BZ113" s="913"/>
      <c r="CA113" s="913">
        <v>1708891</v>
      </c>
      <c r="CB113" s="913"/>
      <c r="CC113" s="913"/>
      <c r="CD113" s="913"/>
      <c r="CE113" s="913"/>
      <c r="CF113" s="907">
        <v>2.2000000000000002</v>
      </c>
      <c r="CG113" s="908"/>
      <c r="CH113" s="908"/>
      <c r="CI113" s="908"/>
      <c r="CJ113" s="908"/>
      <c r="CK113" s="935"/>
      <c r="CL113" s="936"/>
      <c r="CM113" s="909" t="s">
        <v>422</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2">
      <c r="A114" s="941"/>
      <c r="B114" s="942"/>
      <c r="C114" s="910" t="s">
        <v>423</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91045</v>
      </c>
      <c r="AB114" s="946"/>
      <c r="AC114" s="946"/>
      <c r="AD114" s="946"/>
      <c r="AE114" s="947"/>
      <c r="AF114" s="948">
        <v>89456</v>
      </c>
      <c r="AG114" s="946"/>
      <c r="AH114" s="946"/>
      <c r="AI114" s="946"/>
      <c r="AJ114" s="947"/>
      <c r="AK114" s="948">
        <v>109480</v>
      </c>
      <c r="AL114" s="946"/>
      <c r="AM114" s="946"/>
      <c r="AN114" s="946"/>
      <c r="AO114" s="947"/>
      <c r="AP114" s="949">
        <v>0.1</v>
      </c>
      <c r="AQ114" s="950"/>
      <c r="AR114" s="950"/>
      <c r="AS114" s="950"/>
      <c r="AT114" s="951"/>
      <c r="AU114" s="895"/>
      <c r="AV114" s="896"/>
      <c r="AW114" s="896"/>
      <c r="AX114" s="896"/>
      <c r="AY114" s="896"/>
      <c r="AZ114" s="909" t="s">
        <v>424</v>
      </c>
      <c r="BA114" s="910"/>
      <c r="BB114" s="910"/>
      <c r="BC114" s="910"/>
      <c r="BD114" s="910"/>
      <c r="BE114" s="910"/>
      <c r="BF114" s="910"/>
      <c r="BG114" s="910"/>
      <c r="BH114" s="910"/>
      <c r="BI114" s="910"/>
      <c r="BJ114" s="910"/>
      <c r="BK114" s="910"/>
      <c r="BL114" s="910"/>
      <c r="BM114" s="910"/>
      <c r="BN114" s="910"/>
      <c r="BO114" s="910"/>
      <c r="BP114" s="911"/>
      <c r="BQ114" s="912">
        <v>14432987</v>
      </c>
      <c r="BR114" s="913"/>
      <c r="BS114" s="913"/>
      <c r="BT114" s="913"/>
      <c r="BU114" s="913"/>
      <c r="BV114" s="913">
        <v>13707794</v>
      </c>
      <c r="BW114" s="913"/>
      <c r="BX114" s="913"/>
      <c r="BY114" s="913"/>
      <c r="BZ114" s="913"/>
      <c r="CA114" s="913">
        <v>13855873</v>
      </c>
      <c r="CB114" s="913"/>
      <c r="CC114" s="913"/>
      <c r="CD114" s="913"/>
      <c r="CE114" s="913"/>
      <c r="CF114" s="907">
        <v>18</v>
      </c>
      <c r="CG114" s="908"/>
      <c r="CH114" s="908"/>
      <c r="CI114" s="908"/>
      <c r="CJ114" s="908"/>
      <c r="CK114" s="935"/>
      <c r="CL114" s="936"/>
      <c r="CM114" s="909" t="s">
        <v>425</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2">
      <c r="A115" s="941"/>
      <c r="B115" s="942"/>
      <c r="C115" s="910" t="s">
        <v>426</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471729</v>
      </c>
      <c r="AB115" s="925"/>
      <c r="AC115" s="925"/>
      <c r="AD115" s="925"/>
      <c r="AE115" s="926"/>
      <c r="AF115" s="927">
        <v>469421</v>
      </c>
      <c r="AG115" s="925"/>
      <c r="AH115" s="925"/>
      <c r="AI115" s="925"/>
      <c r="AJ115" s="926"/>
      <c r="AK115" s="927">
        <v>469512</v>
      </c>
      <c r="AL115" s="925"/>
      <c r="AM115" s="925"/>
      <c r="AN115" s="925"/>
      <c r="AO115" s="926"/>
      <c r="AP115" s="928">
        <v>0.6</v>
      </c>
      <c r="AQ115" s="929"/>
      <c r="AR115" s="929"/>
      <c r="AS115" s="929"/>
      <c r="AT115" s="930"/>
      <c r="AU115" s="895"/>
      <c r="AV115" s="896"/>
      <c r="AW115" s="896"/>
      <c r="AX115" s="896"/>
      <c r="AY115" s="896"/>
      <c r="AZ115" s="909" t="s">
        <v>427</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428</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2">
      <c r="A116" s="943"/>
      <c r="B116" s="944"/>
      <c r="C116" s="952" t="s">
        <v>429</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430</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431</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557629</v>
      </c>
      <c r="DH116" s="946"/>
      <c r="DI116" s="946"/>
      <c r="DJ116" s="946"/>
      <c r="DK116" s="947"/>
      <c r="DL116" s="948">
        <v>497378</v>
      </c>
      <c r="DM116" s="946"/>
      <c r="DN116" s="946"/>
      <c r="DO116" s="946"/>
      <c r="DP116" s="947"/>
      <c r="DQ116" s="948">
        <v>439527</v>
      </c>
      <c r="DR116" s="946"/>
      <c r="DS116" s="946"/>
      <c r="DT116" s="946"/>
      <c r="DU116" s="947"/>
      <c r="DV116" s="949">
        <v>0.6</v>
      </c>
      <c r="DW116" s="950"/>
      <c r="DX116" s="950"/>
      <c r="DY116" s="950"/>
      <c r="DZ116" s="951"/>
    </row>
    <row r="117" spans="1:130" s="224"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432</v>
      </c>
      <c r="Z117" s="881"/>
      <c r="AA117" s="965">
        <v>3140489</v>
      </c>
      <c r="AB117" s="966"/>
      <c r="AC117" s="966"/>
      <c r="AD117" s="966"/>
      <c r="AE117" s="967"/>
      <c r="AF117" s="968">
        <v>3146859</v>
      </c>
      <c r="AG117" s="966"/>
      <c r="AH117" s="966"/>
      <c r="AI117" s="966"/>
      <c r="AJ117" s="967"/>
      <c r="AK117" s="968">
        <v>3249485</v>
      </c>
      <c r="AL117" s="966"/>
      <c r="AM117" s="966"/>
      <c r="AN117" s="966"/>
      <c r="AO117" s="967"/>
      <c r="AP117" s="969"/>
      <c r="AQ117" s="970"/>
      <c r="AR117" s="970"/>
      <c r="AS117" s="970"/>
      <c r="AT117" s="971"/>
      <c r="AU117" s="895"/>
      <c r="AV117" s="896"/>
      <c r="AW117" s="896"/>
      <c r="AX117" s="896"/>
      <c r="AY117" s="896"/>
      <c r="AZ117" s="961" t="s">
        <v>433</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434</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2">
      <c r="A118" s="899" t="s">
        <v>408</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405</v>
      </c>
      <c r="AB118" s="880"/>
      <c r="AC118" s="880"/>
      <c r="AD118" s="880"/>
      <c r="AE118" s="881"/>
      <c r="AF118" s="879" t="s">
        <v>406</v>
      </c>
      <c r="AG118" s="880"/>
      <c r="AH118" s="880"/>
      <c r="AI118" s="880"/>
      <c r="AJ118" s="881"/>
      <c r="AK118" s="879" t="s">
        <v>294</v>
      </c>
      <c r="AL118" s="880"/>
      <c r="AM118" s="880"/>
      <c r="AN118" s="880"/>
      <c r="AO118" s="881"/>
      <c r="AP118" s="957" t="s">
        <v>407</v>
      </c>
      <c r="AQ118" s="958"/>
      <c r="AR118" s="958"/>
      <c r="AS118" s="958"/>
      <c r="AT118" s="959"/>
      <c r="AU118" s="895"/>
      <c r="AV118" s="896"/>
      <c r="AW118" s="896"/>
      <c r="AX118" s="896"/>
      <c r="AY118" s="896"/>
      <c r="AZ118" s="960" t="s">
        <v>435</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436</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2">
      <c r="A119" s="1043" t="s">
        <v>411</v>
      </c>
      <c r="B119" s="934"/>
      <c r="C119" s="916" t="s">
        <v>412</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v>411478</v>
      </c>
      <c r="AB119" s="887"/>
      <c r="AC119" s="887"/>
      <c r="AD119" s="887"/>
      <c r="AE119" s="888"/>
      <c r="AF119" s="889">
        <v>411570</v>
      </c>
      <c r="AG119" s="887"/>
      <c r="AH119" s="887"/>
      <c r="AI119" s="887"/>
      <c r="AJ119" s="888"/>
      <c r="AK119" s="889">
        <v>411661</v>
      </c>
      <c r="AL119" s="887"/>
      <c r="AM119" s="887"/>
      <c r="AN119" s="887"/>
      <c r="AO119" s="888"/>
      <c r="AP119" s="890">
        <v>0.5</v>
      </c>
      <c r="AQ119" s="891"/>
      <c r="AR119" s="891"/>
      <c r="AS119" s="891"/>
      <c r="AT119" s="892"/>
      <c r="AU119" s="897"/>
      <c r="AV119" s="898"/>
      <c r="AW119" s="898"/>
      <c r="AX119" s="898"/>
      <c r="AY119" s="898"/>
      <c r="AZ119" s="245" t="s">
        <v>177</v>
      </c>
      <c r="BA119" s="245"/>
      <c r="BB119" s="245"/>
      <c r="BC119" s="245"/>
      <c r="BD119" s="245"/>
      <c r="BE119" s="245"/>
      <c r="BF119" s="245"/>
      <c r="BG119" s="245"/>
      <c r="BH119" s="245"/>
      <c r="BI119" s="245"/>
      <c r="BJ119" s="245"/>
      <c r="BK119" s="245"/>
      <c r="BL119" s="245"/>
      <c r="BM119" s="245"/>
      <c r="BN119" s="245"/>
      <c r="BO119" s="964" t="s">
        <v>437</v>
      </c>
      <c r="BP119" s="992"/>
      <c r="BQ119" s="986">
        <v>49384298</v>
      </c>
      <c r="BR119" s="987"/>
      <c r="BS119" s="987"/>
      <c r="BT119" s="987"/>
      <c r="BU119" s="987"/>
      <c r="BV119" s="987">
        <v>47081995</v>
      </c>
      <c r="BW119" s="987"/>
      <c r="BX119" s="987"/>
      <c r="BY119" s="987"/>
      <c r="BZ119" s="987"/>
      <c r="CA119" s="987">
        <v>45175860</v>
      </c>
      <c r="CB119" s="987"/>
      <c r="CC119" s="987"/>
      <c r="CD119" s="987"/>
      <c r="CE119" s="987"/>
      <c r="CF119" s="988"/>
      <c r="CG119" s="989"/>
      <c r="CH119" s="989"/>
      <c r="CI119" s="989"/>
      <c r="CJ119" s="990"/>
      <c r="CK119" s="937"/>
      <c r="CL119" s="938"/>
      <c r="CM119" s="960" t="s">
        <v>438</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x14ac:dyDescent="0.2">
      <c r="A120" s="1044"/>
      <c r="B120" s="936"/>
      <c r="C120" s="909" t="s">
        <v>415</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439</v>
      </c>
      <c r="AV120" s="979"/>
      <c r="AW120" s="979"/>
      <c r="AX120" s="979"/>
      <c r="AY120" s="980"/>
      <c r="AZ120" s="916" t="s">
        <v>440</v>
      </c>
      <c r="BA120" s="884"/>
      <c r="BB120" s="884"/>
      <c r="BC120" s="884"/>
      <c r="BD120" s="884"/>
      <c r="BE120" s="884"/>
      <c r="BF120" s="884"/>
      <c r="BG120" s="884"/>
      <c r="BH120" s="884"/>
      <c r="BI120" s="884"/>
      <c r="BJ120" s="884"/>
      <c r="BK120" s="884"/>
      <c r="BL120" s="884"/>
      <c r="BM120" s="884"/>
      <c r="BN120" s="884"/>
      <c r="BO120" s="884"/>
      <c r="BP120" s="885"/>
      <c r="BQ120" s="917">
        <v>46173771</v>
      </c>
      <c r="BR120" s="918"/>
      <c r="BS120" s="918"/>
      <c r="BT120" s="918"/>
      <c r="BU120" s="918"/>
      <c r="BV120" s="918">
        <v>53850975</v>
      </c>
      <c r="BW120" s="918"/>
      <c r="BX120" s="918"/>
      <c r="BY120" s="918"/>
      <c r="BZ120" s="918"/>
      <c r="CA120" s="918">
        <v>59647476</v>
      </c>
      <c r="CB120" s="918"/>
      <c r="CC120" s="918"/>
      <c r="CD120" s="918"/>
      <c r="CE120" s="918"/>
      <c r="CF120" s="931">
        <v>77.400000000000006</v>
      </c>
      <c r="CG120" s="932"/>
      <c r="CH120" s="932"/>
      <c r="CI120" s="932"/>
      <c r="CJ120" s="932"/>
      <c r="CK120" s="993" t="s">
        <v>441</v>
      </c>
      <c r="CL120" s="994"/>
      <c r="CM120" s="994"/>
      <c r="CN120" s="994"/>
      <c r="CO120" s="995"/>
      <c r="CP120" s="1001" t="s">
        <v>389</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t="s">
        <v>122</v>
      </c>
      <c r="DR120" s="918"/>
      <c r="DS120" s="918"/>
      <c r="DT120" s="918"/>
      <c r="DU120" s="918"/>
      <c r="DV120" s="919" t="s">
        <v>122</v>
      </c>
      <c r="DW120" s="919"/>
      <c r="DX120" s="919"/>
      <c r="DY120" s="919"/>
      <c r="DZ120" s="920"/>
    </row>
    <row r="121" spans="1:130" s="224" customFormat="1" ht="26.25" customHeight="1" x14ac:dyDescent="0.2">
      <c r="A121" s="1044"/>
      <c r="B121" s="936"/>
      <c r="C121" s="961" t="s">
        <v>442</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443</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24" customFormat="1" ht="26.25" customHeight="1" x14ac:dyDescent="0.2">
      <c r="A122" s="1044"/>
      <c r="B122" s="936"/>
      <c r="C122" s="909" t="s">
        <v>425</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444</v>
      </c>
      <c r="BA122" s="952"/>
      <c r="BB122" s="952"/>
      <c r="BC122" s="952"/>
      <c r="BD122" s="952"/>
      <c r="BE122" s="952"/>
      <c r="BF122" s="952"/>
      <c r="BG122" s="952"/>
      <c r="BH122" s="952"/>
      <c r="BI122" s="952"/>
      <c r="BJ122" s="952"/>
      <c r="BK122" s="952"/>
      <c r="BL122" s="952"/>
      <c r="BM122" s="952"/>
      <c r="BN122" s="952"/>
      <c r="BO122" s="952"/>
      <c r="BP122" s="953"/>
      <c r="BQ122" s="986">
        <v>39962115</v>
      </c>
      <c r="BR122" s="987"/>
      <c r="BS122" s="987"/>
      <c r="BT122" s="987"/>
      <c r="BU122" s="987"/>
      <c r="BV122" s="987">
        <v>38927762</v>
      </c>
      <c r="BW122" s="987"/>
      <c r="BX122" s="987"/>
      <c r="BY122" s="987"/>
      <c r="BZ122" s="987"/>
      <c r="CA122" s="987">
        <v>35251794</v>
      </c>
      <c r="CB122" s="987"/>
      <c r="CC122" s="987"/>
      <c r="CD122" s="987"/>
      <c r="CE122" s="987"/>
      <c r="CF122" s="1004">
        <v>45.8</v>
      </c>
      <c r="CG122" s="1005"/>
      <c r="CH122" s="1005"/>
      <c r="CI122" s="1005"/>
      <c r="CJ122" s="1005"/>
      <c r="CK122" s="996"/>
      <c r="CL122" s="997"/>
      <c r="CM122" s="997"/>
      <c r="CN122" s="997"/>
      <c r="CO122" s="998"/>
      <c r="CP122" s="1006" t="s">
        <v>388</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24" customFormat="1" ht="26.25" customHeight="1" x14ac:dyDescent="0.2">
      <c r="A123" s="1044"/>
      <c r="B123" s="936"/>
      <c r="C123" s="909" t="s">
        <v>431</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60251</v>
      </c>
      <c r="AB123" s="946"/>
      <c r="AC123" s="946"/>
      <c r="AD123" s="946"/>
      <c r="AE123" s="947"/>
      <c r="AF123" s="948">
        <v>57851</v>
      </c>
      <c r="AG123" s="946"/>
      <c r="AH123" s="946"/>
      <c r="AI123" s="946"/>
      <c r="AJ123" s="947"/>
      <c r="AK123" s="948">
        <v>57851</v>
      </c>
      <c r="AL123" s="946"/>
      <c r="AM123" s="946"/>
      <c r="AN123" s="946"/>
      <c r="AO123" s="947"/>
      <c r="AP123" s="949">
        <v>0.1</v>
      </c>
      <c r="AQ123" s="950"/>
      <c r="AR123" s="950"/>
      <c r="AS123" s="950"/>
      <c r="AT123" s="951"/>
      <c r="AU123" s="984"/>
      <c r="AV123" s="985"/>
      <c r="AW123" s="985"/>
      <c r="AX123" s="985"/>
      <c r="AY123" s="985"/>
      <c r="AZ123" s="245" t="s">
        <v>177</v>
      </c>
      <c r="BA123" s="245"/>
      <c r="BB123" s="245"/>
      <c r="BC123" s="245"/>
      <c r="BD123" s="245"/>
      <c r="BE123" s="245"/>
      <c r="BF123" s="245"/>
      <c r="BG123" s="245"/>
      <c r="BH123" s="245"/>
      <c r="BI123" s="245"/>
      <c r="BJ123" s="245"/>
      <c r="BK123" s="245"/>
      <c r="BL123" s="245"/>
      <c r="BM123" s="245"/>
      <c r="BN123" s="245"/>
      <c r="BO123" s="964" t="s">
        <v>445</v>
      </c>
      <c r="BP123" s="992"/>
      <c r="BQ123" s="1050">
        <v>86135886</v>
      </c>
      <c r="BR123" s="1051"/>
      <c r="BS123" s="1051"/>
      <c r="BT123" s="1051"/>
      <c r="BU123" s="1051"/>
      <c r="BV123" s="1051">
        <v>92778737</v>
      </c>
      <c r="BW123" s="1051"/>
      <c r="BX123" s="1051"/>
      <c r="BY123" s="1051"/>
      <c r="BZ123" s="1051"/>
      <c r="CA123" s="1051">
        <v>94899270</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24" customFormat="1" ht="26.25" customHeight="1" thickBot="1" x14ac:dyDescent="0.25">
      <c r="A124" s="1044"/>
      <c r="B124" s="936"/>
      <c r="C124" s="909" t="s">
        <v>434</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446</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447</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2">
      <c r="A125" s="1044"/>
      <c r="B125" s="936"/>
      <c r="C125" s="909" t="s">
        <v>436</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448</v>
      </c>
      <c r="CL125" s="994"/>
      <c r="CM125" s="994"/>
      <c r="CN125" s="994"/>
      <c r="CO125" s="995"/>
      <c r="CP125" s="916" t="s">
        <v>449</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5">
      <c r="A126" s="1044"/>
      <c r="B126" s="936"/>
      <c r="C126" s="909" t="s">
        <v>438</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450</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2">
      <c r="A127" s="1045"/>
      <c r="B127" s="938"/>
      <c r="C127" s="960" t="s">
        <v>451</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8" t="s">
        <v>452</v>
      </c>
      <c r="AY127" s="1019"/>
      <c r="AZ127" s="1019"/>
      <c r="BA127" s="1019"/>
      <c r="BB127" s="1019"/>
      <c r="BC127" s="1019"/>
      <c r="BD127" s="1019"/>
      <c r="BE127" s="1020"/>
      <c r="BF127" s="1021" t="s">
        <v>453</v>
      </c>
      <c r="BG127" s="1019"/>
      <c r="BH127" s="1019"/>
      <c r="BI127" s="1019"/>
      <c r="BJ127" s="1019"/>
      <c r="BK127" s="1019"/>
      <c r="BL127" s="1020"/>
      <c r="BM127" s="1021" t="s">
        <v>454</v>
      </c>
      <c r="BN127" s="1019"/>
      <c r="BO127" s="1019"/>
      <c r="BP127" s="1019"/>
      <c r="BQ127" s="1019"/>
      <c r="BR127" s="1019"/>
      <c r="BS127" s="1020"/>
      <c r="BT127" s="1021" t="s">
        <v>455</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456</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5">
      <c r="A128" s="1028" t="s">
        <v>457</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458</v>
      </c>
      <c r="X128" s="1030"/>
      <c r="Y128" s="1030"/>
      <c r="Z128" s="1031"/>
      <c r="AA128" s="1032">
        <v>571</v>
      </c>
      <c r="AB128" s="1033"/>
      <c r="AC128" s="1033"/>
      <c r="AD128" s="1033"/>
      <c r="AE128" s="1034"/>
      <c r="AF128" s="1035">
        <v>578</v>
      </c>
      <c r="AG128" s="1033"/>
      <c r="AH128" s="1033"/>
      <c r="AI128" s="1033"/>
      <c r="AJ128" s="1034"/>
      <c r="AK128" s="1035">
        <v>584</v>
      </c>
      <c r="AL128" s="1033"/>
      <c r="AM128" s="1033"/>
      <c r="AN128" s="1033"/>
      <c r="AO128" s="1034"/>
      <c r="AP128" s="1036"/>
      <c r="AQ128" s="1037"/>
      <c r="AR128" s="1037"/>
      <c r="AS128" s="1037"/>
      <c r="AT128" s="1038"/>
      <c r="AU128" s="226"/>
      <c r="AV128" s="226"/>
      <c r="AW128" s="226"/>
      <c r="AX128" s="883" t="s">
        <v>459</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460</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461</v>
      </c>
      <c r="X129" s="1058"/>
      <c r="Y129" s="1058"/>
      <c r="Z129" s="1059"/>
      <c r="AA129" s="945">
        <v>74778353</v>
      </c>
      <c r="AB129" s="946"/>
      <c r="AC129" s="946"/>
      <c r="AD129" s="946"/>
      <c r="AE129" s="947"/>
      <c r="AF129" s="948">
        <v>76355548</v>
      </c>
      <c r="AG129" s="946"/>
      <c r="AH129" s="946"/>
      <c r="AI129" s="946"/>
      <c r="AJ129" s="947"/>
      <c r="AK129" s="948">
        <v>80359289</v>
      </c>
      <c r="AL129" s="946"/>
      <c r="AM129" s="946"/>
      <c r="AN129" s="946"/>
      <c r="AO129" s="947"/>
      <c r="AP129" s="1060"/>
      <c r="AQ129" s="1061"/>
      <c r="AR129" s="1061"/>
      <c r="AS129" s="1061"/>
      <c r="AT129" s="1062"/>
      <c r="AU129" s="227"/>
      <c r="AV129" s="227"/>
      <c r="AW129" s="227"/>
      <c r="AX129" s="1052" t="s">
        <v>462</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463</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464</v>
      </c>
      <c r="X130" s="1058"/>
      <c r="Y130" s="1058"/>
      <c r="Z130" s="1059"/>
      <c r="AA130" s="945">
        <v>3968716</v>
      </c>
      <c r="AB130" s="946"/>
      <c r="AC130" s="946"/>
      <c r="AD130" s="946"/>
      <c r="AE130" s="947"/>
      <c r="AF130" s="948">
        <v>3597638</v>
      </c>
      <c r="AG130" s="946"/>
      <c r="AH130" s="946"/>
      <c r="AI130" s="946"/>
      <c r="AJ130" s="947"/>
      <c r="AK130" s="948">
        <v>3319693</v>
      </c>
      <c r="AL130" s="946"/>
      <c r="AM130" s="946"/>
      <c r="AN130" s="946"/>
      <c r="AO130" s="947"/>
      <c r="AP130" s="1060"/>
      <c r="AQ130" s="1061"/>
      <c r="AR130" s="1061"/>
      <c r="AS130" s="1061"/>
      <c r="AT130" s="1062"/>
      <c r="AU130" s="227"/>
      <c r="AV130" s="227"/>
      <c r="AW130" s="227"/>
      <c r="AX130" s="1052" t="s">
        <v>465</v>
      </c>
      <c r="AY130" s="910"/>
      <c r="AZ130" s="910"/>
      <c r="BA130" s="910"/>
      <c r="BB130" s="910"/>
      <c r="BC130" s="910"/>
      <c r="BD130" s="910"/>
      <c r="BE130" s="911"/>
      <c r="BF130" s="1088">
        <v>-0.6</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466</v>
      </c>
      <c r="X131" s="1095"/>
      <c r="Y131" s="1095"/>
      <c r="Z131" s="1096"/>
      <c r="AA131" s="991">
        <v>70809637</v>
      </c>
      <c r="AB131" s="973"/>
      <c r="AC131" s="973"/>
      <c r="AD131" s="973"/>
      <c r="AE131" s="974"/>
      <c r="AF131" s="972">
        <v>72757910</v>
      </c>
      <c r="AG131" s="973"/>
      <c r="AH131" s="973"/>
      <c r="AI131" s="973"/>
      <c r="AJ131" s="974"/>
      <c r="AK131" s="972">
        <v>77039596</v>
      </c>
      <c r="AL131" s="973"/>
      <c r="AM131" s="973"/>
      <c r="AN131" s="973"/>
      <c r="AO131" s="974"/>
      <c r="AP131" s="1097"/>
      <c r="AQ131" s="1098"/>
      <c r="AR131" s="1098"/>
      <c r="AS131" s="1098"/>
      <c r="AT131" s="1099"/>
      <c r="AU131" s="227"/>
      <c r="AV131" s="227"/>
      <c r="AW131" s="227"/>
      <c r="AX131" s="1070" t="s">
        <v>467</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468</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469</v>
      </c>
      <c r="W132" s="1081"/>
      <c r="X132" s="1081"/>
      <c r="Y132" s="1081"/>
      <c r="Z132" s="1082"/>
      <c r="AA132" s="1083">
        <v>-1.1704593299999999</v>
      </c>
      <c r="AB132" s="1084"/>
      <c r="AC132" s="1084"/>
      <c r="AD132" s="1084"/>
      <c r="AE132" s="1085"/>
      <c r="AF132" s="1086">
        <v>-0.62035454000000001</v>
      </c>
      <c r="AG132" s="1084"/>
      <c r="AH132" s="1084"/>
      <c r="AI132" s="1084"/>
      <c r="AJ132" s="1085"/>
      <c r="AK132" s="1086">
        <v>-9.1890410000000006E-2</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470</v>
      </c>
      <c r="W133" s="1064"/>
      <c r="X133" s="1064"/>
      <c r="Y133" s="1064"/>
      <c r="Z133" s="1065"/>
      <c r="AA133" s="1066">
        <v>-1.2</v>
      </c>
      <c r="AB133" s="1067"/>
      <c r="AC133" s="1067"/>
      <c r="AD133" s="1067"/>
      <c r="AE133" s="1068"/>
      <c r="AF133" s="1066">
        <v>-1</v>
      </c>
      <c r="AG133" s="1067"/>
      <c r="AH133" s="1067"/>
      <c r="AI133" s="1067"/>
      <c r="AJ133" s="1068"/>
      <c r="AK133" s="1066">
        <v>-0.6</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V5/iflO0gFU+XDpE54Rx1CfoLFxOj1OI7ZTPbj1ahm7IM3zTlzOMqQjUZfis1d+5qRDB+AaScoyU9toaR2X5IQ==" saltValue="QOoQ2AWZp+7BfcmVA2vJi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471</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f8B7Io9FpL7xhZOHYzsfxzifAwqfQPjy5Z3OVQCm5yrNaKFx7Nxvwya7bt2lKEc0gCnkwAaCSJqtYNhzKeOEhw==" saltValue="SLvpZ+co51YEot+2I/7Xi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sQ4uoF2NZP3rJY+kPJa/ccFEBAdVrAL+wxRq0Sio7+JMJMRSnUBx3Qh0yjGjvG4bacTbXl9s1/jCACHbLbuu0A==" saltValue="Z4IinD0PTual5oaOk/pCt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473</v>
      </c>
      <c r="AL6" s="260"/>
      <c r="AM6" s="260"/>
      <c r="AN6" s="260"/>
    </row>
    <row r="7" spans="1:46" ht="13.5" customHeight="1" x14ac:dyDescent="0.2">
      <c r="A7" s="259"/>
      <c r="AK7" s="262"/>
      <c r="AL7" s="263"/>
      <c r="AM7" s="263"/>
      <c r="AN7" s="264"/>
      <c r="AO7" s="1101" t="s">
        <v>474</v>
      </c>
      <c r="AP7" s="265"/>
      <c r="AQ7" s="266" t="s">
        <v>475</v>
      </c>
      <c r="AR7" s="267"/>
    </row>
    <row r="8" spans="1:46" ht="13" x14ac:dyDescent="0.2">
      <c r="A8" s="259"/>
      <c r="AK8" s="268"/>
      <c r="AL8" s="269"/>
      <c r="AM8" s="269"/>
      <c r="AN8" s="270"/>
      <c r="AO8" s="1102"/>
      <c r="AP8" s="271" t="s">
        <v>476</v>
      </c>
      <c r="AQ8" s="272" t="s">
        <v>477</v>
      </c>
      <c r="AR8" s="273" t="s">
        <v>478</v>
      </c>
    </row>
    <row r="9" spans="1:46" ht="13" x14ac:dyDescent="0.2">
      <c r="A9" s="259"/>
      <c r="AK9" s="1103" t="s">
        <v>479</v>
      </c>
      <c r="AL9" s="1104"/>
      <c r="AM9" s="1104"/>
      <c r="AN9" s="1105"/>
      <c r="AO9" s="274">
        <v>18044619</v>
      </c>
      <c r="AP9" s="274">
        <v>63413</v>
      </c>
      <c r="AQ9" s="275">
        <v>62747</v>
      </c>
      <c r="AR9" s="276">
        <v>1.1000000000000001</v>
      </c>
    </row>
    <row r="10" spans="1:46" ht="13.5" customHeight="1" x14ac:dyDescent="0.2">
      <c r="A10" s="259"/>
      <c r="AK10" s="1103" t="s">
        <v>480</v>
      </c>
      <c r="AL10" s="1104"/>
      <c r="AM10" s="1104"/>
      <c r="AN10" s="1105"/>
      <c r="AO10" s="277">
        <v>279151</v>
      </c>
      <c r="AP10" s="277">
        <v>981</v>
      </c>
      <c r="AQ10" s="278">
        <v>903</v>
      </c>
      <c r="AR10" s="279">
        <v>8.6</v>
      </c>
    </row>
    <row r="11" spans="1:46" ht="13.5" customHeight="1" x14ac:dyDescent="0.2">
      <c r="A11" s="259"/>
      <c r="AK11" s="1103" t="s">
        <v>481</v>
      </c>
      <c r="AL11" s="1104"/>
      <c r="AM11" s="1104"/>
      <c r="AN11" s="1105"/>
      <c r="AO11" s="277" t="s">
        <v>482</v>
      </c>
      <c r="AP11" s="277" t="s">
        <v>482</v>
      </c>
      <c r="AQ11" s="278" t="s">
        <v>482</v>
      </c>
      <c r="AR11" s="279" t="s">
        <v>482</v>
      </c>
    </row>
    <row r="12" spans="1:46" ht="13.5" customHeight="1" x14ac:dyDescent="0.2">
      <c r="A12" s="259"/>
      <c r="AK12" s="1103" t="s">
        <v>483</v>
      </c>
      <c r="AL12" s="1104"/>
      <c r="AM12" s="1104"/>
      <c r="AN12" s="1105"/>
      <c r="AO12" s="277" t="s">
        <v>482</v>
      </c>
      <c r="AP12" s="277" t="s">
        <v>482</v>
      </c>
      <c r="AQ12" s="278" t="s">
        <v>482</v>
      </c>
      <c r="AR12" s="279" t="s">
        <v>482</v>
      </c>
    </row>
    <row r="13" spans="1:46" ht="13.5" customHeight="1" x14ac:dyDescent="0.2">
      <c r="A13" s="259"/>
      <c r="AK13" s="1103" t="s">
        <v>484</v>
      </c>
      <c r="AL13" s="1104"/>
      <c r="AM13" s="1104"/>
      <c r="AN13" s="1105"/>
      <c r="AO13" s="277">
        <v>839030</v>
      </c>
      <c r="AP13" s="277">
        <v>2949</v>
      </c>
      <c r="AQ13" s="278">
        <v>2239</v>
      </c>
      <c r="AR13" s="279">
        <v>31.7</v>
      </c>
    </row>
    <row r="14" spans="1:46" ht="13.5" customHeight="1" x14ac:dyDescent="0.2">
      <c r="A14" s="259"/>
      <c r="AK14" s="1103" t="s">
        <v>485</v>
      </c>
      <c r="AL14" s="1104"/>
      <c r="AM14" s="1104"/>
      <c r="AN14" s="1105"/>
      <c r="AO14" s="277">
        <v>430240</v>
      </c>
      <c r="AP14" s="277">
        <v>1512</v>
      </c>
      <c r="AQ14" s="278">
        <v>1577</v>
      </c>
      <c r="AR14" s="279">
        <v>-4.0999999999999996</v>
      </c>
    </row>
    <row r="15" spans="1:46" ht="13.5" customHeight="1" x14ac:dyDescent="0.2">
      <c r="A15" s="259"/>
      <c r="AK15" s="1106" t="s">
        <v>486</v>
      </c>
      <c r="AL15" s="1107"/>
      <c r="AM15" s="1107"/>
      <c r="AN15" s="1108"/>
      <c r="AO15" s="277">
        <v>-649601</v>
      </c>
      <c r="AP15" s="277">
        <v>-2283</v>
      </c>
      <c r="AQ15" s="278">
        <v>-1898</v>
      </c>
      <c r="AR15" s="279">
        <v>20.3</v>
      </c>
    </row>
    <row r="16" spans="1:46" ht="13" x14ac:dyDescent="0.2">
      <c r="A16" s="259"/>
      <c r="AK16" s="1106" t="s">
        <v>177</v>
      </c>
      <c r="AL16" s="1107"/>
      <c r="AM16" s="1107"/>
      <c r="AN16" s="1108"/>
      <c r="AO16" s="277">
        <v>18943439</v>
      </c>
      <c r="AP16" s="277">
        <v>66572</v>
      </c>
      <c r="AQ16" s="278">
        <v>65568</v>
      </c>
      <c r="AR16" s="279">
        <v>1.5</v>
      </c>
    </row>
    <row r="17" spans="1:46" ht="13" x14ac:dyDescent="0.2">
      <c r="A17" s="259"/>
    </row>
    <row r="18" spans="1:46" ht="13" x14ac:dyDescent="0.2">
      <c r="A18" s="259"/>
      <c r="AQ18" s="280"/>
      <c r="AR18" s="280"/>
    </row>
    <row r="19" spans="1:46" ht="13" x14ac:dyDescent="0.2">
      <c r="A19" s="259"/>
      <c r="AK19" s="255" t="s">
        <v>487</v>
      </c>
    </row>
    <row r="20" spans="1:46" ht="13" x14ac:dyDescent="0.2">
      <c r="A20" s="259"/>
      <c r="AK20" s="281"/>
      <c r="AL20" s="282"/>
      <c r="AM20" s="282"/>
      <c r="AN20" s="283"/>
      <c r="AO20" s="284" t="s">
        <v>488</v>
      </c>
      <c r="AP20" s="285" t="s">
        <v>489</v>
      </c>
      <c r="AQ20" s="286" t="s">
        <v>490</v>
      </c>
      <c r="AR20" s="287"/>
    </row>
    <row r="21" spans="1:46" s="260" customFormat="1" ht="13" x14ac:dyDescent="0.2">
      <c r="A21" s="288"/>
      <c r="AK21" s="1109" t="s">
        <v>491</v>
      </c>
      <c r="AL21" s="1110"/>
      <c r="AM21" s="1110"/>
      <c r="AN21" s="1111"/>
      <c r="AO21" s="289">
        <v>6.29</v>
      </c>
      <c r="AP21" s="290">
        <v>6.35</v>
      </c>
      <c r="AQ21" s="291">
        <v>-0.06</v>
      </c>
      <c r="AS21" s="292"/>
      <c r="AT21" s="288"/>
    </row>
    <row r="22" spans="1:46" s="260" customFormat="1" ht="13" x14ac:dyDescent="0.2">
      <c r="A22" s="288"/>
      <c r="AK22" s="1109" t="s">
        <v>492</v>
      </c>
      <c r="AL22" s="1110"/>
      <c r="AM22" s="1110"/>
      <c r="AN22" s="1111"/>
      <c r="AO22" s="293">
        <v>98.3</v>
      </c>
      <c r="AP22" s="294">
        <v>98.6</v>
      </c>
      <c r="AQ22" s="295">
        <v>-0.3</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00" t="s">
        <v>493</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300"/>
      <c r="AS27" s="255"/>
      <c r="AT27" s="255"/>
    </row>
    <row r="28" spans="1:46" ht="16.5" x14ac:dyDescent="0.2">
      <c r="A28" s="256" t="s">
        <v>494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495</v>
      </c>
      <c r="AL29" s="260"/>
      <c r="AM29" s="260"/>
      <c r="AN29" s="260"/>
      <c r="AS29" s="302"/>
    </row>
    <row r="30" spans="1:46" ht="13.5" customHeight="1" x14ac:dyDescent="0.2">
      <c r="A30" s="259"/>
      <c r="AK30" s="262"/>
      <c r="AL30" s="263"/>
      <c r="AM30" s="263"/>
      <c r="AN30" s="264"/>
      <c r="AO30" s="1101" t="s">
        <v>474</v>
      </c>
      <c r="AP30" s="265"/>
      <c r="AQ30" s="266" t="s">
        <v>475</v>
      </c>
      <c r="AR30" s="267"/>
    </row>
    <row r="31" spans="1:46" ht="13" x14ac:dyDescent="0.2">
      <c r="A31" s="259"/>
      <c r="AK31" s="268"/>
      <c r="AL31" s="269"/>
      <c r="AM31" s="269"/>
      <c r="AN31" s="270"/>
      <c r="AO31" s="1102"/>
      <c r="AP31" s="271" t="s">
        <v>476</v>
      </c>
      <c r="AQ31" s="272" t="s">
        <v>477</v>
      </c>
      <c r="AR31" s="273" t="s">
        <v>478</v>
      </c>
    </row>
    <row r="32" spans="1:46" ht="27" customHeight="1" x14ac:dyDescent="0.2">
      <c r="A32" s="259"/>
      <c r="AK32" s="1117" t="s">
        <v>496</v>
      </c>
      <c r="AL32" s="1118"/>
      <c r="AM32" s="1118"/>
      <c r="AN32" s="1119"/>
      <c r="AO32" s="303">
        <v>2533207</v>
      </c>
      <c r="AP32" s="303">
        <v>8902</v>
      </c>
      <c r="AQ32" s="304">
        <v>3862</v>
      </c>
      <c r="AR32" s="305">
        <v>130.5</v>
      </c>
    </row>
    <row r="33" spans="1:46" ht="13.5" customHeight="1" x14ac:dyDescent="0.2">
      <c r="A33" s="259"/>
      <c r="AK33" s="1117" t="s">
        <v>497</v>
      </c>
      <c r="AL33" s="1118"/>
      <c r="AM33" s="1118"/>
      <c r="AN33" s="1119"/>
      <c r="AO33" s="303" t="s">
        <v>482</v>
      </c>
      <c r="AP33" s="303" t="s">
        <v>482</v>
      </c>
      <c r="AQ33" s="304" t="s">
        <v>482</v>
      </c>
      <c r="AR33" s="305" t="s">
        <v>482</v>
      </c>
    </row>
    <row r="34" spans="1:46" ht="27" customHeight="1" x14ac:dyDescent="0.2">
      <c r="A34" s="259"/>
      <c r="AK34" s="1117" t="s">
        <v>498</v>
      </c>
      <c r="AL34" s="1118"/>
      <c r="AM34" s="1118"/>
      <c r="AN34" s="1119"/>
      <c r="AO34" s="303">
        <v>137286</v>
      </c>
      <c r="AP34" s="303">
        <v>482</v>
      </c>
      <c r="AQ34" s="304">
        <v>339</v>
      </c>
      <c r="AR34" s="305">
        <v>42.2</v>
      </c>
    </row>
    <row r="35" spans="1:46" ht="27" customHeight="1" x14ac:dyDescent="0.2">
      <c r="A35" s="259"/>
      <c r="AK35" s="1117" t="s">
        <v>499</v>
      </c>
      <c r="AL35" s="1118"/>
      <c r="AM35" s="1118"/>
      <c r="AN35" s="1119"/>
      <c r="AO35" s="303" t="s">
        <v>482</v>
      </c>
      <c r="AP35" s="303" t="s">
        <v>482</v>
      </c>
      <c r="AQ35" s="304">
        <v>19</v>
      </c>
      <c r="AR35" s="305" t="s">
        <v>482</v>
      </c>
    </row>
    <row r="36" spans="1:46" ht="27" customHeight="1" x14ac:dyDescent="0.2">
      <c r="A36" s="259"/>
      <c r="AK36" s="1117" t="s">
        <v>500</v>
      </c>
      <c r="AL36" s="1118"/>
      <c r="AM36" s="1118"/>
      <c r="AN36" s="1119"/>
      <c r="AO36" s="303">
        <v>109480</v>
      </c>
      <c r="AP36" s="303">
        <v>385</v>
      </c>
      <c r="AQ36" s="304">
        <v>364</v>
      </c>
      <c r="AR36" s="305">
        <v>5.8</v>
      </c>
    </row>
    <row r="37" spans="1:46" ht="13.5" customHeight="1" x14ac:dyDescent="0.2">
      <c r="A37" s="259"/>
      <c r="AK37" s="1117" t="s">
        <v>501</v>
      </c>
      <c r="AL37" s="1118"/>
      <c r="AM37" s="1118"/>
      <c r="AN37" s="1119"/>
      <c r="AO37" s="303">
        <v>469512</v>
      </c>
      <c r="AP37" s="303">
        <v>1650</v>
      </c>
      <c r="AQ37" s="304">
        <v>2345</v>
      </c>
      <c r="AR37" s="305">
        <v>-29.6</v>
      </c>
    </row>
    <row r="38" spans="1:46" ht="27" customHeight="1" x14ac:dyDescent="0.2">
      <c r="A38" s="259"/>
      <c r="AK38" s="1120" t="s">
        <v>502</v>
      </c>
      <c r="AL38" s="1121"/>
      <c r="AM38" s="1121"/>
      <c r="AN38" s="1122"/>
      <c r="AO38" s="306" t="s">
        <v>482</v>
      </c>
      <c r="AP38" s="306" t="s">
        <v>482</v>
      </c>
      <c r="AQ38" s="307" t="s">
        <v>482</v>
      </c>
      <c r="AR38" s="295" t="s">
        <v>482</v>
      </c>
      <c r="AS38" s="302"/>
    </row>
    <row r="39" spans="1:46" ht="13" x14ac:dyDescent="0.2">
      <c r="A39" s="259"/>
      <c r="AK39" s="1120" t="s">
        <v>503</v>
      </c>
      <c r="AL39" s="1121"/>
      <c r="AM39" s="1121"/>
      <c r="AN39" s="1122"/>
      <c r="AO39" s="303">
        <v>-584</v>
      </c>
      <c r="AP39" s="303">
        <v>-2</v>
      </c>
      <c r="AQ39" s="304">
        <v>-12</v>
      </c>
      <c r="AR39" s="305">
        <v>-83.3</v>
      </c>
      <c r="AS39" s="302"/>
    </row>
    <row r="40" spans="1:46" ht="27" customHeight="1" x14ac:dyDescent="0.2">
      <c r="A40" s="259"/>
      <c r="AK40" s="1117" t="s">
        <v>504</v>
      </c>
      <c r="AL40" s="1118"/>
      <c r="AM40" s="1118"/>
      <c r="AN40" s="1119"/>
      <c r="AO40" s="303">
        <v>-3319693</v>
      </c>
      <c r="AP40" s="303">
        <v>-11666</v>
      </c>
      <c r="AQ40" s="304">
        <v>-12184</v>
      </c>
      <c r="AR40" s="305">
        <v>-4.3</v>
      </c>
      <c r="AS40" s="302"/>
    </row>
    <row r="41" spans="1:46" ht="13" x14ac:dyDescent="0.2">
      <c r="A41" s="259"/>
      <c r="AK41" s="1123" t="s">
        <v>287</v>
      </c>
      <c r="AL41" s="1124"/>
      <c r="AM41" s="1124"/>
      <c r="AN41" s="1125"/>
      <c r="AO41" s="303">
        <v>-70792</v>
      </c>
      <c r="AP41" s="303">
        <v>-249</v>
      </c>
      <c r="AQ41" s="304">
        <v>-5268</v>
      </c>
      <c r="AR41" s="305">
        <v>-95.3</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505</v>
      </c>
    </row>
    <row r="48" spans="1:46" ht="13" x14ac:dyDescent="0.2">
      <c r="A48" s="259"/>
      <c r="AK48" s="313" t="s">
        <v>506</v>
      </c>
      <c r="AL48" s="313"/>
      <c r="AM48" s="313"/>
      <c r="AN48" s="313"/>
      <c r="AO48" s="313"/>
      <c r="AP48" s="313"/>
      <c r="AQ48" s="314"/>
      <c r="AR48" s="313"/>
    </row>
    <row r="49" spans="1:44" ht="13.5" customHeight="1" x14ac:dyDescent="0.2">
      <c r="A49" s="259"/>
      <c r="AK49" s="315"/>
      <c r="AL49" s="316"/>
      <c r="AM49" s="1112" t="s">
        <v>474</v>
      </c>
      <c r="AN49" s="1114" t="s">
        <v>507</v>
      </c>
      <c r="AO49" s="1115"/>
      <c r="AP49" s="1115"/>
      <c r="AQ49" s="1115"/>
      <c r="AR49" s="1116"/>
    </row>
    <row r="50" spans="1:44" ht="13" x14ac:dyDescent="0.2">
      <c r="A50" s="259"/>
      <c r="AK50" s="317"/>
      <c r="AL50" s="318"/>
      <c r="AM50" s="1113"/>
      <c r="AN50" s="319" t="s">
        <v>508</v>
      </c>
      <c r="AO50" s="320" t="s">
        <v>509</v>
      </c>
      <c r="AP50" s="321" t="s">
        <v>510</v>
      </c>
      <c r="AQ50" s="322" t="s">
        <v>511</v>
      </c>
      <c r="AR50" s="323" t="s">
        <v>512</v>
      </c>
    </row>
    <row r="51" spans="1:44" ht="13" x14ac:dyDescent="0.2">
      <c r="A51" s="259"/>
      <c r="AK51" s="315" t="s">
        <v>513</v>
      </c>
      <c r="AL51" s="316"/>
      <c r="AM51" s="324">
        <v>13079857</v>
      </c>
      <c r="AN51" s="325">
        <v>47581</v>
      </c>
      <c r="AO51" s="326">
        <v>-10.9</v>
      </c>
      <c r="AP51" s="327">
        <v>51681</v>
      </c>
      <c r="AQ51" s="328">
        <v>3.8</v>
      </c>
      <c r="AR51" s="329">
        <v>-14.7</v>
      </c>
    </row>
    <row r="52" spans="1:44" ht="13" x14ac:dyDescent="0.2">
      <c r="A52" s="259"/>
      <c r="AK52" s="330"/>
      <c r="AL52" s="331" t="s">
        <v>514</v>
      </c>
      <c r="AM52" s="332">
        <v>9158510</v>
      </c>
      <c r="AN52" s="333">
        <v>33316</v>
      </c>
      <c r="AO52" s="334">
        <v>8</v>
      </c>
      <c r="AP52" s="335">
        <v>37226</v>
      </c>
      <c r="AQ52" s="336">
        <v>-0.1</v>
      </c>
      <c r="AR52" s="337">
        <v>8.1</v>
      </c>
    </row>
    <row r="53" spans="1:44" ht="13" x14ac:dyDescent="0.2">
      <c r="A53" s="259"/>
      <c r="AK53" s="315" t="s">
        <v>515</v>
      </c>
      <c r="AL53" s="316"/>
      <c r="AM53" s="324">
        <v>16331906</v>
      </c>
      <c r="AN53" s="325">
        <v>59249</v>
      </c>
      <c r="AO53" s="326">
        <v>24.5</v>
      </c>
      <c r="AP53" s="327">
        <v>50465</v>
      </c>
      <c r="AQ53" s="328">
        <v>-2.4</v>
      </c>
      <c r="AR53" s="329">
        <v>26.9</v>
      </c>
    </row>
    <row r="54" spans="1:44" ht="13" x14ac:dyDescent="0.2">
      <c r="A54" s="259"/>
      <c r="AK54" s="330"/>
      <c r="AL54" s="331" t="s">
        <v>514</v>
      </c>
      <c r="AM54" s="332">
        <v>9868692</v>
      </c>
      <c r="AN54" s="333">
        <v>35802</v>
      </c>
      <c r="AO54" s="334">
        <v>7.5</v>
      </c>
      <c r="AP54" s="335">
        <v>34193</v>
      </c>
      <c r="AQ54" s="336">
        <v>-8.1</v>
      </c>
      <c r="AR54" s="337">
        <v>15.6</v>
      </c>
    </row>
    <row r="55" spans="1:44" ht="13" x14ac:dyDescent="0.2">
      <c r="A55" s="259"/>
      <c r="AK55" s="315" t="s">
        <v>516</v>
      </c>
      <c r="AL55" s="316"/>
      <c r="AM55" s="324">
        <v>10684514</v>
      </c>
      <c r="AN55" s="325">
        <v>38751</v>
      </c>
      <c r="AO55" s="326">
        <v>-34.6</v>
      </c>
      <c r="AP55" s="327">
        <v>51679</v>
      </c>
      <c r="AQ55" s="328">
        <v>2.4</v>
      </c>
      <c r="AR55" s="329">
        <v>-37</v>
      </c>
    </row>
    <row r="56" spans="1:44" ht="13" x14ac:dyDescent="0.2">
      <c r="A56" s="259"/>
      <c r="AK56" s="330"/>
      <c r="AL56" s="331" t="s">
        <v>514</v>
      </c>
      <c r="AM56" s="332">
        <v>6401193</v>
      </c>
      <c r="AN56" s="333">
        <v>23216</v>
      </c>
      <c r="AO56" s="334">
        <v>-35.200000000000003</v>
      </c>
      <c r="AP56" s="335">
        <v>35132</v>
      </c>
      <c r="AQ56" s="336">
        <v>2.7</v>
      </c>
      <c r="AR56" s="337">
        <v>-37.9</v>
      </c>
    </row>
    <row r="57" spans="1:44" ht="13" x14ac:dyDescent="0.2">
      <c r="A57" s="259"/>
      <c r="AK57" s="315" t="s">
        <v>517</v>
      </c>
      <c r="AL57" s="316"/>
      <c r="AM57" s="324">
        <v>11115412</v>
      </c>
      <c r="AN57" s="325">
        <v>39700</v>
      </c>
      <c r="AO57" s="326">
        <v>2.4</v>
      </c>
      <c r="AP57" s="327">
        <v>49665</v>
      </c>
      <c r="AQ57" s="328">
        <v>-3.9</v>
      </c>
      <c r="AR57" s="329">
        <v>6.3</v>
      </c>
    </row>
    <row r="58" spans="1:44" ht="13" x14ac:dyDescent="0.2">
      <c r="A58" s="259"/>
      <c r="AK58" s="330"/>
      <c r="AL58" s="331" t="s">
        <v>514</v>
      </c>
      <c r="AM58" s="332">
        <v>7644916</v>
      </c>
      <c r="AN58" s="333">
        <v>27305</v>
      </c>
      <c r="AO58" s="334">
        <v>17.600000000000001</v>
      </c>
      <c r="AP58" s="335">
        <v>34678</v>
      </c>
      <c r="AQ58" s="336">
        <v>-1.3</v>
      </c>
      <c r="AR58" s="337">
        <v>18.899999999999999</v>
      </c>
    </row>
    <row r="59" spans="1:44" ht="13" x14ac:dyDescent="0.2">
      <c r="A59" s="259"/>
      <c r="AK59" s="315" t="s">
        <v>518</v>
      </c>
      <c r="AL59" s="316"/>
      <c r="AM59" s="324">
        <v>16505730</v>
      </c>
      <c r="AN59" s="325">
        <v>58005</v>
      </c>
      <c r="AO59" s="326">
        <v>46.1</v>
      </c>
      <c r="AP59" s="327">
        <v>63439</v>
      </c>
      <c r="AQ59" s="328">
        <v>27.7</v>
      </c>
      <c r="AR59" s="329">
        <v>18.399999999999999</v>
      </c>
    </row>
    <row r="60" spans="1:44" ht="13" x14ac:dyDescent="0.2">
      <c r="A60" s="259"/>
      <c r="AK60" s="330"/>
      <c r="AL60" s="331" t="s">
        <v>514</v>
      </c>
      <c r="AM60" s="332">
        <v>10724279</v>
      </c>
      <c r="AN60" s="333">
        <v>37688</v>
      </c>
      <c r="AO60" s="334">
        <v>38</v>
      </c>
      <c r="AP60" s="335">
        <v>46463</v>
      </c>
      <c r="AQ60" s="336">
        <v>34</v>
      </c>
      <c r="AR60" s="337">
        <v>4</v>
      </c>
    </row>
    <row r="61" spans="1:44" ht="13" x14ac:dyDescent="0.2">
      <c r="A61" s="259"/>
      <c r="AK61" s="315" t="s">
        <v>519</v>
      </c>
      <c r="AL61" s="338"/>
      <c r="AM61" s="324">
        <v>13543484</v>
      </c>
      <c r="AN61" s="325">
        <v>48657</v>
      </c>
      <c r="AO61" s="326">
        <v>5.5</v>
      </c>
      <c r="AP61" s="327">
        <v>53386</v>
      </c>
      <c r="AQ61" s="339">
        <v>5.5</v>
      </c>
      <c r="AR61" s="329">
        <v>0</v>
      </c>
    </row>
    <row r="62" spans="1:44" ht="13" x14ac:dyDescent="0.2">
      <c r="A62" s="259"/>
      <c r="AK62" s="330"/>
      <c r="AL62" s="331" t="s">
        <v>514</v>
      </c>
      <c r="AM62" s="332">
        <v>8759518</v>
      </c>
      <c r="AN62" s="333">
        <v>31465</v>
      </c>
      <c r="AO62" s="334">
        <v>7.2</v>
      </c>
      <c r="AP62" s="335">
        <v>37538</v>
      </c>
      <c r="AQ62" s="336">
        <v>5.4</v>
      </c>
      <c r="AR62" s="337">
        <v>1.8</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LjQSA2jFk/5MBpLWebgTGdWmJU4bvISmcOtekQFL7mjJBgB+xBPN+Uh6s9ntl/L5NdG3z5aEJhQ37YZ7l6T+/Q==" saltValue="Sp2i/m6EkJ1C6XgZhMr2A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471</v>
      </c>
    </row>
    <row r="121" spans="125:125" ht="13.5" hidden="1" customHeight="1" x14ac:dyDescent="0.2">
      <c r="DU121" s="253"/>
    </row>
  </sheetData>
  <sheetProtection algorithmName="SHA-512" hashValue="6Jd9qnVXik3jBhmZMUk4SOgeCX7dhnO7yKWwoVz3k5EdplqdYn7AMAZlc0wYpW7ps6aYMW+4DzDZvfIzPCzV+g==" saltValue="SQn+epwJKkQJDuTZUSn9d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471</v>
      </c>
    </row>
  </sheetData>
  <sheetProtection algorithmName="SHA-512" hashValue="DnWQeu/wlBe0Orv0aIPIrTyAacyhM35mPB86Zfm5iLaF6fLRNvStaerrGgXppEc0nFPByBZ1EJTeKfBywEhKNw==" saltValue="XB+6S4OqWQNA5L9CAY+pE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521</v>
      </c>
      <c r="G46" s="8" t="s">
        <v>522</v>
      </c>
      <c r="H46" s="8" t="s">
        <v>523</v>
      </c>
      <c r="I46" s="8" t="s">
        <v>524</v>
      </c>
      <c r="J46" s="9" t="s">
        <v>525</v>
      </c>
    </row>
    <row r="47" spans="2:10" ht="57.75" customHeight="1" x14ac:dyDescent="0.2">
      <c r="B47" s="10"/>
      <c r="C47" s="1126" t="s">
        <v>3</v>
      </c>
      <c r="D47" s="1126"/>
      <c r="E47" s="1127"/>
      <c r="F47" s="11">
        <v>24.68</v>
      </c>
      <c r="G47" s="12">
        <v>31.79</v>
      </c>
      <c r="H47" s="12">
        <v>32.04</v>
      </c>
      <c r="I47" s="12">
        <v>33.71</v>
      </c>
      <c r="J47" s="13">
        <v>31.19</v>
      </c>
    </row>
    <row r="48" spans="2:10" ht="57.75" customHeight="1" x14ac:dyDescent="0.2">
      <c r="B48" s="14"/>
      <c r="C48" s="1128" t="s">
        <v>4</v>
      </c>
      <c r="D48" s="1128"/>
      <c r="E48" s="1129"/>
      <c r="F48" s="15">
        <v>8.5399999999999991</v>
      </c>
      <c r="G48" s="16">
        <v>7.63</v>
      </c>
      <c r="H48" s="16">
        <v>6.1</v>
      </c>
      <c r="I48" s="16">
        <v>7.61</v>
      </c>
      <c r="J48" s="17">
        <v>6.89</v>
      </c>
    </row>
    <row r="49" spans="2:10" ht="57.75" customHeight="1" thickBot="1" x14ac:dyDescent="0.25">
      <c r="B49" s="18"/>
      <c r="C49" s="1130" t="s">
        <v>5</v>
      </c>
      <c r="D49" s="1130"/>
      <c r="E49" s="1131"/>
      <c r="F49" s="19">
        <v>7.58</v>
      </c>
      <c r="G49" s="20">
        <v>1.42</v>
      </c>
      <c r="H49" s="20" t="s">
        <v>526</v>
      </c>
      <c r="I49" s="20">
        <v>3.97</v>
      </c>
      <c r="J49" s="21" t="s">
        <v>527</v>
      </c>
    </row>
    <row r="50" spans="2:10" ht="13" x14ac:dyDescent="0.2"/>
  </sheetData>
  <sheetProtection algorithmName="SHA-512" hashValue="VpCThV6WMmoZl31TJXf+/mN02JKnMDb7e1LCYV4u+fE/IaF51ekFwNFM0CSynbia+KJNhpaFZQDH4Z4Z7swKQg==" saltValue="4axvRj3PPG5QN1RZDUKLQ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蛭田 哲也(HIRUTA Tetsuya)</cp:lastModifiedBy>
  <cp:lastPrinted>2025-03-11T07:16:16Z</cp:lastPrinted>
  <dcterms:created xsi:type="dcterms:W3CDTF">2025-02-19T01:47:16Z</dcterms:created>
  <dcterms:modified xsi:type="dcterms:W3CDTF">2025-03-19T03:28:56Z</dcterms:modified>
  <cp:category/>
</cp:coreProperties>
</file>