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9CACC2E4-83A5-4E82-A288-3B7CF49090BD}" xr6:coauthVersionLast="47" xr6:coauthVersionMax="47" xr10:uidLastSave="{3871AE73-4643-4383-9437-F5E2A9330D96}"/>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BE36" i="10"/>
  <c r="AM36" i="10"/>
  <c r="C36" i="10"/>
  <c r="BE35" i="10"/>
  <c r="AM35" i="10"/>
  <c r="CO34" i="10"/>
  <c r="CO35" i="10" s="1"/>
  <c r="CO36" i="10" s="1"/>
  <c r="BW34" i="10"/>
  <c r="BW35" i="10" s="1"/>
  <c r="BW36" i="10" s="1"/>
  <c r="BW37" i="10" s="1"/>
  <c r="BW38" i="10" s="1"/>
  <c r="BE34" i="10"/>
  <c r="AM34" i="10"/>
  <c r="C34" i="10"/>
  <c r="C35" i="10" s="1"/>
  <c r="U34" i="10" s="1"/>
  <c r="U35" i="10" s="1"/>
  <c r="U36" i="10" s="1"/>
  <c r="U37"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<sst xmlns="http://schemas.openxmlformats.org/spreadsheetml/2006/main" count="1106" uniqueCount="560">
  <si>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</si>
  <si>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</si>
  <si>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</si>
  <si>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</si>
  <si>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</si>
  <si>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</si>
  <si>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</si>
  <si>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</si>
  <si>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</si>
  <si>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</si>
  <si>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</si>
  <si>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</si>
  <si>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</si>
  <si>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</si>
  <si>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</si>
  <si>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</si>
  <si>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</si>
  <si>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</si>
  <si>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</si>
  <si>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</si>
  <si>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</si>
  <si>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</si>
  <si>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</si>
  <si>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</si>
  <si>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</si>
  <si>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</si>
  <si>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</si>
  <si>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</si>
  <si>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</si>
  <si>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</si>
  <si>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</si>
  <si>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</si>
  <si>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</si>
  <si>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</si>
  <si>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</si>
  <si>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</si>
  <si>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</si>
  <si>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</si>
  <si>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</si>
  <si>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</si>
  <si>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</si>
  <si>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</si>
  <si>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</si>
  <si>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</si>
  <si>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</si>
  <si>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</si>
  <si>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</si>
  <si>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</si>
  <si>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</si>
  <si>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</si>
  <si>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</si>
  <si>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</si>
  <si>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</si>
  <si>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</si>
  <si>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</si>
  <si>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</si>
  <si>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</si>
  <si>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</si>
  <si>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</si>
  <si>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</si>
  <si>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</si>
  <si>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</si>
  <si>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</si>
  <si>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</si>
  <si>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</si>
  <si>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</si>
  <si>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</si>
  <si>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</si>
  <si>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</si>
  <si>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</si>
  <si>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</si>
  <si>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</si>
  <si>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</si>
  <si>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</si>
  <si>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</si>
  <si>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</si>
  <si>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</si>
  <si>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</si>
  <si>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</si>
  <si>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</si>
  <si>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</si>
  <si>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</si>
  <si>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</si>
  <si>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</si>
  <si>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</si>
  <si>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</si>
  <si>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</si>
  <si>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</si>
  <si>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</si>
  <si>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</si>
  <si>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</si>
  <si>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</si>
  <si>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</si>
  <si>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</si>
  <si>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台東区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</si>
  <si>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</si>
  <si>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</si>
  <si>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</si>
  <si>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</si>
  <si>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</si>
  <si>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</si>
  <si>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</si>
  <si>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</si>
  <si>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</si>
  <si>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</si>
  <si>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</si>
  <si>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</si>
  <si>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</si>
  <si>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</si>
  <si>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</si>
  <si>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</si>
  <si>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</si>
  <si>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</si>
  <si>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</si>
  <si>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</si>
  <si>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</si>
  <si>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</si>
  <si>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</si>
  <si>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</si>
  <si>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</si>
  <si>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</si>
  <si>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</si>
  <si>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</si>
  <si>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</si>
  <si>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</si>
  <si>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</si>
  <si>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</si>
  <si>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</si>
  <si>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</si>
  <si>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</si>
  <si>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</si>
  <si>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</si>
  <si>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</si>
  <si>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</si>
  <si>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</si>
  <si>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</si>
  <si>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</si>
  <si>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</si>
  <si>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</si>
  <si>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</si>
  <si>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</si>
  <si>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</si>
  <si>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</si>
  <si>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</si>
  <si>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</si>
  <si>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</si>
  <si>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</si>
  <si>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</si>
  <si>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</si>
  <si>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</si>
  <si>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</si>
  <si>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</si>
  <si>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</si>
  <si>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</si>
  <si>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</si>
  <si>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</si>
  <si>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</si>
  <si>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</si>
  <si>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</si>
  <si>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</si>
  <si>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</si>
  <si>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</si>
  <si>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</si>
  <si>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</si>
  <si>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</si>
  <si>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</si>
  <si>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</si>
  <si>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</si>
  <si>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</si>
  <si>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</si>
  <si>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</si>
  <si>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</si>
  <si>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</si>
  <si>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</si>
  <si>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</si>
  <si>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</si>
  <si>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</si>
  <si>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</si>
  <si>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</si>
  <si>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</si>
  <si>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</si>
  <si>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</si>
  <si>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</si>
  <si>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</si>
  <si>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</si>
  <si>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</si>
  <si>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</si>
  <si>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</si>
  <si>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</si>
  <si>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</si>
  <si>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</si>
  <si>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</si>
  <si>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</si>
  <si>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</si>
  <si>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</si>
  <si>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</si>
  <si>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</si>
  <si>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</si>
  <si>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</si>
  <si>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</si>
  <si>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</si>
  <si>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</si>
  <si>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</si>
  <si>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東京都台東区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</si>
  <si>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</si>
  <si>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</si>
  <si>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</si>
  <si>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</si>
  <si>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</si>
  <si>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</si>
  <si>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</si>
  <si>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</si>
  <si>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</si>
  <si>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</si>
  <si>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</si>
  <si>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</si>
  <si>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</si>
  <si>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</si>
  <si>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</si>
  <si>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</si>
  <si>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</si>
  <si>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</si>
  <si>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</si>
  <si>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</si>
  <si>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</si>
  <si>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</si>
  <si>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</si>
  <si>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</si>
  <si>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</si>
  <si>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</si>
  <si>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</si>
  <si>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</si>
  <si>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</si>
  <si>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</si>
  <si>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</si>
  <si>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</si>
  <si>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</si>
  <si>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</si>
  <si>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</si>
  <si>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</si>
  <si>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</si>
  <si>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</si>
  <si>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</si>
  <si>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</si>
  <si>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</si>
  <si>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</si>
  <si>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</si>
  <si>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</si>
  <si>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</si>
  <si>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</si>
  <si>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</si>
  <si>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</si>
  <si>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</si>
  <si>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</si>
  <si>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</si>
  <si>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</si>
  <si>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</si>
  <si>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</si>
  <si>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</si>
  <si>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</si>
  <si>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</si>
  <si>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</si>
  <si>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</si>
  <si>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</si>
  <si>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</si>
  <si>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</si>
  <si>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</si>
  <si>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</si>
  <si>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</si>
  <si>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</si>
  <si>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</si>
  <si>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</si>
  <si>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</si>
  <si>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</si>
  <si>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</si>
  <si>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</si>
  <si>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</si>
  <si>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</si>
  <si>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</si>
  <si>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</si>
  <si>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</si>
  <si>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</si>
  <si>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</si>
  <si>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</si>
  <si>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</si>
  <si>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</si>
  <si>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</si>
  <si>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</si>
  <si>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</si>
  <si>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</si>
  <si>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</si>
  <si>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</si>
  <si>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</si>
  <si>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</si>
  <si>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</si>
  <si>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</si>
  <si>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</si>
  <si>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</si>
  <si>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</si>
  <si>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</si>
  <si>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</si>
  <si>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</si>
  <si>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</si>
  <si>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</si>
  <si>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</si>
  <si>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</si>
  <si>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</si>
  <si>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</si>
  <si>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</si>
  <si>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</si>
  <si>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</si>
  <si>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</si>
  <si>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</si>
  <si>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</si>
  <si>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</si>
  <si>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</si>
  <si>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</si>
  <si>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</si>
  <si>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</si>
  <si>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</si>
  <si>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</si>
  <si>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</si>
  <si>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</si>
  <si>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</si>
  <si>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</si>
  <si>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</si>
  <si>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</si>
  <si>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</si>
  <si>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</si>
  <si>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</si>
  <si>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</si>
  <si>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</si>
  <si>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</si>
  <si>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</si>
  <si>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</si>
  <si>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</si>
  <si>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</si>
  <si>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</si>
  <si>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</si>
  <si>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</si>
  <si>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</si>
  <si>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</si>
  <si>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</si>
  <si>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</si>
  <si>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</si>
  <si>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</si>
  <si>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</si>
  <si>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</si>
  <si>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</si>
  <si>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</si>
  <si>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</si>
  <si>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</si>
  <si>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</si>
  <si>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</si>
  <si>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東京都台東区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</si>
  <si>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</si>
  <si>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</si>
  <si>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</si>
  <si>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</si>
  <si>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</si>
  <si>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</si>
  <si>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</si>
  <si>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</si>
  <si>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</si>
  <si>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</si>
  <si>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</si>
  <si>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</si>
  <si>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</si>
  <si>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</si>
  <si>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</si>
  <si>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</si>
  <si>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</si>
  <si>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</si>
  <si>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</si>
  <si>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</si>
  <si>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病院施設会計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</si>
  <si>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</si>
  <si>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</si>
  <si>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</si>
  <si>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</si>
  <si>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</si>
  <si>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</si>
  <si>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</si>
  <si>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</si>
  <si>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</si>
  <si>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</si>
  <si>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</si>
  <si>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</si>
  <si>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</si>
  <si>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</si>
  <si>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</si>
  <si>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</si>
  <si>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老人保健施設会計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</si>
  <si>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</si>
  <si>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</si>
  <si>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</si>
  <si>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</si>
  <si>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</si>
  <si>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</si>
  <si>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</si>
  <si>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</si>
  <si>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</si>
  <si>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</si>
  <si>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</si>
  <si>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</si>
  <si>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</si>
  <si>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</si>
  <si>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</si>
  <si>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</si>
  <si>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</si>
  <si>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</si>
  <si>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</si>
  <si>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</si>
  <si>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</si>
  <si>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</si>
  <si>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</si>
  <si>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</si>
  <si>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</si>
  <si>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</si>
  <si>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</si>
  <si>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</si>
  <si>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</si>
  <si>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</si>
  <si>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</si>
  <si>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</si>
  <si>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</si>
  <si>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</si>
  <si>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</si>
  <si>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</si>
  <si>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</si>
  <si>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</si>
  <si>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</si>
  <si>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</si>
  <si>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</si>
  <si>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</si>
  <si>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</si>
  <si>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</si>
  <si>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</si>
  <si>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</si>
  <si>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</si>
  <si>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</si>
  <si>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</si>
  <si>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</si>
  <si>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</si>
  <si>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</si>
  <si>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</si>
  <si>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</si>
  <si>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</si>
  <si>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</si>
  <si>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</si>
  <si>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</si>
  <si>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</si>
  <si>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</si>
  <si>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</si>
  <si>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</si>
  <si>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</si>
  <si>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</si>
  <si>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</si>
  <si>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</si>
  <si>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</si>
  <si>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</si>
  <si>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</si>
  <si>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</si>
  <si>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</si>
  <si>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</si>
  <si>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</si>
  <si>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</si>
  <si>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</si>
  <si>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</si>
  <si>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</si>
  <si>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</si>
  <si>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</si>
  <si>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</si>
  <si>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</si>
  <si>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</si>
  <si>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</si>
  <si>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</si>
  <si>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</si>
  <si>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</si>
  <si>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</si>
  <si>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</si>
  <si>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</si>
  <si>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</si>
  <si>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</si>
  <si>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</si>
  <si>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</si>
  <si>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</si>
  <si>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</si>
  <si>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</si>
  <si>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</si>
  <si>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</si>
  <si>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</si>
  <si>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</si>
  <si>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</si>
  <si>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</si>
  <si>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</si>
  <si>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</si>
  <si>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</si>
  <si>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</si>
  <si>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</si>
  <si>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</si>
  <si>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</si>
  <si>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</si>
  <si>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</si>
  <si>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</si>
  <si>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</si>
  <si>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</si>
  <si>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</si>
  <si>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</si>
  <si>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</si>
  <si>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</si>
  <si>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</si>
  <si>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</si>
  <si>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</si>
  <si>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</si>
  <si>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</si>
  <si>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</si>
  <si>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</si>
  <si>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</si>
  <si>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</si>
  <si>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</si>
  <si>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</si>
  <si>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</si>
  <si>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</si>
  <si>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</si>
  <si>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</si>
  <si>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</si>
  <si>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</si>
  <si>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2.63</t>
  </si>
  <si>
    <t>一般会計</t>
  </si>
  <si>
    <t>国民健康保険事業会計</t>
  </si>
  <si>
    <t>介護保険会計</t>
  </si>
  <si>
    <t>後期高齢者医療会計</t>
  </si>
  <si>
    <t>病院施設会計</t>
  </si>
  <si>
    <t>老人保健施設会計</t>
  </si>
  <si>
    <t>その他会計（赤字）</t>
  </si>
  <si>
    <t>その他会計（黒字）</t>
  </si>
  <si>
    <t>R01</t>
    <phoneticPr fontId="5"/>
  </si>
  <si>
    <t>R02</t>
    <phoneticPr fontId="5"/>
  </si>
  <si>
    <t>R03</t>
    <phoneticPr fontId="5"/>
  </si>
  <si>
    <t>R04</t>
    <phoneticPr fontId="5"/>
  </si>
  <si>
    <t>R05</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</si>
  <si>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</si>
  <si>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</si>
  <si>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</si>
  <si>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</si>
  <si>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</si>
  <si>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〇</t>
    <phoneticPr fontId="10"/>
  </si>
  <si>
    <t>台東区土地開発公社</t>
    <rPh sb="0" eb="3">
      <t>タイトウク</t>
    </rPh>
    <rPh sb="3" eb="5">
      <t>トチ</t>
    </rPh>
    <rPh sb="5" eb="7">
      <t>カイハツ</t>
    </rPh>
    <rPh sb="7" eb="9">
      <t>コウシャ</t>
    </rPh>
    <phoneticPr fontId="10"/>
  </si>
  <si>
    <t>台東区産業振興事業団</t>
    <rPh sb="0" eb="3">
      <t>タイトウク</t>
    </rPh>
    <rPh sb="3" eb="5">
      <t>サンギョウ</t>
    </rPh>
    <rPh sb="5" eb="7">
      <t>シンコウ</t>
    </rPh>
    <rPh sb="7" eb="9">
      <t>ジギョウ</t>
    </rPh>
    <rPh sb="9" eb="10">
      <t>ダン</t>
    </rPh>
    <phoneticPr fontId="10"/>
  </si>
  <si>
    <t>台東区芸術文化財団</t>
    <rPh sb="0" eb="3">
      <t>タイトウク</t>
    </rPh>
    <rPh sb="3" eb="5">
      <t>ゲイジュツ</t>
    </rPh>
    <rPh sb="5" eb="7">
      <t>ブンカ</t>
    </rPh>
    <rPh sb="7" eb="9">
      <t>ザイダン</t>
    </rPh>
    <phoneticPr fontId="10"/>
  </si>
  <si>
    <t>-</t>
    <phoneticPr fontId="10"/>
  </si>
  <si>
    <t>公共施設建設基金</t>
    <rPh sb="0" eb="8">
      <t>コウキョウシセツケンセツキキン</t>
    </rPh>
    <phoneticPr fontId="5"/>
  </si>
  <si>
    <t>災害対策基金</t>
    <rPh sb="0" eb="2">
      <t>サイガイ</t>
    </rPh>
    <rPh sb="2" eb="4">
      <t>タイサク</t>
    </rPh>
    <rPh sb="4" eb="6">
      <t>キキン</t>
    </rPh>
    <phoneticPr fontId="2"/>
  </si>
  <si>
    <t>都市整備基金</t>
    <rPh sb="0" eb="2">
      <t>トシ</t>
    </rPh>
    <rPh sb="2" eb="4">
      <t>セイビ</t>
    </rPh>
    <rPh sb="4" eb="6">
      <t>キキン</t>
    </rPh>
    <phoneticPr fontId="2"/>
  </si>
  <si>
    <t>庁舎整備基金</t>
    <rPh sb="0" eb="2">
      <t>チョウシャ</t>
    </rPh>
    <rPh sb="2" eb="4">
      <t>セイビ</t>
    </rPh>
    <rPh sb="4" eb="6">
      <t>キキン</t>
    </rPh>
    <phoneticPr fontId="2"/>
  </si>
  <si>
    <t>環境整備基金</t>
    <rPh sb="0" eb="2">
      <t>カンキョウ</t>
    </rPh>
    <rPh sb="2" eb="4">
      <t>セイビ</t>
    </rPh>
    <rPh sb="4" eb="6">
      <t>キキン</t>
    </rPh>
    <phoneticPr fontId="2"/>
  </si>
  <si>
    <t>-</t>
    <phoneticPr fontId="20"/>
  </si>
  <si>
    <t>法適用</t>
    <rPh sb="0" eb="1">
      <t>ホウ</t>
    </rPh>
    <rPh sb="1" eb="3">
      <t>テキヨウ</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</si>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</sst>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EE5F-4D54-B80F-CCED4D5430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43833</c:v>
                </c:pt>
                <c:pt idx="1">
                  <c:v>37076</c:v>
                </c:pt>
                <c:pt idx="2">
                  <c:v>46779</c:v>
                </c:pt>
                <c:pt idx="3">
                  <c:v>27642</c:v>
                </c:pt>
                <c:pt idx="4">
                  <c:v>41560</c:v>
                </c:pt>
              </c:numCache>
            </c:numRef>
          </c:val>
          <c:smooth val="0"/>
          <c:extLst>
            <c:ext xmlns:c16="http://schemas.microsoft.com/office/drawing/2014/chart" uri="{C3380CC4-5D6E-409C-BE32-E72D297353CC}">
              <c16:uniqueId val="{00000001-EE5F-4D54-B80F-CCED4D5430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6.98</c:v>
                </c:pt>
                <c:pt idx="1">
                  <c:v>14.07</c:v>
                </c:pt>
                <c:pt idx="2">
                  <c:v>17.61</c:v>
                </c:pt>
                <c:pt idx="3">
                  <c:v>13.31</c:v>
                </c:pt>
                <c:pt idx="4">
                  <c:v>11.73</c:v>
                </c:pt>
              </c:numCache>
            </c:numRef>
          </c:val>
          <c:extLst>
            <c:ext xmlns:c16="http://schemas.microsoft.com/office/drawing/2014/chart" uri="{C3380CC4-5D6E-409C-BE32-E72D297353CC}">
              <c16:uniqueId val="{00000000-13CA-4E4D-B3F8-DE1874C541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19.05</c:v>
                </c:pt>
                <c:pt idx="1">
                  <c:v>17.47</c:v>
                </c:pt>
                <c:pt idx="2">
                  <c:v>18.059999999999999</c:v>
                </c:pt>
                <c:pt idx="3">
                  <c:v>20.03</c:v>
                </c:pt>
                <c:pt idx="4">
                  <c:v>25.68</c:v>
                </c:pt>
              </c:numCache>
            </c:numRef>
          </c:val>
          <c:extLst>
            <c:ext xmlns:c16="http://schemas.microsoft.com/office/drawing/2014/chart" uri="{C3380CC4-5D6E-409C-BE32-E72D297353CC}">
              <c16:uniqueId val="{00000001-13CA-4E4D-B3F8-DE1874C541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c:v>
                </c:pt>
                <c:pt idx="1">
                  <c:v>4.7699999999999996</c:v>
                </c:pt>
                <c:pt idx="2">
                  <c:v>5.96</c:v>
                </c:pt>
                <c:pt idx="3">
                  <c:v>-2.63</c:v>
                </c:pt>
                <c:pt idx="4">
                  <c:v>6.22</c:v>
                </c:pt>
              </c:numCache>
            </c:numRef>
          </c:val>
          <c:smooth val="0"/>
          <c:extLst>
            <c:ext xmlns:c16="http://schemas.microsoft.com/office/drawing/2014/chart" uri="{C3380CC4-5D6E-409C-BE32-E72D297353CC}">
              <c16:uniqueId val="{00000002-13CA-4E4D-B3F8-DE1874C541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0F-43B8-AD04-D9EB993390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0F-43B8-AD04-D9EB993390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0F-43B8-AD04-D9EB993390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0F-43B8-AD04-D9EB99339091}"/>
            </c:ext>
          </c:extLst>
        </c:ser>
        <c:ser>
          <c:idx val="4"/>
          <c:order val="4"/>
          <c:tx>
            <c:strRef>
              <c:f>データシート!$A$31</c:f>
              <c:strCache>
                <c:ptCount val="1"/>
                <c:pt idx="0">
                  <c:v>老人保健施設会計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40F-43B8-AD04-D9EB99339091}"/>
            </c:ext>
          </c:extLst>
        </c:ser>
        <c:ser>
          <c:idx val="5"/>
          <c:order val="5"/>
          <c:tx>
            <c:strRef>
              <c:f>データシート!$A$32</c:f>
              <c:strCache>
                <c:ptCount val="1"/>
                <c:pt idx="0">
                  <c:v>病院施設会計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40F-43B8-AD04-D9EB99339091}"/>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0.27</c:v>
                </c:pt>
                <c:pt idx="4">
                  <c:v>#N/A</c:v>
                </c:pt>
                <c:pt idx="5">
                  <c:v>0.27</c:v>
                </c:pt>
                <c:pt idx="6">
                  <c:v>#N/A</c:v>
                </c:pt>
                <c:pt idx="7">
                  <c:v>0.26</c:v>
                </c:pt>
                <c:pt idx="8">
                  <c:v>#N/A</c:v>
                </c:pt>
                <c:pt idx="9">
                  <c:v>0.35</c:v>
                </c:pt>
              </c:numCache>
            </c:numRef>
          </c:val>
          <c:extLst>
            <c:ext xmlns:c16="http://schemas.microsoft.com/office/drawing/2014/chart" uri="{C3380CC4-5D6E-409C-BE32-E72D297353CC}">
              <c16:uniqueId val="{00000006-E40F-43B8-AD04-D9EB99339091}"/>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0.65</c:v>
                </c:pt>
                <c:pt idx="4">
                  <c:v>#N/A</c:v>
                </c:pt>
                <c:pt idx="5">
                  <c:v>0.89</c:v>
                </c:pt>
                <c:pt idx="6">
                  <c:v>#N/A</c:v>
                </c:pt>
                <c:pt idx="7">
                  <c:v>0.57999999999999996</c:v>
                </c:pt>
                <c:pt idx="8">
                  <c:v>#N/A</c:v>
                </c:pt>
                <c:pt idx="9">
                  <c:v>0.48</c:v>
                </c:pt>
              </c:numCache>
            </c:numRef>
          </c:val>
          <c:extLst>
            <c:ext xmlns:c16="http://schemas.microsoft.com/office/drawing/2014/chart" uri="{C3380CC4-5D6E-409C-BE32-E72D297353CC}">
              <c16:uniqueId val="{00000007-E40F-43B8-AD04-D9EB99339091}"/>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1.07</c:v>
                </c:pt>
                <c:pt idx="2">
                  <c:v>#N/A</c:v>
                </c:pt>
                <c:pt idx="3">
                  <c:v>1.45</c:v>
                </c:pt>
                <c:pt idx="4">
                  <c:v>#N/A</c:v>
                </c:pt>
                <c:pt idx="5">
                  <c:v>0.52</c:v>
                </c:pt>
                <c:pt idx="6">
                  <c:v>#N/A</c:v>
                </c:pt>
                <c:pt idx="7">
                  <c:v>1.1599999999999999</c:v>
                </c:pt>
                <c:pt idx="8">
                  <c:v>#N/A</c:v>
                </c:pt>
                <c:pt idx="9">
                  <c:v>0.66</c:v>
                </c:pt>
              </c:numCache>
            </c:numRef>
          </c:val>
          <c:extLst>
            <c:ext xmlns:c16="http://schemas.microsoft.com/office/drawing/2014/chart" uri="{C3380CC4-5D6E-409C-BE32-E72D297353CC}">
              <c16:uniqueId val="{00000008-E40F-43B8-AD04-D9EB993390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6.98</c:v>
                </c:pt>
                <c:pt idx="2">
                  <c:v>#N/A</c:v>
                </c:pt>
                <c:pt idx="3">
                  <c:v>14.07</c:v>
                </c:pt>
                <c:pt idx="4">
                  <c:v>#N/A</c:v>
                </c:pt>
                <c:pt idx="5">
                  <c:v>17.600000000000001</c:v>
                </c:pt>
                <c:pt idx="6">
                  <c:v>#N/A</c:v>
                </c:pt>
                <c:pt idx="7">
                  <c:v>13.31</c:v>
                </c:pt>
                <c:pt idx="8">
                  <c:v>#N/A</c:v>
                </c:pt>
                <c:pt idx="9">
                  <c:v>11.72</c:v>
                </c:pt>
              </c:numCache>
            </c:numRef>
          </c:val>
          <c:extLst>
            <c:ext xmlns:c16="http://schemas.microsoft.com/office/drawing/2014/chart" uri="{C3380CC4-5D6E-409C-BE32-E72D297353CC}">
              <c16:uniqueId val="{00000009-E40F-43B8-AD04-D9EB993390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2982</c:v>
                </c:pt>
                <c:pt idx="5">
                  <c:v>2867</c:v>
                </c:pt>
                <c:pt idx="8">
                  <c:v>2742</c:v>
                </c:pt>
                <c:pt idx="11">
                  <c:v>2554</c:v>
                </c:pt>
                <c:pt idx="14">
                  <c:v>2336</c:v>
                </c:pt>
              </c:numCache>
            </c:numRef>
          </c:val>
          <c:extLst>
            <c:ext xmlns:c16="http://schemas.microsoft.com/office/drawing/2014/chart" uri="{C3380CC4-5D6E-409C-BE32-E72D297353CC}">
              <c16:uniqueId val="{00000000-773A-4A44-B494-11AE9ED98C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3A-4A44-B494-11AE9ED98C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c:v>
                </c:pt>
                <c:pt idx="3">
                  <c:v>12</c:v>
                </c:pt>
                <c:pt idx="6">
                  <c:v>12</c:v>
                </c:pt>
                <c:pt idx="9">
                  <c:v>12</c:v>
                </c:pt>
                <c:pt idx="12">
                  <c:v>12</c:v>
                </c:pt>
              </c:numCache>
            </c:numRef>
          </c:val>
          <c:extLst>
            <c:ext xmlns:c16="http://schemas.microsoft.com/office/drawing/2014/chart" uri="{C3380CC4-5D6E-409C-BE32-E72D297353CC}">
              <c16:uniqueId val="{00000002-773A-4A44-B494-11AE9ED98C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77</c:v>
                </c:pt>
                <c:pt idx="3">
                  <c:v>85</c:v>
                </c:pt>
                <c:pt idx="6">
                  <c:v>84</c:v>
                </c:pt>
                <c:pt idx="9">
                  <c:v>73</c:v>
                </c:pt>
                <c:pt idx="12">
                  <c:v>89</c:v>
                </c:pt>
              </c:numCache>
            </c:numRef>
          </c:val>
          <c:extLst>
            <c:ext xmlns:c16="http://schemas.microsoft.com/office/drawing/2014/chart" uri="{C3380CC4-5D6E-409C-BE32-E72D297353CC}">
              <c16:uniqueId val="{00000003-773A-4A44-B494-11AE9ED98C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119</c:v>
                </c:pt>
                <c:pt idx="3">
                  <c:v>119</c:v>
                </c:pt>
                <c:pt idx="6">
                  <c:v>119</c:v>
                </c:pt>
                <c:pt idx="9">
                  <c:v>119</c:v>
                </c:pt>
                <c:pt idx="12">
                  <c:v>119</c:v>
                </c:pt>
              </c:numCache>
            </c:numRef>
          </c:val>
          <c:extLst>
            <c:ext xmlns:c16="http://schemas.microsoft.com/office/drawing/2014/chart" uri="{C3380CC4-5D6E-409C-BE32-E72D297353CC}">
              <c16:uniqueId val="{00000004-773A-4A44-B494-11AE9ED98C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153</c:v>
                </c:pt>
                <c:pt idx="3">
                  <c:v>204</c:v>
                </c:pt>
                <c:pt idx="6">
                  <c:v>226</c:v>
                </c:pt>
                <c:pt idx="9">
                  <c:v>231</c:v>
                </c:pt>
                <c:pt idx="12">
                  <c:v>215</c:v>
                </c:pt>
              </c:numCache>
            </c:numRef>
          </c:val>
          <c:extLst>
            <c:ext xmlns:c16="http://schemas.microsoft.com/office/drawing/2014/chart" uri="{C3380CC4-5D6E-409C-BE32-E72D297353CC}">
              <c16:uniqueId val="{00000005-773A-4A44-B494-11AE9ED98C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3A-4A44-B494-11AE9ED98C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1231</c:v>
                </c:pt>
                <c:pt idx="3">
                  <c:v>881</c:v>
                </c:pt>
                <c:pt idx="6">
                  <c:v>773</c:v>
                </c:pt>
                <c:pt idx="9">
                  <c:v>867</c:v>
                </c:pt>
                <c:pt idx="12">
                  <c:v>930</c:v>
                </c:pt>
              </c:numCache>
            </c:numRef>
          </c:val>
          <c:extLst>
            <c:ext xmlns:c16="http://schemas.microsoft.com/office/drawing/2014/chart" uri="{C3380CC4-5D6E-409C-BE32-E72D297353CC}">
              <c16:uniqueId val="{00000007-773A-4A44-B494-11AE9ED98C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-1384</c:v>
                </c:pt>
                <c:pt idx="2">
                  <c:v>#N/A</c:v>
                </c:pt>
                <c:pt idx="3">
                  <c:v>#N/A</c:v>
                </c:pt>
                <c:pt idx="4">
                  <c:v>-1566</c:v>
                </c:pt>
                <c:pt idx="5">
                  <c:v>#N/A</c:v>
                </c:pt>
                <c:pt idx="6">
                  <c:v>#N/A</c:v>
                </c:pt>
                <c:pt idx="7">
                  <c:v>-1528</c:v>
                </c:pt>
                <c:pt idx="8">
                  <c:v>#N/A</c:v>
                </c:pt>
                <c:pt idx="9">
                  <c:v>#N/A</c:v>
                </c:pt>
                <c:pt idx="10">
                  <c:v>-1252</c:v>
                </c:pt>
                <c:pt idx="11">
                  <c:v>#N/A</c:v>
                </c:pt>
                <c:pt idx="12">
                  <c:v>#N/A</c:v>
                </c:pt>
                <c:pt idx="13">
                  <c:v>-971</c:v>
                </c:pt>
                <c:pt idx="14">
                  <c:v>#N/A</c:v>
                </c:pt>
              </c:numCache>
            </c:numRef>
          </c:val>
          <c:smooth val="0"/>
          <c:extLst>
            <c:ext xmlns:c16="http://schemas.microsoft.com/office/drawing/2014/chart" uri="{C3380CC4-5D6E-409C-BE32-E72D297353CC}">
              <c16:uniqueId val="{00000008-773A-4A44-B494-11AE9ED98C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25122</c:v>
                </c:pt>
                <c:pt idx="5">
                  <c:v>23756</c:v>
                </c:pt>
                <c:pt idx="8">
                  <c:v>26231</c:v>
                </c:pt>
                <c:pt idx="11">
                  <c:v>25471</c:v>
                </c:pt>
                <c:pt idx="14">
                  <c:v>23580</c:v>
                </c:pt>
              </c:numCache>
            </c:numRef>
          </c:val>
          <c:extLst>
            <c:ext xmlns:c16="http://schemas.microsoft.com/office/drawing/2014/chart" uri="{C3380CC4-5D6E-409C-BE32-E72D297353CC}">
              <c16:uniqueId val="{00000000-B6EF-407B-A277-CD516875C1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564</c:v>
                </c:pt>
                <c:pt idx="5">
                  <c:v>536</c:v>
                </c:pt>
                <c:pt idx="8">
                  <c:v>508</c:v>
                </c:pt>
                <c:pt idx="11">
                  <c:v>480</c:v>
                </c:pt>
                <c:pt idx="14">
                  <c:v>450</c:v>
                </c:pt>
              </c:numCache>
            </c:numRef>
          </c:val>
          <c:extLst>
            <c:ext xmlns:c16="http://schemas.microsoft.com/office/drawing/2014/chart" uri="{C3380CC4-5D6E-409C-BE32-E72D297353CC}">
              <c16:uniqueId val="{00000001-B6EF-407B-A277-CD516875C1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52691</c:v>
                </c:pt>
                <c:pt idx="5">
                  <c:v>49610</c:v>
                </c:pt>
                <c:pt idx="8">
                  <c:v>52710</c:v>
                </c:pt>
                <c:pt idx="11">
                  <c:v>59246</c:v>
                </c:pt>
                <c:pt idx="14">
                  <c:v>62347</c:v>
                </c:pt>
              </c:numCache>
            </c:numRef>
          </c:val>
          <c:extLst>
            <c:ext xmlns:c16="http://schemas.microsoft.com/office/drawing/2014/chart" uri="{C3380CC4-5D6E-409C-BE32-E72D297353CC}">
              <c16:uniqueId val="{00000002-B6EF-407B-A277-CD516875C1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EF-407B-A277-CD516875C1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EF-407B-A277-CD516875C1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EF-407B-A277-CD516875C1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10040</c:v>
                </c:pt>
                <c:pt idx="3">
                  <c:v>10179</c:v>
                </c:pt>
                <c:pt idx="6">
                  <c:v>10938</c:v>
                </c:pt>
                <c:pt idx="9">
                  <c:v>10393</c:v>
                </c:pt>
                <c:pt idx="12">
                  <c:v>10354</c:v>
                </c:pt>
              </c:numCache>
            </c:numRef>
          </c:val>
          <c:extLst>
            <c:ext xmlns:c16="http://schemas.microsoft.com/office/drawing/2014/chart" uri="{C3380CC4-5D6E-409C-BE32-E72D297353CC}">
              <c16:uniqueId val="{00000006-B6EF-407B-A277-CD516875C1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971</c:v>
                </c:pt>
                <c:pt idx="3">
                  <c:v>1065</c:v>
                </c:pt>
                <c:pt idx="6">
                  <c:v>1249</c:v>
                </c:pt>
                <c:pt idx="9">
                  <c:v>1390</c:v>
                </c:pt>
                <c:pt idx="12">
                  <c:v>1394</c:v>
                </c:pt>
              </c:numCache>
            </c:numRef>
          </c:val>
          <c:extLst>
            <c:ext xmlns:c16="http://schemas.microsoft.com/office/drawing/2014/chart" uri="{C3380CC4-5D6E-409C-BE32-E72D297353CC}">
              <c16:uniqueId val="{00000007-B6EF-407B-A277-CD516875C1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1765</c:v>
                </c:pt>
                <c:pt idx="3">
                  <c:v>1681</c:v>
                </c:pt>
                <c:pt idx="6">
                  <c:v>1595</c:v>
                </c:pt>
                <c:pt idx="9">
                  <c:v>1507</c:v>
                </c:pt>
                <c:pt idx="12">
                  <c:v>1417</c:v>
                </c:pt>
              </c:numCache>
            </c:numRef>
          </c:val>
          <c:extLst>
            <c:ext xmlns:c16="http://schemas.microsoft.com/office/drawing/2014/chart" uri="{C3380CC4-5D6E-409C-BE32-E72D297353CC}">
              <c16:uniqueId val="{00000008-B6EF-407B-A277-CD516875C1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c:v>
                </c:pt>
                <c:pt idx="3">
                  <c:v>60</c:v>
                </c:pt>
                <c:pt idx="6">
                  <c:v>159</c:v>
                </c:pt>
                <c:pt idx="9">
                  <c:v>149</c:v>
                </c:pt>
                <c:pt idx="12">
                  <c:v>24</c:v>
                </c:pt>
              </c:numCache>
            </c:numRef>
          </c:val>
          <c:extLst>
            <c:ext xmlns:c16="http://schemas.microsoft.com/office/drawing/2014/chart" uri="{C3380CC4-5D6E-409C-BE32-E72D297353CC}">
              <c16:uniqueId val="{00000009-B6EF-407B-A277-CD516875C1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14647</c:v>
                </c:pt>
                <c:pt idx="3">
                  <c:v>15237</c:v>
                </c:pt>
                <c:pt idx="6">
                  <c:v>15893</c:v>
                </c:pt>
                <c:pt idx="9">
                  <c:v>15834</c:v>
                </c:pt>
                <c:pt idx="12">
                  <c:v>15958</c:v>
                </c:pt>
              </c:numCache>
            </c:numRef>
          </c:val>
          <c:extLst>
            <c:ext xmlns:c16="http://schemas.microsoft.com/office/drawing/2014/chart" uri="{C3380CC4-5D6E-409C-BE32-E72D297353CC}">
              <c16:uniqueId val="{0000000A-B6EF-407B-A277-CD516875C1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EF-407B-A277-CD516875C1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10611</c:v>
                </c:pt>
                <c:pt idx="1">
                  <c:v>11669</c:v>
                </c:pt>
                <c:pt idx="2">
                  <c:v>15992</c:v>
                </c:pt>
              </c:numCache>
            </c:numRef>
          </c:val>
          <c:extLst>
            <c:ext xmlns:c16="http://schemas.microsoft.com/office/drawing/2014/chart" uri="{C3380CC4-5D6E-409C-BE32-E72D297353CC}">
              <c16:uniqueId val="{00000000-8D6C-485C-9625-BD6124D345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4650</c:v>
                </c:pt>
                <c:pt idx="1">
                  <c:v>4658</c:v>
                </c:pt>
                <c:pt idx="2">
                  <c:v>4667</c:v>
                </c:pt>
              </c:numCache>
            </c:numRef>
          </c:val>
          <c:extLst>
            <c:ext xmlns:c16="http://schemas.microsoft.com/office/drawing/2014/chart" uri="{C3380CC4-5D6E-409C-BE32-E72D297353CC}">
              <c16:uniqueId val="{00000001-8D6C-485C-9625-BD6124D345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32246</c:v>
                </c:pt>
                <c:pt idx="1">
                  <c:v>37452</c:v>
                </c:pt>
                <c:pt idx="2">
                  <c:v>36130</c:v>
                </c:pt>
              </c:numCache>
            </c:numRef>
          </c:val>
          <c:extLst>
            <c:ext xmlns:c16="http://schemas.microsoft.com/office/drawing/2014/chart" uri="{C3380CC4-5D6E-409C-BE32-E72D297353CC}">
              <c16:uniqueId val="{00000002-8D6C-485C-9625-BD6124D345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年度の実質公債費比率の分子は、</a:t>
          </a:r>
          <a:r>
            <a:rPr kumimoji="1" lang="ja-JP" altLang="ja-JP" sz="1300">
              <a:solidFill>
                <a:sysClr val="windowText" lastClr="000000"/>
              </a:solidFill>
              <a:effectLst/>
              <a:latin typeface="+mn-lt"/>
              <a:ea typeface="+mn-ea"/>
              <a:cs typeface="+mn-cs"/>
            </a:rPr>
            <a:t>前年度と比較して２億</a:t>
          </a:r>
          <a:r>
            <a:rPr kumimoji="1" lang="ja-JP" altLang="en-US" sz="1300">
              <a:solidFill>
                <a:sysClr val="windowText" lastClr="000000"/>
              </a:solidFill>
              <a:effectLst/>
              <a:latin typeface="+mn-lt"/>
              <a:ea typeface="+mn-ea"/>
              <a:cs typeface="+mn-cs"/>
            </a:rPr>
            <a:t>８</a:t>
          </a:r>
          <a:r>
            <a:rPr kumimoji="1" lang="en-US"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００万円増加している。これは、特別区債の償還の進捗による元利償還金の額の</a:t>
          </a:r>
          <a:r>
            <a:rPr kumimoji="1" lang="ja-JP" altLang="en-US" sz="1300">
              <a:solidFill>
                <a:sysClr val="windowText" lastClr="000000"/>
              </a:solidFill>
              <a:effectLst/>
              <a:latin typeface="+mn-lt"/>
              <a:ea typeface="+mn-ea"/>
              <a:cs typeface="+mn-cs"/>
            </a:rPr>
            <a:t>増加と</a:t>
          </a:r>
          <a:r>
            <a:rPr kumimoji="1" lang="ja-JP" altLang="ja-JP" sz="1300">
              <a:solidFill>
                <a:sysClr val="windowText" lastClr="000000"/>
              </a:solidFill>
              <a:effectLst/>
              <a:latin typeface="+mn-lt"/>
              <a:ea typeface="+mn-ea"/>
              <a:cs typeface="+mn-cs"/>
            </a:rPr>
            <a:t>算入公債費等の減少による。今後とも、地方債の発行については、世代間の公平性や年度間の財源調整など地方債の機能を踏まえ、将来の財政負担に十分留意しながら、有効かつ適切活用していく。</a:t>
          </a:r>
          <a:endParaRPr lang="ja-JP" altLang="ja-JP" sz="13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満期一括償還方式で発行した特別区債については、発行翌年度より元金を償還期間で均等割りした額を積み立てている。今後も将来を見据え計画的に積立を行っていく。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年度の将来負担比率の分子は、前年度と比較して</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３億</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００万円減少している。</a:t>
          </a:r>
          <a:r>
            <a:rPr kumimoji="1" lang="ja-JP" altLang="ja-JP" sz="1300">
              <a:solidFill>
                <a:sysClr val="windowText" lastClr="000000"/>
              </a:solidFill>
              <a:effectLst/>
              <a:latin typeface="+mn-lt"/>
              <a:ea typeface="+mn-ea"/>
              <a:cs typeface="+mn-cs"/>
            </a:rPr>
            <a:t>これは、特別区債の現在高や退職手当の負担見込額など将来負担額（Ａ）が</a:t>
          </a:r>
          <a:r>
            <a:rPr kumimoji="1" lang="ja-JP" altLang="en-US" sz="1300">
              <a:solidFill>
                <a:sysClr val="windowText" lastClr="000000"/>
              </a:solidFill>
              <a:effectLst/>
              <a:latin typeface="+mn-lt"/>
              <a:ea typeface="+mn-ea"/>
              <a:cs typeface="+mn-cs"/>
            </a:rPr>
            <a:t>減少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２，６００万</a:t>
          </a:r>
          <a:r>
            <a:rPr kumimoji="1" lang="ja-JP" altLang="ja-JP" sz="1300">
              <a:solidFill>
                <a:sysClr val="windowText" lastClr="000000"/>
              </a:solidFill>
              <a:effectLst/>
              <a:latin typeface="+mn-lt"/>
              <a:ea typeface="+mn-ea"/>
              <a:cs typeface="+mn-cs"/>
            </a:rPr>
            <a:t>円）する一方、基金残高や普通交付税上の基準財政需要額に算入される減税補てん債等の地方債現在高などの充当可能財源等（Ｂ）が増加（</a:t>
          </a:r>
          <a:r>
            <a:rPr kumimoji="1" lang="ja-JP" altLang="en-US" sz="1300">
              <a:solidFill>
                <a:sysClr val="windowText" lastClr="000000"/>
              </a:solidFill>
              <a:effectLst/>
              <a:latin typeface="+mn-lt"/>
              <a:ea typeface="+mn-ea"/>
              <a:cs typeface="+mn-cs"/>
            </a:rPr>
            <a:t>１１</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８</a:t>
          </a:r>
          <a:r>
            <a:rPr kumimoji="1" lang="en-US"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０００万</a:t>
          </a:r>
          <a:r>
            <a:rPr kumimoji="1" lang="ja-JP" altLang="ja-JP" sz="1300">
              <a:solidFill>
                <a:sysClr val="windowText" lastClr="000000"/>
              </a:solidFill>
              <a:effectLst/>
              <a:latin typeface="+mn-lt"/>
              <a:ea typeface="+mn-ea"/>
              <a:cs typeface="+mn-cs"/>
            </a:rPr>
            <a:t>円）となったためである。今後とも、基金や起債の活用にあたっては、中・長期的な視点に立ち持続可能な財政運営を推進できるよう残高に留意していく。</a:t>
          </a:r>
          <a:endParaRPr lang="ja-JP" altLang="ja-JP" sz="13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東京都台東区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rgbClr val="FF0000"/>
              </a:solidFill>
              <a:effectLst/>
              <a:latin typeface="+mn-ea"/>
              <a:ea typeface="+mn-ea"/>
              <a:cs typeface="+mn-cs"/>
            </a:rPr>
            <a:t>　</a:t>
          </a:r>
          <a:r>
            <a:rPr kumimoji="1" lang="ja-JP" altLang="en-US" sz="1300">
              <a:solidFill>
                <a:sysClr val="windowText" lastClr="000000"/>
              </a:solidFill>
              <a:effectLst/>
              <a:latin typeface="+mn-ea"/>
              <a:ea typeface="+mn-ea"/>
              <a:cs typeface="+mn-cs"/>
            </a:rPr>
            <a:t>令和５年度は、特別区税の上振れ分及び繰越金、歳出の執行実績等による歳計剰余金から、景気変動への対応など年度間の財源調整の費用に活用するため財政調整基金へ４３億２，３００万円、減債基金へ９００万円、庁舎の整備に要する費用に活用するため庁舎整備基金へ３０億円、台東病院等の医療機器等備品整備の費用に活用するため台東病院及び老人保健施設千束基金へ１億２，０００万円、浅草地域の道路・公園整備事業等に活用するため環境整備基金へ６，１００万円、公共施設の改築・大規模改修等の費用に活用するため公共施設建設基金へ５，３００万円及び森林環境税の目的に活用するため森林環境基金へ２，２００万円などを積み立てた。</a:t>
          </a:r>
        </a:p>
        <a:p>
          <a:r>
            <a:rPr kumimoji="1" lang="ja-JP" altLang="en-US" sz="1300">
              <a:solidFill>
                <a:sysClr val="windowText" lastClr="000000"/>
              </a:solidFill>
              <a:effectLst/>
              <a:latin typeface="+mn-ea"/>
              <a:ea typeface="+mn-ea"/>
              <a:cs typeface="+mn-cs"/>
            </a:rPr>
            <a:t>　一方、防災用根岸職員住宅改修等の費用として公共施設建設基金を３４億９，４００万円、道路及び公園等整備の費用として都市整備基金を８億２，０００万円、狭あい道路拡幅整備等の費用として災害対策基金を１億３，７００万円及び環境整備基金１億１００万円など、それぞれ取り崩した。</a:t>
          </a:r>
        </a:p>
        <a:p>
          <a:r>
            <a:rPr kumimoji="1" lang="ja-JP" altLang="en-US" sz="1300">
              <a:solidFill>
                <a:sysClr val="windowText" lastClr="000000"/>
              </a:solidFill>
              <a:effectLst/>
              <a:latin typeface="+mn-ea"/>
              <a:ea typeface="+mn-ea"/>
              <a:cs typeface="+mn-cs"/>
            </a:rPr>
            <a:t>　これらにより、基金全体としては３０億１，２００万円の増となった。</a:t>
          </a:r>
          <a:endParaRPr kumimoji="1" lang="en-US" altLang="ja-JP" sz="1300">
            <a:solidFill>
              <a:sysClr val="windowText" lastClr="000000"/>
            </a:solidFill>
            <a:effectLst/>
            <a:latin typeface="+mn-ea"/>
            <a:ea typeface="+mn-ea"/>
            <a:cs typeface="+mn-cs"/>
          </a:endParaRP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毎年度の歳計剰余金等を積立て、公共施設の改築・大規模改修や都市整備事業、災害対策等に適切に対応していく。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公共施設建設基金：公共施設の建設・改築・大規模改修等の費用に活用する。</a:t>
          </a:r>
          <a:endParaRPr lang="ja-JP" altLang="ja-JP" sz="1300">
            <a:effectLst/>
          </a:endParaRPr>
        </a:p>
        <a:p>
          <a:r>
            <a:rPr kumimoji="1" lang="ja-JP" altLang="ja-JP" sz="1300">
              <a:solidFill>
                <a:schemeClr val="dk1"/>
              </a:solidFill>
              <a:effectLst/>
              <a:latin typeface="+mn-lt"/>
              <a:ea typeface="+mn-ea"/>
              <a:cs typeface="+mn-cs"/>
            </a:rPr>
            <a:t>　都市整備基金：総合的な都市整備の推進費用に活用する。</a:t>
          </a:r>
          <a:endParaRPr lang="ja-JP" altLang="ja-JP" sz="1300">
            <a:effectLst/>
          </a:endParaRPr>
        </a:p>
        <a:p>
          <a:r>
            <a:rPr kumimoji="1" lang="ja-JP" altLang="ja-JP" sz="1300">
              <a:solidFill>
                <a:schemeClr val="dk1"/>
              </a:solidFill>
              <a:effectLst/>
              <a:latin typeface="+mn-lt"/>
              <a:ea typeface="+mn-ea"/>
              <a:cs typeface="+mn-cs"/>
            </a:rPr>
            <a:t>　災害対策基金：災害の予防・応急対策及び復旧等の費用に活用する。</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ysClr val="windowText" lastClr="000000"/>
              </a:solidFill>
              <a:effectLst/>
              <a:latin typeface="+mn-lt"/>
              <a:ea typeface="+mn-ea"/>
              <a:cs typeface="+mn-cs"/>
            </a:rPr>
            <a:t>　公共施設建設基金 ：今後の公共施設の更新需要などの費用として</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００万円を積み立てた一方、</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防災用根岸職員住宅改修等</a:t>
          </a:r>
          <a:r>
            <a:rPr kumimoji="1" lang="ja-JP" altLang="ja-JP" sz="1300">
              <a:solidFill>
                <a:sysClr val="windowText" lastClr="000000"/>
              </a:solidFill>
              <a:effectLst/>
              <a:latin typeface="+mn-lt"/>
              <a:ea typeface="+mn-ea"/>
              <a:cs typeface="+mn-cs"/>
            </a:rPr>
            <a:t>の費用として ３</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９</a:t>
          </a:r>
          <a:r>
            <a:rPr kumimoji="1" lang="ja-JP" altLang="ja-JP" sz="1300">
              <a:solidFill>
                <a:sysClr val="windowText" lastClr="000000"/>
              </a:solidFill>
              <a:effectLst/>
              <a:latin typeface="+mn-lt"/>
              <a:ea typeface="+mn-ea"/>
              <a:cs typeface="+mn-cs"/>
            </a:rPr>
            <a:t>，４００万円を取り崩した。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災 害 対 策 基 金：災害の予防、応急対策及び復旧等の費用として</a:t>
          </a:r>
          <a:r>
            <a:rPr kumimoji="1" lang="ja-JP" altLang="en-US" sz="1300">
              <a:solidFill>
                <a:sysClr val="windowText" lastClr="000000"/>
              </a:solidFill>
              <a:effectLst/>
              <a:latin typeface="+mn-lt"/>
              <a:ea typeface="+mn-ea"/>
              <a:cs typeface="+mn-cs"/>
            </a:rPr>
            <a:t>４</a:t>
          </a:r>
          <a:r>
            <a:rPr kumimoji="1" lang="ja-JP" altLang="ja-JP" sz="1300">
              <a:solidFill>
                <a:sysClr val="windowText" lastClr="000000"/>
              </a:solidFill>
              <a:effectLst/>
              <a:latin typeface="+mn-lt"/>
              <a:ea typeface="+mn-ea"/>
              <a:cs typeface="+mn-cs"/>
            </a:rPr>
            <a:t>００万円を積み立てた一方、</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狭あい道路拡幅整備等の費用として</a:t>
          </a:r>
          <a:r>
            <a:rPr kumimoji="1" lang="ja-JP" altLang="en-US" sz="1300">
              <a:solidFill>
                <a:sysClr val="windowText" lastClr="000000"/>
              </a:solidFill>
              <a:effectLst/>
              <a:latin typeface="+mn-lt"/>
              <a:ea typeface="+mn-ea"/>
              <a:cs typeface="+mn-cs"/>
            </a:rPr>
            <a:t>３８</a:t>
          </a:r>
          <a:r>
            <a:rPr kumimoji="1" lang="ja-JP" altLang="ja-JP" sz="1300">
              <a:solidFill>
                <a:sysClr val="windowText" lastClr="000000"/>
              </a:solidFill>
              <a:effectLst/>
              <a:latin typeface="+mn-lt"/>
              <a:ea typeface="+mn-ea"/>
              <a:cs typeface="+mn-cs"/>
            </a:rPr>
            <a:t>億</a:t>
          </a:r>
          <a:r>
            <a:rPr kumimoji="1" lang="ja-JP" altLang="en-US" sz="1300">
              <a:solidFill>
                <a:sysClr val="windowText" lastClr="000000"/>
              </a:solidFill>
              <a:effectLst/>
              <a:latin typeface="+mn-lt"/>
              <a:ea typeface="+mn-ea"/>
              <a:cs typeface="+mn-cs"/>
            </a:rPr>
            <a:t>２</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３</a:t>
          </a:r>
          <a:r>
            <a:rPr kumimoji="1" lang="ja-JP" altLang="ja-JP" sz="1300">
              <a:solidFill>
                <a:sysClr val="windowText" lastClr="000000"/>
              </a:solidFill>
              <a:effectLst/>
              <a:latin typeface="+mn-lt"/>
              <a:ea typeface="+mn-ea"/>
              <a:cs typeface="+mn-cs"/>
            </a:rPr>
            <a:t>００万円を取り崩した。</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都 市 整 備 基 金：総合的な都市整備の推進の費用として５００万円を積み立てた一方、</a:t>
          </a:r>
        </a:p>
        <a:p>
          <a:r>
            <a:rPr kumimoji="1" lang="ja-JP" altLang="en-US" sz="1300">
              <a:solidFill>
                <a:sysClr val="windowText" lastClr="000000"/>
              </a:solidFill>
              <a:effectLst/>
              <a:latin typeface="+mn-lt"/>
              <a:ea typeface="+mn-ea"/>
              <a:cs typeface="+mn-cs"/>
            </a:rPr>
            <a:t>    　　　　　　　　 安全・安心な道づくり等の費用として３７億１，４００万円を取り崩した。</a:t>
          </a:r>
          <a:endParaRPr kumimoji="1" lang="en-US" altLang="ja-JP" sz="1300">
            <a:solidFill>
              <a:sysClr val="windowText" lastClr="000000"/>
            </a:solidFill>
            <a:effectLst/>
            <a:latin typeface="+mn-lt"/>
            <a:ea typeface="+mn-ea"/>
            <a:cs typeface="+mn-cs"/>
          </a:endParaRPr>
        </a:p>
        <a:p>
          <a:endParaRPr lang="ja-JP" altLang="ja-JP" sz="1300">
            <a:solidFill>
              <a:srgbClr val="FF0000"/>
            </a:solidFill>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公共施設建設基金 ：今後の公共施設の改築・大規模改修等に活用する。</a:t>
          </a:r>
          <a:endParaRPr lang="ja-JP" altLang="ja-JP" sz="1300">
            <a:effectLst/>
          </a:endParaRPr>
        </a:p>
        <a:p>
          <a:r>
            <a:rPr kumimoji="1" lang="ja-JP" altLang="ja-JP" sz="1300">
              <a:solidFill>
                <a:schemeClr val="dk1"/>
              </a:solidFill>
              <a:effectLst/>
              <a:latin typeface="+mn-ea"/>
              <a:ea typeface="+mn-ea"/>
              <a:cs typeface="+mn-cs"/>
            </a:rPr>
            <a:t>　災 害 対 策 基 金：災害対策の経費に活用するとともに大規模災害時の財源として確保する。</a:t>
          </a:r>
          <a:endParaRPr lang="ja-JP" altLang="ja-JP" sz="1300">
            <a:effectLst/>
            <a:latin typeface="+mn-ea"/>
            <a:ea typeface="+mn-ea"/>
          </a:endParaRPr>
        </a:p>
        <a:p>
          <a:r>
            <a:rPr kumimoji="1" lang="ja-JP" altLang="en-US" sz="1300">
              <a:solidFill>
                <a:schemeClr val="dk1"/>
              </a:solidFill>
              <a:effectLst/>
              <a:latin typeface="+mn-ea"/>
              <a:ea typeface="+mn-ea"/>
              <a:cs typeface="+mn-cs"/>
            </a:rPr>
            <a:t>　都 市 整 備 基 金：今後の都市整備事業等に活用する。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p>
        <a:p>
          <a:r>
            <a:rPr kumimoji="1" lang="ja-JP" altLang="en-US" sz="1300">
              <a:solidFill>
                <a:schemeClr val="dk1"/>
              </a:solidFill>
              <a:effectLst/>
              <a:latin typeface="+mn-ea"/>
              <a:ea typeface="+mn-ea"/>
              <a:cs typeface="+mn-cs"/>
            </a:rPr>
            <a:t>　令和５年度は、基金運用益金、繰越金や特別区税・特別区交付金など歳入の上振れ分</a:t>
          </a:r>
          <a:r>
            <a:rPr kumimoji="1" lang="ja-JP" altLang="en-US" sz="1300">
              <a:solidFill>
                <a:sysClr val="windowText" lastClr="000000"/>
              </a:solidFill>
              <a:effectLst/>
              <a:latin typeface="+mn-ea"/>
              <a:ea typeface="+mn-ea"/>
              <a:cs typeface="+mn-cs"/>
            </a:rPr>
            <a:t>を４３億２，３００万</a:t>
          </a:r>
          <a:r>
            <a:rPr kumimoji="1" lang="ja-JP" altLang="en-US" sz="1300">
              <a:solidFill>
                <a:schemeClr val="dk1"/>
              </a:solidFill>
              <a:effectLst/>
              <a:latin typeface="+mn-ea"/>
              <a:ea typeface="+mn-ea"/>
              <a:cs typeface="+mn-cs"/>
            </a:rPr>
            <a:t>円積み立てた。</a:t>
          </a:r>
        </a:p>
        <a:p>
          <a:endParaRPr kumimoji="1" lang="ja-JP" altLang="en-US" sz="1300">
            <a:solidFill>
              <a:schemeClr val="dk1"/>
            </a:solidFill>
            <a:effectLst/>
            <a:latin typeface="+mn-ea"/>
            <a:ea typeface="+mn-ea"/>
            <a:cs typeface="+mn-cs"/>
          </a:endParaRPr>
        </a:p>
        <a:p>
          <a:endParaRPr kumimoji="1" lang="ja-JP" altLang="en-US" sz="1300">
            <a:solidFill>
              <a:schemeClr val="dk1"/>
            </a:solidFill>
            <a:effectLst/>
            <a:latin typeface="+mn-ea"/>
            <a:ea typeface="+mn-ea"/>
            <a:cs typeface="+mn-cs"/>
          </a:endParaRP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財源調整の機能を維持できるよう確保する。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令和</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年度は、基金運用益金を</a:t>
          </a:r>
          <a:r>
            <a:rPr kumimoji="1" lang="ja-JP" altLang="en-US" sz="1300">
              <a:solidFill>
                <a:sysClr val="windowText" lastClr="000000"/>
              </a:solidFill>
              <a:effectLst/>
              <a:latin typeface="+mn-lt"/>
              <a:ea typeface="+mn-ea"/>
              <a:cs typeface="+mn-cs"/>
            </a:rPr>
            <a:t>１，０００</a:t>
          </a:r>
          <a:r>
            <a:rPr kumimoji="1" lang="ja-JP" altLang="ja-JP" sz="1300">
              <a:solidFill>
                <a:sysClr val="windowText" lastClr="000000"/>
              </a:solidFill>
              <a:effectLst/>
              <a:latin typeface="+mn-lt"/>
              <a:ea typeface="+mn-ea"/>
              <a:cs typeface="+mn-cs"/>
            </a:rPr>
            <a:t>万円積み立てた。</a:t>
          </a:r>
          <a:endParaRPr kumimoji="1" lang="en-US" altLang="ja-JP" sz="1300">
            <a:solidFill>
              <a:sysClr val="windowText" lastClr="000000"/>
            </a:solidFill>
            <a:effectLst/>
            <a:latin typeface="+mn-lt"/>
            <a:ea typeface="+mn-ea"/>
            <a:cs typeface="+mn-cs"/>
          </a:endParaRPr>
        </a:p>
        <a:p>
          <a:pPr eaLnBrk="1" fontAlgn="auto" latinLnBrk="0" hangingPunct="1"/>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特別区債の償還に対応できるよう確保する。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財政力指数は、前年度</a:t>
          </a:r>
          <a:r>
            <a:rPr kumimoji="1" lang="ja-JP" altLang="en-US" sz="1300">
              <a:solidFill>
                <a:schemeClr val="dk1"/>
              </a:solidFill>
              <a:effectLst/>
              <a:latin typeface="+mn-lt"/>
              <a:ea typeface="+mn-ea"/>
              <a:cs typeface="+mn-cs"/>
            </a:rPr>
            <a:t>同の</a:t>
          </a:r>
          <a:r>
            <a:rPr kumimoji="1" lang="ja-JP" altLang="ja-JP" sz="1300">
              <a:solidFill>
                <a:schemeClr val="dk1"/>
              </a:solidFill>
              <a:effectLst/>
              <a:latin typeface="+mn-lt"/>
              <a:ea typeface="+mn-ea"/>
              <a:cs typeface="+mn-cs"/>
            </a:rPr>
            <a:t>０．４９ポイントとなって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２３区内では１</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位となっている</a:t>
          </a:r>
          <a:r>
            <a:rPr kumimoji="1" lang="ja-JP" altLang="en-US" sz="1300">
              <a:solidFill>
                <a:schemeClr val="dk1"/>
              </a:solidFill>
              <a:effectLst/>
              <a:latin typeface="+mn-lt"/>
              <a:ea typeface="+mn-ea"/>
              <a:cs typeface="+mn-cs"/>
            </a:rPr>
            <a:t>。これは、</a:t>
          </a:r>
          <a:r>
            <a:rPr kumimoji="1" lang="ja-JP" altLang="ja-JP" sz="1300">
              <a:solidFill>
                <a:schemeClr val="dk1"/>
              </a:solidFill>
              <a:effectLst/>
              <a:latin typeface="+mn-lt"/>
              <a:ea typeface="+mn-ea"/>
              <a:cs typeface="+mn-cs"/>
            </a:rPr>
            <a:t>歳入に占める特別区税の割合が比較的低いことが大きな要因と考えられる。今後とも、健全な財政を維持しつつ、行政サービスの向上とコストの縮減などに取り組んでいく。</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経常収支比率は、前年度から</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０</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低下</a:t>
          </a:r>
          <a:r>
            <a:rPr kumimoji="1" lang="ja-JP" altLang="ja-JP" sz="1300">
              <a:solidFill>
                <a:schemeClr val="dk1"/>
              </a:solidFill>
              <a:effectLst/>
              <a:latin typeface="+mn-lt"/>
              <a:ea typeface="+mn-ea"/>
              <a:cs typeface="+mn-cs"/>
            </a:rPr>
            <a:t>し、８</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．７％となっている。これは、</a:t>
          </a:r>
          <a:r>
            <a:rPr kumimoji="1" lang="ja-JP" altLang="en-US" sz="1300">
              <a:solidFill>
                <a:schemeClr val="dk1"/>
              </a:solidFill>
              <a:effectLst/>
              <a:latin typeface="+mn-lt"/>
              <a:ea typeface="+mn-ea"/>
              <a:cs typeface="+mn-cs"/>
            </a:rPr>
            <a:t>経常的経費に充当された一般財源等が、保育委託や清掃一部事務組合分担金などの増により２．９％増加した一方で、</a:t>
          </a:r>
          <a:r>
            <a:rPr kumimoji="1" lang="ja-JP" altLang="ja-JP" sz="1300">
              <a:solidFill>
                <a:schemeClr val="dk1"/>
              </a:solidFill>
              <a:effectLst/>
              <a:latin typeface="+mn-lt"/>
              <a:ea typeface="+mn-ea"/>
              <a:cs typeface="+mn-cs"/>
            </a:rPr>
            <a:t>経常一般財源等が特別区税などの増により前年度に比べて</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した</a:t>
          </a:r>
          <a:r>
            <a:rPr kumimoji="1" lang="ja-JP" altLang="ja-JP" sz="1300">
              <a:solidFill>
                <a:schemeClr val="dk1"/>
              </a:solidFill>
              <a:effectLst/>
              <a:latin typeface="+mn-lt"/>
              <a:ea typeface="+mn-ea"/>
              <a:cs typeface="+mn-cs"/>
            </a:rPr>
            <a:t>ことによるものである。本区の経常収支比率は、１</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年連続で８０％を超える水準にあり、今後とも事業執行の効率化と管理的経費の縮減に努めていく。</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70612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6660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65</xdr:row>
      <xdr:rowOff>70612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003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56134</xdr:rowOff>
    </xdr:from>
    <xdr:to>
      <xdr:col>15</xdr:col>
      <xdr:colOff>82550</xdr:colOff>
      <xdr:row>66</xdr:row>
      <xdr:rowOff>159766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0038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99568</xdr:rowOff>
    </xdr:from>
    <xdr:to>
      <xdr:col>11</xdr:col>
      <xdr:colOff>31750</xdr:colOff>
      <xdr:row>66</xdr:row>
      <xdr:rowOff>159766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4381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38879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1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19812</xdr:rowOff>
    </xdr:from>
    <xdr:to>
      <xdr:col>19</xdr:col>
      <xdr:colOff>184150</xdr:colOff>
      <xdr:row>65</xdr:row>
      <xdr:rowOff>121412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106189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5334</xdr:rowOff>
    </xdr:from>
    <xdr:to>
      <xdr:col>15</xdr:col>
      <xdr:colOff>133350</xdr:colOff>
      <xdr:row>65</xdr:row>
      <xdr:rowOff>106934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91711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108966</xdr:rowOff>
    </xdr:from>
    <xdr:to>
      <xdr:col>11</xdr:col>
      <xdr:colOff>82550</xdr:colOff>
      <xdr:row>67</xdr:row>
      <xdr:rowOff>39116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23893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48768</xdr:rowOff>
    </xdr:from>
    <xdr:to>
      <xdr:col>7</xdr:col>
      <xdr:colOff>31750</xdr:colOff>
      <xdr:row>65</xdr:row>
      <xdr:rowOff>150368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135145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人口１人当たり人件費・物件費等決算額は、前年度と比較して８，８６０円減少している。これは、退職手当の実績などによる人件費の減や新型コロナウイルスワクチン接種の実績減に伴う業務委託料の減などによるものである。なお、区有施設の老朽化に伴い、今後、維持補修費の増加が見込まれることから、計画的な施設保全に努めるなど、適切な管理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56257</xdr:rowOff>
    </xdr:from>
    <xdr:to>
      <xdr:col>23</xdr:col>
      <xdr:colOff>133350</xdr:colOff>
      <xdr:row>82</xdr:row>
      <xdr:rowOff>91889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15157"/>
          <a:ext cx="838200" cy="3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72782</xdr:rowOff>
    </xdr:from>
    <xdr:to>
      <xdr:col>19</xdr:col>
      <xdr:colOff>133350</xdr:colOff>
      <xdr:row>82</xdr:row>
      <xdr:rowOff>91889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31682"/>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27510</xdr:rowOff>
    </xdr:from>
    <xdr:to>
      <xdr:col>15</xdr:col>
      <xdr:colOff>82550</xdr:colOff>
      <xdr:row>82</xdr:row>
      <xdr:rowOff>72782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6410"/>
          <a:ext cx="889000" cy="4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165243</xdr:rowOff>
    </xdr:from>
    <xdr:to>
      <xdr:col>11</xdr:col>
      <xdr:colOff>31750</xdr:colOff>
      <xdr:row>82</xdr:row>
      <xdr:rowOff>27510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2693"/>
          <a:ext cx="889000" cy="3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5457</xdr:rowOff>
    </xdr:from>
    <xdr:to>
      <xdr:col>23</xdr:col>
      <xdr:colOff>184150</xdr:colOff>
      <xdr:row>82</xdr:row>
      <xdr:rowOff>107057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148984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41089</xdr:rowOff>
    </xdr:from>
    <xdr:to>
      <xdr:col>19</xdr:col>
      <xdr:colOff>184150</xdr:colOff>
      <xdr:row>82</xdr:row>
      <xdr:rowOff>142689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127466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8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21982</xdr:rowOff>
    </xdr:from>
    <xdr:to>
      <xdr:col>15</xdr:col>
      <xdr:colOff>133350</xdr:colOff>
      <xdr:row>82</xdr:row>
      <xdr:rowOff>123582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108359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6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148160</xdr:rowOff>
    </xdr:from>
    <xdr:to>
      <xdr:col>11</xdr:col>
      <xdr:colOff>82550</xdr:colOff>
      <xdr:row>82</xdr:row>
      <xdr:rowOff>78310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63087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114443</xdr:rowOff>
    </xdr:from>
    <xdr:to>
      <xdr:col>7</xdr:col>
      <xdr:colOff>31750</xdr:colOff>
      <xdr:row>82</xdr:row>
      <xdr:rowOff>44593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29370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8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ラスパイレス指数は、前年度から０．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し、９</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ポイントとなっており、２３区の平均値と比較すると</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ポイント下回っている。</a:t>
          </a:r>
          <a:r>
            <a:rPr kumimoji="1" lang="ja-JP" altLang="ja-JP" sz="1300" b="0" i="0" baseline="0">
              <a:solidFill>
                <a:schemeClr val="dk1"/>
              </a:solidFill>
              <a:effectLst/>
              <a:latin typeface="+mn-lt"/>
              <a:ea typeface="+mn-ea"/>
              <a:cs typeface="+mn-cs"/>
            </a:rPr>
            <a:t>今後も引き続き、適正な給与水準の維持に努めていく。</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84</xdr:row>
      <xdr:rowOff>30843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602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30843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981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052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人口千人当たり職員数は、前年度から０．</a:t>
          </a:r>
          <a:r>
            <a:rPr kumimoji="1" lang="ja-JP" altLang="en-US" sz="1300">
              <a:solidFill>
                <a:schemeClr val="dk1"/>
              </a:solidFill>
              <a:effectLst/>
              <a:latin typeface="+mn-lt"/>
              <a:ea typeface="+mn-ea"/>
              <a:cs typeface="+mn-cs"/>
            </a:rPr>
            <a:t>１５</a:t>
          </a:r>
          <a:r>
            <a:rPr kumimoji="1" lang="ja-JP" altLang="ja-JP" sz="1300">
              <a:solidFill>
                <a:schemeClr val="dk1"/>
              </a:solidFill>
              <a:effectLst/>
              <a:latin typeface="+mn-lt"/>
              <a:ea typeface="+mn-ea"/>
              <a:cs typeface="+mn-cs"/>
            </a:rPr>
            <a:t>人減少しており、２３区の平均値と比較すると２．</a:t>
          </a:r>
          <a:r>
            <a:rPr kumimoji="1" lang="ja-JP" altLang="en-US" sz="1300">
              <a:solidFill>
                <a:schemeClr val="dk1"/>
              </a:solidFill>
              <a:effectLst/>
              <a:latin typeface="+mn-lt"/>
              <a:ea typeface="+mn-ea"/>
              <a:cs typeface="+mn-cs"/>
            </a:rPr>
            <a:t>３７</a:t>
          </a:r>
          <a:r>
            <a:rPr kumimoji="1" lang="ja-JP" altLang="ja-JP" sz="1300">
              <a:solidFill>
                <a:schemeClr val="dk1"/>
              </a:solidFill>
              <a:effectLst/>
              <a:latin typeface="+mn-lt"/>
              <a:ea typeface="+mn-ea"/>
              <a:cs typeface="+mn-cs"/>
            </a:rPr>
            <a:t>人上回っている。今後も適正な定数管理に努めていく。</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132020</xdr:rowOff>
    </xdr:from>
    <xdr:to>
      <xdr:col>81</xdr:col>
      <xdr:colOff>44450</xdr:colOff>
      <xdr:row>61</xdr:row>
      <xdr:rowOff>149255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9047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149255</xdr:rowOff>
    </xdr:from>
    <xdr:to>
      <xdr:col>77</xdr:col>
      <xdr:colOff>44450</xdr:colOff>
      <xdr:row>61</xdr:row>
      <xdr:rowOff>158448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60770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158448</xdr:rowOff>
    </xdr:from>
    <xdr:to>
      <xdr:col>72</xdr:col>
      <xdr:colOff>203200</xdr:colOff>
      <xdr:row>61</xdr:row>
      <xdr:rowOff>159596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616898"/>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144659</xdr:rowOff>
    </xdr:from>
    <xdr:to>
      <xdr:col>68</xdr:col>
      <xdr:colOff>152400</xdr:colOff>
      <xdr:row>61</xdr:row>
      <xdr:rowOff>159596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0310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81220</xdr:rowOff>
    </xdr:from>
    <xdr:to>
      <xdr:col>81</xdr:col>
      <xdr:colOff>95250</xdr:colOff>
      <xdr:row>62</xdr:row>
      <xdr:rowOff>11370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53297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1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98455</xdr:rowOff>
    </xdr:from>
    <xdr:to>
      <xdr:col>77</xdr:col>
      <xdr:colOff>95250</xdr:colOff>
      <xdr:row>62</xdr:row>
      <xdr:rowOff>28605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13382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43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107648</xdr:rowOff>
    </xdr:from>
    <xdr:to>
      <xdr:col>73</xdr:col>
      <xdr:colOff>44450</xdr:colOff>
      <xdr:row>62</xdr:row>
      <xdr:rowOff>37798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22575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5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108796</xdr:rowOff>
    </xdr:from>
    <xdr:to>
      <xdr:col>68</xdr:col>
      <xdr:colOff>203200</xdr:colOff>
      <xdr:row>62</xdr:row>
      <xdr:rowOff>38946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93859</xdr:rowOff>
    </xdr:from>
    <xdr:to>
      <xdr:col>64</xdr:col>
      <xdr:colOff>152400</xdr:colOff>
      <xdr:row>62</xdr:row>
      <xdr:rowOff>24009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8786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実質公債費率は、前年度から０．５％上昇し、△２．１％となっている。これは、特別区債の償還の進捗により元利償還金の額が増加し、標準財政規模も増加したことが要因になっている。今後とも、地方債の発行については、世代間の公平性や年度間の財源調整など地方債の機能を踏まえ、将来の財政負担に十分留意しながら、有効かつ適切に行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106892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6435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157692</xdr:rowOff>
    </xdr:from>
    <xdr:to>
      <xdr:col>77</xdr:col>
      <xdr:colOff>44450</xdr:colOff>
      <xdr:row>40</xdr:row>
      <xdr:rowOff>6350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157692</xdr:rowOff>
    </xdr:from>
    <xdr:to>
      <xdr:col>72</xdr:col>
      <xdr:colOff>203200</xdr:colOff>
      <xdr:row>39</xdr:row>
      <xdr:rowOff>157692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157692</xdr:rowOff>
    </xdr:from>
    <xdr:to>
      <xdr:col>68</xdr:col>
      <xdr:colOff>152400</xdr:colOff>
      <xdr:row>40</xdr:row>
      <xdr:rowOff>46567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28169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106892</xdr:rowOff>
    </xdr:from>
    <xdr:to>
      <xdr:col>73</xdr:col>
      <xdr:colOff>44450</xdr:colOff>
      <xdr:row>40</xdr:row>
      <xdr:rowOff>37042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21819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106892</xdr:rowOff>
    </xdr:from>
    <xdr:to>
      <xdr:col>68</xdr:col>
      <xdr:colOff>203200</xdr:colOff>
      <xdr:row>40</xdr:row>
      <xdr:rowOff>37042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21819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特別区債の現在高や退職手当の負担見込額など将来の負担額に対し、基金残高や地方交付税において基準財政需要額に算入される減税補てん債等の現在高など、充当可能な財源の合計が上回ったため、将来負担比率は、比率なしとなってい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人件費に係る経常収支比率は、前年度と比較し</a:t>
          </a:r>
          <a:r>
            <a:rPr kumimoji="1" lang="ja-JP" altLang="en-US" sz="1300" b="0" i="0" baseline="0">
              <a:solidFill>
                <a:schemeClr val="dk1"/>
              </a:solidFill>
              <a:effectLst/>
              <a:latin typeface="+mn-lt"/>
              <a:ea typeface="+mn-ea"/>
              <a:cs typeface="+mn-cs"/>
            </a:rPr>
            <a:t>１</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１</a:t>
          </a:r>
          <a:r>
            <a:rPr kumimoji="1" lang="ja-JP" altLang="ja-JP" sz="1300" b="0" i="0" baseline="0">
              <a:solidFill>
                <a:schemeClr val="dk1"/>
              </a:solidFill>
              <a:effectLst/>
              <a:latin typeface="+mn-lt"/>
              <a:ea typeface="+mn-ea"/>
              <a:cs typeface="+mn-cs"/>
            </a:rPr>
            <a:t>ポイント低下しているが、２３区の平均値との比較では５．</a:t>
          </a:r>
          <a:r>
            <a:rPr kumimoji="1" lang="ja-JP" altLang="en-US" sz="1300" b="0" i="0" baseline="0">
              <a:solidFill>
                <a:schemeClr val="dk1"/>
              </a:solidFill>
              <a:effectLst/>
              <a:latin typeface="+mn-lt"/>
              <a:ea typeface="+mn-ea"/>
              <a:cs typeface="+mn-cs"/>
            </a:rPr>
            <a:t>５</a:t>
          </a:r>
          <a:r>
            <a:rPr kumimoji="1" lang="ja-JP" altLang="ja-JP" sz="1300" b="0" i="0" baseline="0">
              <a:solidFill>
                <a:schemeClr val="dk1"/>
              </a:solidFill>
              <a:effectLst/>
              <a:latin typeface="+mn-lt"/>
              <a:ea typeface="+mn-ea"/>
              <a:cs typeface="+mn-cs"/>
            </a:rPr>
            <a:t>ポイント上回っている。今後も引き続き、職員の定員適正化や適正な給与水準の維持に努めていく。</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38100</xdr:rowOff>
    </xdr:from>
    <xdr:to>
      <xdr:col>24</xdr:col>
      <xdr:colOff>25400</xdr:colOff>
      <xdr:row>41</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961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6350</xdr:rowOff>
    </xdr:from>
    <xdr:to>
      <xdr:col>19</xdr:col>
      <xdr:colOff>187325</xdr:colOff>
      <xdr:row>41</xdr:row>
      <xdr:rowOff>44450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3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44450</xdr:rowOff>
    </xdr:from>
    <xdr:to>
      <xdr:col>15</xdr:col>
      <xdr:colOff>98425</xdr:colOff>
      <xdr:row>42</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73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152400</xdr:rowOff>
    </xdr:from>
    <xdr:to>
      <xdr:col>11</xdr:col>
      <xdr:colOff>9525</xdr:colOff>
      <xdr:row>42</xdr:row>
      <xdr:rowOff>63500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010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158750</xdr:rowOff>
    </xdr:from>
    <xdr:to>
      <xdr:col>24</xdr:col>
      <xdr:colOff>76200</xdr:colOff>
      <xdr:row>40</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127000</xdr:rowOff>
    </xdr:from>
    <xdr:to>
      <xdr:col>20</xdr:col>
      <xdr:colOff>38100</xdr:colOff>
      <xdr:row>41</xdr:row>
      <xdr:rowOff>57150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7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165100</xdr:rowOff>
    </xdr:from>
    <xdr:to>
      <xdr:col>15</xdr:col>
      <xdr:colOff>149225</xdr:colOff>
      <xdr:row>41</xdr:row>
      <xdr:rowOff>95250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42</xdr:row>
      <xdr:rowOff>12700</xdr:rowOff>
    </xdr:from>
    <xdr:to>
      <xdr:col>11</xdr:col>
      <xdr:colOff>60325</xdr:colOff>
      <xdr:row>42</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2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99077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29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101600</xdr:rowOff>
    </xdr:from>
    <xdr:to>
      <xdr:col>6</xdr:col>
      <xdr:colOff>171450</xdr:colOff>
      <xdr:row>41</xdr:row>
      <xdr:rowOff>31750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物件費に係る経常収支比率は、前年度と比較し０．</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ポイント上昇しており、２３区の平均値との比較では１．</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ポイント下回っている。施設などの維持管理経費や、消耗品、印刷製本費等の管理的経費については、これまでも縮減に努めてきたが、今後も引き続き見直しを行っていく。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29029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184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18143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64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137886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64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80736</xdr:rowOff>
    </xdr:from>
    <xdr:to>
      <xdr:col>69</xdr:col>
      <xdr:colOff>92075</xdr:colOff>
      <xdr:row>14</xdr:row>
      <xdr:rowOff>137886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09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166206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29936</xdr:rowOff>
    </xdr:from>
    <xdr:to>
      <xdr:col>65</xdr:col>
      <xdr:colOff>53975</xdr:colOff>
      <xdr:row>13</xdr:row>
      <xdr:rowOff>131536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141713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扶助費に係る経常収支比率は、前年度と比較し０．</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ポイント低下しているが、２３区の平均値との比較では０．</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ポイント上回っている。</a:t>
          </a:r>
          <a:r>
            <a:rPr kumimoji="1" lang="ja-JP" altLang="ja-JP" sz="1300">
              <a:solidFill>
                <a:sysClr val="windowText" lastClr="000000"/>
              </a:solidFill>
              <a:effectLst/>
              <a:latin typeface="+mn-lt"/>
              <a:ea typeface="+mn-ea"/>
              <a:cs typeface="+mn-cs"/>
            </a:rPr>
            <a:t>生活保護費が減となっている一方で、</a:t>
          </a:r>
          <a:r>
            <a:rPr kumimoji="1" lang="ja-JP" altLang="ja-JP" sz="1300" b="0" i="0" baseline="0">
              <a:solidFill>
                <a:sysClr val="windowText" lastClr="000000"/>
              </a:solidFill>
              <a:effectLst/>
              <a:latin typeface="+mn-lt"/>
              <a:ea typeface="+mn-ea"/>
              <a:cs typeface="+mn-cs"/>
            </a:rPr>
            <a:t>保育委託</a:t>
          </a:r>
          <a:r>
            <a:rPr kumimoji="1" lang="ja-JP" altLang="en-US" sz="1300" b="0" i="0" baseline="0">
              <a:solidFill>
                <a:sysClr val="windowText" lastClr="000000"/>
              </a:solidFill>
              <a:effectLst/>
              <a:latin typeface="+mn-lt"/>
              <a:ea typeface="+mn-ea"/>
              <a:cs typeface="+mn-cs"/>
            </a:rPr>
            <a:t>の増加</a:t>
          </a:r>
          <a:r>
            <a:rPr kumimoji="1" lang="ja-JP" altLang="ja-JP" sz="1300">
              <a:solidFill>
                <a:sysClr val="windowText" lastClr="000000"/>
              </a:solidFill>
              <a:effectLst/>
              <a:latin typeface="+mn-lt"/>
              <a:ea typeface="+mn-ea"/>
              <a:cs typeface="+mn-cs"/>
            </a:rPr>
            <a:t>や</a:t>
          </a:r>
          <a:r>
            <a:rPr kumimoji="1" lang="ja-JP" altLang="en-US" sz="1300">
              <a:solidFill>
                <a:sysClr val="windowText" lastClr="000000"/>
              </a:solidFill>
              <a:effectLst/>
              <a:latin typeface="+mn-lt"/>
              <a:ea typeface="+mn-ea"/>
              <a:cs typeface="+mn-cs"/>
            </a:rPr>
            <a:t>家計支援特別給付金の支給</a:t>
          </a:r>
          <a:r>
            <a:rPr kumimoji="1" lang="ja-JP" altLang="ja-JP" sz="1300">
              <a:solidFill>
                <a:sysClr val="windowText" lastClr="000000"/>
              </a:solidFill>
              <a:effectLst/>
              <a:latin typeface="+mn-lt"/>
              <a:ea typeface="+mn-ea"/>
              <a:cs typeface="+mn-cs"/>
            </a:rPr>
            <a:t>などにより、児童福祉費</a:t>
          </a:r>
          <a:r>
            <a:rPr kumimoji="1" lang="ja-JP" altLang="en-US" sz="1300">
              <a:solidFill>
                <a:sysClr val="windowText" lastClr="000000"/>
              </a:solidFill>
              <a:effectLst/>
              <a:latin typeface="+mn-lt"/>
              <a:ea typeface="+mn-ea"/>
              <a:cs typeface="+mn-cs"/>
            </a:rPr>
            <a:t>と</a:t>
          </a:r>
          <a:r>
            <a:rPr kumimoji="1" lang="ja-JP" altLang="ja-JP" sz="1300">
              <a:solidFill>
                <a:sysClr val="windowText" lastClr="000000"/>
              </a:solidFill>
              <a:effectLst/>
              <a:latin typeface="+mn-lt"/>
              <a:ea typeface="+mn-ea"/>
              <a:cs typeface="+mn-cs"/>
            </a:rPr>
            <a:t>社会福祉費は増加傾向にある</a:t>
          </a:r>
          <a:r>
            <a:rPr kumimoji="1" lang="ja-JP" altLang="en-US" sz="1300">
              <a:solidFill>
                <a:sysClr val="windowText" lastClr="000000"/>
              </a:solidFill>
              <a:effectLst/>
              <a:latin typeface="+mn-lt"/>
              <a:ea typeface="+mn-ea"/>
              <a:cs typeface="+mn-cs"/>
            </a:rPr>
            <a:t>。</a:t>
          </a:r>
          <a:endParaRPr lang="ja-JP" altLang="ja-JP" sz="13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928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36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162378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473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75293</xdr:rowOff>
    </xdr:from>
    <xdr:to>
      <xdr:col>11</xdr:col>
      <xdr:colOff>9525</xdr:colOff>
      <xdr:row>59</xdr:row>
      <xdr:rowOff>162378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90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97972</xdr:rowOff>
    </xdr:from>
    <xdr:to>
      <xdr:col>24</xdr:col>
      <xdr:colOff>76200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70049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111578</xdr:rowOff>
    </xdr:from>
    <xdr:to>
      <xdr:col>11</xdr:col>
      <xdr:colOff>60325</xdr:colOff>
      <xdr:row>60</xdr:row>
      <xdr:rowOff>41728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26505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その他に係る経常収支比率は、</a:t>
          </a:r>
          <a:r>
            <a:rPr kumimoji="1" lang="ja-JP" altLang="en-US" sz="1300">
              <a:solidFill>
                <a:schemeClr val="dk1"/>
              </a:solidFill>
              <a:effectLst/>
              <a:latin typeface="+mn-lt"/>
              <a:ea typeface="+mn-ea"/>
              <a:cs typeface="+mn-cs"/>
            </a:rPr>
            <a:t>補助費等</a:t>
          </a:r>
          <a:r>
            <a:rPr kumimoji="1" lang="ja-JP" altLang="ja-JP" sz="1300">
              <a:solidFill>
                <a:schemeClr val="dk1"/>
              </a:solidFill>
              <a:effectLst/>
              <a:latin typeface="+mn-lt"/>
              <a:ea typeface="+mn-ea"/>
              <a:cs typeface="+mn-cs"/>
            </a:rPr>
            <a:t>が増になったことなどにより、前年度と比較し０．</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ポイント上昇しており、２３区の平均値との比較では１．</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ポイント上回っている。</a:t>
          </a:r>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区有施設の老朽化に伴</a:t>
          </a:r>
          <a:r>
            <a:rPr kumimoji="1" lang="ja-JP" altLang="en-US" sz="1300">
              <a:solidFill>
                <a:schemeClr val="dk1"/>
              </a:solidFill>
              <a:effectLst/>
              <a:latin typeface="+mn-lt"/>
              <a:ea typeface="+mn-ea"/>
              <a:cs typeface="+mn-cs"/>
            </a:rPr>
            <a:t>う</a:t>
          </a:r>
          <a:r>
            <a:rPr kumimoji="1" lang="ja-JP" altLang="ja-JP" sz="1300">
              <a:solidFill>
                <a:schemeClr val="dk1"/>
              </a:solidFill>
              <a:effectLst/>
              <a:latin typeface="+mn-lt"/>
              <a:ea typeface="+mn-ea"/>
              <a:cs typeface="+mn-cs"/>
            </a:rPr>
            <a:t>維持補修費の増加</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見込</a:t>
          </a:r>
          <a:r>
            <a:rPr kumimoji="1" lang="ja-JP" altLang="en-US" sz="1300">
              <a:solidFill>
                <a:schemeClr val="dk1"/>
              </a:solidFill>
              <a:effectLst/>
              <a:latin typeface="+mn-lt"/>
              <a:ea typeface="+mn-ea"/>
              <a:cs typeface="+mn-cs"/>
            </a:rPr>
            <a:t>むため</a:t>
          </a:r>
          <a:r>
            <a:rPr kumimoji="1" lang="ja-JP" altLang="ja-JP" sz="1300">
              <a:solidFill>
                <a:schemeClr val="dk1"/>
              </a:solidFill>
              <a:effectLst/>
              <a:latin typeface="+mn-lt"/>
              <a:ea typeface="+mn-ea"/>
              <a:cs typeface="+mn-cs"/>
            </a:rPr>
            <a:t>、計画的な施設保全に努める</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適切な管理を行っていく。</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69850</xdr:rowOff>
    </xdr:from>
    <xdr:to>
      <xdr:col>82</xdr:col>
      <xdr:colOff>107950</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56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69850</xdr:rowOff>
    </xdr:from>
    <xdr:to>
      <xdr:col>78</xdr:col>
      <xdr:colOff>69850</xdr:colOff>
      <xdr:row>60</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56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69850</xdr:rowOff>
    </xdr:from>
    <xdr:to>
      <xdr:col>73</xdr:col>
      <xdr:colOff>180975</xdr:colOff>
      <xdr:row>61</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56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146050</xdr:rowOff>
    </xdr:from>
    <xdr:to>
      <xdr:col>69</xdr:col>
      <xdr:colOff>92075</xdr:colOff>
      <xdr:row>61</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33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19050</xdr:rowOff>
    </xdr:from>
    <xdr:to>
      <xdr:col>78</xdr:col>
      <xdr:colOff>120650</xdr:colOff>
      <xdr:row>60</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19050</xdr:rowOff>
    </xdr:from>
    <xdr:to>
      <xdr:col>74</xdr:col>
      <xdr:colOff>31750</xdr:colOff>
      <xdr:row>60</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0</xdr:rowOff>
    </xdr:from>
    <xdr:to>
      <xdr:col>69</xdr:col>
      <xdr:colOff>142875</xdr:colOff>
      <xdr:row>61</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95250</xdr:rowOff>
    </xdr:from>
    <xdr:to>
      <xdr:col>65</xdr:col>
      <xdr:colOff>53975</xdr:colOff>
      <xdr:row>61</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補助費等に係る経常収支比率は、</a:t>
          </a:r>
          <a:r>
            <a:rPr kumimoji="1" lang="ja-JP" altLang="en-US" sz="1300">
              <a:solidFill>
                <a:schemeClr val="dk1"/>
              </a:solidFill>
              <a:effectLst/>
              <a:latin typeface="+mn-lt"/>
              <a:ea typeface="+mn-ea"/>
              <a:cs typeface="+mn-cs"/>
            </a:rPr>
            <a:t>小学校給食食材等緊急支援の通年実施による増などにより、</a:t>
          </a:r>
          <a:r>
            <a:rPr kumimoji="1" lang="ja-JP" altLang="ja-JP" sz="1300">
              <a:solidFill>
                <a:schemeClr val="dk1"/>
              </a:solidFill>
              <a:effectLst/>
              <a:latin typeface="+mn-lt"/>
              <a:ea typeface="+mn-ea"/>
              <a:cs typeface="+mn-cs"/>
            </a:rPr>
            <a:t>前年度と比較し０．</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ポイント上昇しており、２３区の平均値との比較では０．８ポイント上回っている。今後も適切な執行に努めていく。</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41275</xdr:rowOff>
    </xdr:from>
    <xdr:to>
      <xdr:col>82</xdr:col>
      <xdr:colOff>107950</xdr:colOff>
      <xdr:row>37</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134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84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849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98425</xdr:rowOff>
    </xdr:from>
    <xdr:to>
      <xdr:col>69</xdr:col>
      <xdr:colOff>92075</xdr:colOff>
      <xdr:row>36</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70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4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47625</xdr:rowOff>
    </xdr:from>
    <xdr:to>
      <xdr:col>69</xdr:col>
      <xdr:colOff>142875</xdr:colOff>
      <xdr:row>36</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134002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104775</xdr:rowOff>
    </xdr:from>
    <xdr:to>
      <xdr:col>65</xdr:col>
      <xdr:colOff>53975</xdr:colOff>
      <xdr:row>37</xdr:row>
      <xdr:rowOff>34925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19702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公債費に係る経常収支比率は、前年度と比較し０．</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低下しているが</a:t>
          </a:r>
          <a:r>
            <a:rPr kumimoji="1" lang="ja-JP" altLang="ja-JP" sz="1300">
              <a:solidFill>
                <a:schemeClr val="dk1"/>
              </a:solidFill>
              <a:effectLst/>
              <a:latin typeface="+mn-lt"/>
              <a:ea typeface="+mn-ea"/>
              <a:cs typeface="+mn-cs"/>
            </a:rPr>
            <a:t>、２３区の平均値との比較でも０．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ポイント上回っている。今後とも、地方債の発行については、世代間の公平性や年度間の財源調整など地方債の機能を踏まえ、将来の財政負担に十分留意していく。</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0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4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88900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4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79</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6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公債費以外に係る経常収支比率は、特別区税や特別区交付金などの増により経常一般財源等が増加したことにより、前年度と比較し０．８ポイント低下しているが、２３区の平均値との比較では５．９ポイント上回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79</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5275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79</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5549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80</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54963"/>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80</xdr:row>
      <xdr:rowOff>85852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6868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12209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8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131063</xdr:rowOff>
    </xdr:from>
    <xdr:to>
      <xdr:col>74</xdr:col>
      <xdr:colOff>31750</xdr:colOff>
      <xdr:row>79</xdr:row>
      <xdr:rowOff>61213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45990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35052</xdr:rowOff>
    </xdr:from>
    <xdr:to>
      <xdr:col>69</xdr:col>
      <xdr:colOff>142875</xdr:colOff>
      <xdr:row>80</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121429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20734</xdr:rowOff>
    </xdr:from>
    <xdr:to>
      <xdr:col>29</xdr:col>
      <xdr:colOff>127000</xdr:colOff>
      <xdr:row>17</xdr:row>
      <xdr:rowOff>20930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83009"/>
          <a:ext cx="647700" cy="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2979</xdr:rowOff>
    </xdr:from>
    <xdr:to>
      <xdr:col>26</xdr:col>
      <xdr:colOff>50800</xdr:colOff>
      <xdr:row>17</xdr:row>
      <xdr:rowOff>20734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65254"/>
          <a:ext cx="698500" cy="17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2979</xdr:rowOff>
    </xdr:from>
    <xdr:to>
      <xdr:col>22</xdr:col>
      <xdr:colOff>114300</xdr:colOff>
      <xdr:row>17</xdr:row>
      <xdr:rowOff>12950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65254"/>
          <a:ext cx="698500" cy="9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12950</xdr:rowOff>
    </xdr:from>
    <xdr:to>
      <xdr:col>18</xdr:col>
      <xdr:colOff>177800</xdr:colOff>
      <xdr:row>17</xdr:row>
      <xdr:rowOff>42527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75225"/>
          <a:ext cx="698500" cy="29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141580</xdr:rowOff>
    </xdr:from>
    <xdr:to>
      <xdr:col>29</xdr:col>
      <xdr:colOff>177800</xdr:colOff>
      <xdr:row>17</xdr:row>
      <xdr:rowOff>71730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158107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141384</xdr:rowOff>
    </xdr:from>
    <xdr:to>
      <xdr:col>26</xdr:col>
      <xdr:colOff>101600</xdr:colOff>
      <xdr:row>17</xdr:row>
      <xdr:rowOff>71534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81711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1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123629</xdr:rowOff>
    </xdr:from>
    <xdr:to>
      <xdr:col>22</xdr:col>
      <xdr:colOff>165100</xdr:colOff>
      <xdr:row>17</xdr:row>
      <xdr:rowOff>53779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1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63956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8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133600</xdr:rowOff>
    </xdr:from>
    <xdr:to>
      <xdr:col>19</xdr:col>
      <xdr:colOff>38100</xdr:colOff>
      <xdr:row>17</xdr:row>
      <xdr:rowOff>63750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73927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9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163177</xdr:rowOff>
    </xdr:from>
    <xdr:to>
      <xdr:col>15</xdr:col>
      <xdr:colOff>101600</xdr:colOff>
      <xdr:row>17</xdr:row>
      <xdr:rowOff>93327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103504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107341</xdr:rowOff>
    </xdr:from>
    <xdr:to>
      <xdr:col>29</xdr:col>
      <xdr:colOff>127000</xdr:colOff>
      <xdr:row>37</xdr:row>
      <xdr:rowOff>174595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32041"/>
          <a:ext cx="647700" cy="6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92117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21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174595</xdr:rowOff>
    </xdr:from>
    <xdr:to>
      <xdr:col>26</xdr:col>
      <xdr:colOff>50800</xdr:colOff>
      <xdr:row>37</xdr:row>
      <xdr:rowOff>241666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99295"/>
          <a:ext cx="698500" cy="6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241666</xdr:rowOff>
    </xdr:from>
    <xdr:to>
      <xdr:col>22</xdr:col>
      <xdr:colOff>114300</xdr:colOff>
      <xdr:row>37</xdr:row>
      <xdr:rowOff>249850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66366"/>
          <a:ext cx="698500" cy="8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210713</xdr:rowOff>
    </xdr:from>
    <xdr:to>
      <xdr:col>18</xdr:col>
      <xdr:colOff>177800</xdr:colOff>
      <xdr:row>37</xdr:row>
      <xdr:rowOff>249850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35413"/>
          <a:ext cx="698500" cy="3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56541</xdr:rowOff>
    </xdr:from>
    <xdr:to>
      <xdr:col>29</xdr:col>
      <xdr:colOff>177800</xdr:colOff>
      <xdr:row>37</xdr:row>
      <xdr:rowOff>158141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81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73068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2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123795</xdr:rowOff>
    </xdr:from>
    <xdr:to>
      <xdr:col>26</xdr:col>
      <xdr:colOff>101600</xdr:colOff>
      <xdr:row>37</xdr:row>
      <xdr:rowOff>225395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4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64122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7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190866</xdr:rowOff>
    </xdr:from>
    <xdr:to>
      <xdr:col>22</xdr:col>
      <xdr:colOff>165100</xdr:colOff>
      <xdr:row>37</xdr:row>
      <xdr:rowOff>292466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1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277243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0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199050</xdr:rowOff>
    </xdr:from>
    <xdr:to>
      <xdr:col>19</xdr:col>
      <xdr:colOff>38100</xdr:colOff>
      <xdr:row>37</xdr:row>
      <xdr:rowOff>300650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23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285427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159913</xdr:rowOff>
    </xdr:from>
    <xdr:to>
      <xdr:col>15</xdr:col>
      <xdr:colOff>101600</xdr:colOff>
      <xdr:row>37</xdr:row>
      <xdr:rowOff>261513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84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100240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3411</xdr:rowOff>
    </xdr:from>
    <xdr:to>
      <xdr:col>24</xdr:col>
      <xdr:colOff>63500</xdr:colOff>
      <xdr:row>36</xdr:row>
      <xdr:rowOff>34261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75611"/>
          <a:ext cx="838200" cy="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161384</xdr:rowOff>
    </xdr:from>
    <xdr:to>
      <xdr:col>19</xdr:col>
      <xdr:colOff>177800</xdr:colOff>
      <xdr:row>36</xdr:row>
      <xdr:rowOff>3411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62134"/>
          <a:ext cx="889000" cy="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161384</xdr:rowOff>
    </xdr:from>
    <xdr:to>
      <xdr:col>15</xdr:col>
      <xdr:colOff>50800</xdr:colOff>
      <xdr:row>36</xdr:row>
      <xdr:rowOff>7569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2134"/>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7569</xdr:rowOff>
    </xdr:from>
    <xdr:to>
      <xdr:col>10</xdr:col>
      <xdr:colOff>114300</xdr:colOff>
      <xdr:row>36</xdr:row>
      <xdr:rowOff>29330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9769"/>
          <a:ext cx="889000" cy="2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154911</xdr:rowOff>
    </xdr:from>
    <xdr:to>
      <xdr:col>24</xdr:col>
      <xdr:colOff>114300</xdr:colOff>
      <xdr:row>36</xdr:row>
      <xdr:rowOff>85061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124061</xdr:rowOff>
    </xdr:from>
    <xdr:to>
      <xdr:col>20</xdr:col>
      <xdr:colOff>38100</xdr:colOff>
      <xdr:row>36</xdr:row>
      <xdr:rowOff>54211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70738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0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110584</xdr:rowOff>
    </xdr:from>
    <xdr:to>
      <xdr:col>15</xdr:col>
      <xdr:colOff>101600</xdr:colOff>
      <xdr:row>36</xdr:row>
      <xdr:rowOff>40734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57261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128219</xdr:rowOff>
    </xdr:from>
    <xdr:to>
      <xdr:col>10</xdr:col>
      <xdr:colOff>165100</xdr:colOff>
      <xdr:row>36</xdr:row>
      <xdr:rowOff>58369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74896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149980</xdr:rowOff>
    </xdr:from>
    <xdr:to>
      <xdr:col>6</xdr:col>
      <xdr:colOff>38100</xdr:colOff>
      <xdr:row>36</xdr:row>
      <xdr:rowOff>80130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96657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39290</xdr:rowOff>
    </xdr:from>
    <xdr:to>
      <xdr:col>24</xdr:col>
      <xdr:colOff>63500</xdr:colOff>
      <xdr:row>56</xdr:row>
      <xdr:rowOff>81823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40490"/>
          <a:ext cx="838200" cy="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39290</xdr:rowOff>
    </xdr:from>
    <xdr:to>
      <xdr:col>19</xdr:col>
      <xdr:colOff>177800</xdr:colOff>
      <xdr:row>56</xdr:row>
      <xdr:rowOff>65999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40490"/>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65999</xdr:rowOff>
    </xdr:from>
    <xdr:to>
      <xdr:col>15</xdr:col>
      <xdr:colOff>50800</xdr:colOff>
      <xdr:row>56</xdr:row>
      <xdr:rowOff>114567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67199"/>
          <a:ext cx="889000" cy="4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114567</xdr:rowOff>
    </xdr:from>
    <xdr:to>
      <xdr:col>10</xdr:col>
      <xdr:colOff>114300</xdr:colOff>
      <xdr:row>56</xdr:row>
      <xdr:rowOff>139398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5767"/>
          <a:ext cx="88900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31023</xdr:rowOff>
    </xdr:from>
    <xdr:to>
      <xdr:col>24</xdr:col>
      <xdr:colOff>114300</xdr:colOff>
      <xdr:row>56</xdr:row>
      <xdr:rowOff>132623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159940</xdr:rowOff>
    </xdr:from>
    <xdr:to>
      <xdr:col>20</xdr:col>
      <xdr:colOff>38100</xdr:colOff>
      <xdr:row>56</xdr:row>
      <xdr:rowOff>90090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106617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15199</xdr:rowOff>
    </xdr:from>
    <xdr:to>
      <xdr:col>15</xdr:col>
      <xdr:colOff>101600</xdr:colOff>
      <xdr:row>56</xdr:row>
      <xdr:rowOff>116799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1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133326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63767</xdr:rowOff>
    </xdr:from>
    <xdr:to>
      <xdr:col>10</xdr:col>
      <xdr:colOff>165100</xdr:colOff>
      <xdr:row>56</xdr:row>
      <xdr:rowOff>165367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10444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88598</xdr:rowOff>
    </xdr:from>
    <xdr:to>
      <xdr:col>6</xdr:col>
      <xdr:colOff>38100</xdr:colOff>
      <xdr:row>57</xdr:row>
      <xdr:rowOff>18748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35275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164922</xdr:rowOff>
    </xdr:from>
    <xdr:to>
      <xdr:col>24</xdr:col>
      <xdr:colOff>63500</xdr:colOff>
      <xdr:row>76</xdr:row>
      <xdr:rowOff>32410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23672"/>
          <a:ext cx="8382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32410</xdr:rowOff>
    </xdr:from>
    <xdr:to>
      <xdr:col>19</xdr:col>
      <xdr:colOff>177800</xdr:colOff>
      <xdr:row>76</xdr:row>
      <xdr:rowOff>56338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62610"/>
          <a:ext cx="8890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21819</xdr:rowOff>
    </xdr:from>
    <xdr:to>
      <xdr:col>15</xdr:col>
      <xdr:colOff>50800</xdr:colOff>
      <xdr:row>76</xdr:row>
      <xdr:rowOff>56338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5201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2997</xdr:rowOff>
    </xdr:from>
    <xdr:to>
      <xdr:col>10</xdr:col>
      <xdr:colOff>114300</xdr:colOff>
      <xdr:row>76</xdr:row>
      <xdr:rowOff>21819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033197"/>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114122</xdr:rowOff>
    </xdr:from>
    <xdr:to>
      <xdr:col>24</xdr:col>
      <xdr:colOff>114300</xdr:colOff>
      <xdr:row>76</xdr:row>
      <xdr:rowOff>44273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728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136999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153060</xdr:rowOff>
    </xdr:from>
    <xdr:to>
      <xdr:col>20</xdr:col>
      <xdr:colOff>38100</xdr:colOff>
      <xdr:row>76</xdr:row>
      <xdr:rowOff>83210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99737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8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5538</xdr:rowOff>
    </xdr:from>
    <xdr:to>
      <xdr:col>15</xdr:col>
      <xdr:colOff>101600</xdr:colOff>
      <xdr:row>76</xdr:row>
      <xdr:rowOff>107138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123664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81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142469</xdr:rowOff>
    </xdr:from>
    <xdr:to>
      <xdr:col>10</xdr:col>
      <xdr:colOff>165100</xdr:colOff>
      <xdr:row>76</xdr:row>
      <xdr:rowOff>72619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89146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123647</xdr:rowOff>
    </xdr:from>
    <xdr:to>
      <xdr:col>6</xdr:col>
      <xdr:colOff>38100</xdr:colOff>
      <xdr:row>76</xdr:row>
      <xdr:rowOff>53798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8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70324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7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20295</xdr:rowOff>
    </xdr:from>
    <xdr:to>
      <xdr:col>24</xdr:col>
      <xdr:colOff>62865</xdr:colOff>
      <xdr:row>99</xdr:row>
      <xdr:rowOff>93047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793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96874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7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93047</xdr:rowOff>
    </xdr:from>
    <xdr:to>
      <xdr:col>24</xdr:col>
      <xdr:colOff>152400</xdr:colOff>
      <xdr:row>99</xdr:row>
      <xdr:rowOff>93047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6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138422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56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20295</xdr:rowOff>
    </xdr:from>
    <xdr:to>
      <xdr:col>24</xdr:col>
      <xdr:colOff>152400</xdr:colOff>
      <xdr:row>92</xdr:row>
      <xdr:rowOff>20295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7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158845</xdr:rowOff>
    </xdr:from>
    <xdr:to>
      <xdr:col>24</xdr:col>
      <xdr:colOff>63500</xdr:colOff>
      <xdr:row>92</xdr:row>
      <xdr:rowOff>20295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760795"/>
          <a:ext cx="838200" cy="3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8977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96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30550</xdr:rowOff>
    </xdr:from>
    <xdr:to>
      <xdr:col>24</xdr:col>
      <xdr:colOff>114300</xdr:colOff>
      <xdr:row>95</xdr:row>
      <xdr:rowOff>132150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33477</xdr:rowOff>
    </xdr:from>
    <xdr:to>
      <xdr:col>19</xdr:col>
      <xdr:colOff>177800</xdr:colOff>
      <xdr:row>91</xdr:row>
      <xdr:rowOff>158845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463977"/>
          <a:ext cx="889000" cy="29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133629</xdr:rowOff>
    </xdr:from>
    <xdr:to>
      <xdr:col>20</xdr:col>
      <xdr:colOff>38100</xdr:colOff>
      <xdr:row>96</xdr:row>
      <xdr:rowOff>63779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54906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33477</xdr:rowOff>
    </xdr:from>
    <xdr:to>
      <xdr:col>15</xdr:col>
      <xdr:colOff>50800</xdr:colOff>
      <xdr:row>92</xdr:row>
      <xdr:rowOff>49155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463977"/>
          <a:ext cx="889000" cy="3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148470</xdr:rowOff>
    </xdr:from>
    <xdr:to>
      <xdr:col>15</xdr:col>
      <xdr:colOff>101600</xdr:colOff>
      <xdr:row>95</xdr:row>
      <xdr:rowOff>78620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69747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49155</xdr:rowOff>
    </xdr:from>
    <xdr:to>
      <xdr:col>10</xdr:col>
      <xdr:colOff>114300</xdr:colOff>
      <xdr:row>92</xdr:row>
      <xdr:rowOff>106724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22555"/>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45599</xdr:rowOff>
    </xdr:from>
    <xdr:to>
      <xdr:col>10</xdr:col>
      <xdr:colOff>165100</xdr:colOff>
      <xdr:row>97</xdr:row>
      <xdr:rowOff>147199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138326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11443</xdr:rowOff>
    </xdr:from>
    <xdr:to>
      <xdr:col>6</xdr:col>
      <xdr:colOff>38100</xdr:colOff>
      <xdr:row>98</xdr:row>
      <xdr:rowOff>113043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104170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140945</xdr:rowOff>
    </xdr:from>
    <xdr:to>
      <xdr:col>24</xdr:col>
      <xdr:colOff>114300</xdr:colOff>
      <xdr:row>92</xdr:row>
      <xdr:rowOff>71095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93972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9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108045</xdr:rowOff>
    </xdr:from>
    <xdr:to>
      <xdr:col>20</xdr:col>
      <xdr:colOff>38100</xdr:colOff>
      <xdr:row>92</xdr:row>
      <xdr:rowOff>38195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7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54722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48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154127</xdr:rowOff>
    </xdr:from>
    <xdr:to>
      <xdr:col>15</xdr:col>
      <xdr:colOff>101600</xdr:colOff>
      <xdr:row>90</xdr:row>
      <xdr:rowOff>84277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41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100804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18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169805</xdr:rowOff>
    </xdr:from>
    <xdr:to>
      <xdr:col>10</xdr:col>
      <xdr:colOff>165100</xdr:colOff>
      <xdr:row>92</xdr:row>
      <xdr:rowOff>99955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116482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55924</xdr:rowOff>
    </xdr:from>
    <xdr:to>
      <xdr:col>6</xdr:col>
      <xdr:colOff>38100</xdr:colOff>
      <xdr:row>92</xdr:row>
      <xdr:rowOff>157524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8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2601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60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77825</xdr:rowOff>
    </xdr:from>
    <xdr:to>
      <xdr:col>55</xdr:col>
      <xdr:colOff>0</xdr:colOff>
      <xdr:row>38</xdr:row>
      <xdr:rowOff>90792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92925"/>
          <a:ext cx="838200" cy="1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90792</xdr:rowOff>
    </xdr:from>
    <xdr:to>
      <xdr:col>50</xdr:col>
      <xdr:colOff>114300</xdr:colOff>
      <xdr:row>38</xdr:row>
      <xdr:rowOff>138697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05892"/>
          <a:ext cx="889000" cy="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146622</xdr:rowOff>
    </xdr:from>
    <xdr:to>
      <xdr:col>45</xdr:col>
      <xdr:colOff>177800</xdr:colOff>
      <xdr:row>38</xdr:row>
      <xdr:rowOff>138697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61572"/>
          <a:ext cx="889000" cy="119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146622</xdr:rowOff>
    </xdr:from>
    <xdr:to>
      <xdr:col>41</xdr:col>
      <xdr:colOff>50800</xdr:colOff>
      <xdr:row>39</xdr:row>
      <xdr:rowOff>61582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61572"/>
          <a:ext cx="889000" cy="128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27025</xdr:rowOff>
    </xdr:from>
    <xdr:to>
      <xdr:col>55</xdr:col>
      <xdr:colOff>50800</xdr:colOff>
      <xdr:row>38</xdr:row>
      <xdr:rowOff>128625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49902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39992</xdr:rowOff>
    </xdr:from>
    <xdr:to>
      <xdr:col>50</xdr:col>
      <xdr:colOff>165100</xdr:colOff>
      <xdr:row>38</xdr:row>
      <xdr:rowOff>141592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158119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87897</xdr:rowOff>
    </xdr:from>
    <xdr:to>
      <xdr:col>46</xdr:col>
      <xdr:colOff>38100</xdr:colOff>
      <xdr:row>39</xdr:row>
      <xdr:rowOff>18047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34574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7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95822</xdr:rowOff>
    </xdr:from>
    <xdr:to>
      <xdr:col>41</xdr:col>
      <xdr:colOff>101600</xdr:colOff>
      <xdr:row>32</xdr:row>
      <xdr:rowOff>25972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42499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8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10782</xdr:rowOff>
    </xdr:from>
    <xdr:to>
      <xdr:col>36</xdr:col>
      <xdr:colOff>165100</xdr:colOff>
      <xdr:row>39</xdr:row>
      <xdr:rowOff>112382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128909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121138</xdr:rowOff>
    </xdr:from>
    <xdr:to>
      <xdr:col>55</xdr:col>
      <xdr:colOff>0</xdr:colOff>
      <xdr:row>58</xdr:row>
      <xdr:rowOff>13321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93788"/>
          <a:ext cx="838200" cy="6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97276</xdr:rowOff>
    </xdr:from>
    <xdr:to>
      <xdr:col>50</xdr:col>
      <xdr:colOff>114300</xdr:colOff>
      <xdr:row>58</xdr:row>
      <xdr:rowOff>13321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69926"/>
          <a:ext cx="889000" cy="8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97276</xdr:rowOff>
    </xdr:from>
    <xdr:to>
      <xdr:col>45</xdr:col>
      <xdr:colOff>177800</xdr:colOff>
      <xdr:row>57</xdr:row>
      <xdr:rowOff>141639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69926"/>
          <a:ext cx="889000" cy="4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110745</xdr:rowOff>
    </xdr:from>
    <xdr:to>
      <xdr:col>41</xdr:col>
      <xdr:colOff>50800</xdr:colOff>
      <xdr:row>57</xdr:row>
      <xdr:rowOff>141639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83395"/>
          <a:ext cx="8890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70338</xdr:rowOff>
    </xdr:from>
    <xdr:to>
      <xdr:col>55</xdr:col>
      <xdr:colOff>50800</xdr:colOff>
      <xdr:row>58</xdr:row>
      <xdr:rowOff>488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156715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133971</xdr:rowOff>
    </xdr:from>
    <xdr:to>
      <xdr:col>50</xdr:col>
      <xdr:colOff>165100</xdr:colOff>
      <xdr:row>58</xdr:row>
      <xdr:rowOff>64121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55248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9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46476</xdr:rowOff>
    </xdr:from>
    <xdr:to>
      <xdr:col>46</xdr:col>
      <xdr:colOff>38100</xdr:colOff>
      <xdr:row>57</xdr:row>
      <xdr:rowOff>148076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139203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90839</xdr:rowOff>
    </xdr:from>
    <xdr:to>
      <xdr:col>41</xdr:col>
      <xdr:colOff>101600</xdr:colOff>
      <xdr:row>58</xdr:row>
      <xdr:rowOff>20989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59945</xdr:rowOff>
    </xdr:from>
    <xdr:to>
      <xdr:col>36</xdr:col>
      <xdr:colOff>165100</xdr:colOff>
      <xdr:row>57</xdr:row>
      <xdr:rowOff>161545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152672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2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38405</xdr:rowOff>
    </xdr:from>
    <xdr:to>
      <xdr:col>55</xdr:col>
      <xdr:colOff>0</xdr:colOff>
      <xdr:row>79</xdr:row>
      <xdr:rowOff>42711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82955"/>
          <a:ext cx="8382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38405</xdr:rowOff>
    </xdr:from>
    <xdr:to>
      <xdr:col>50</xdr:col>
      <xdr:colOff>114300</xdr:colOff>
      <xdr:row>79</xdr:row>
      <xdr:rowOff>43498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82955"/>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43129</xdr:rowOff>
    </xdr:from>
    <xdr:to>
      <xdr:col>45</xdr:col>
      <xdr:colOff>177800</xdr:colOff>
      <xdr:row>79</xdr:row>
      <xdr:rowOff>43498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8767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39763</xdr:rowOff>
    </xdr:from>
    <xdr:to>
      <xdr:col>41</xdr:col>
      <xdr:colOff>50800</xdr:colOff>
      <xdr:row>79</xdr:row>
      <xdr:rowOff>43129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84313"/>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163361</xdr:rowOff>
    </xdr:from>
    <xdr:to>
      <xdr:col>55</xdr:col>
      <xdr:colOff>50800</xdr:colOff>
      <xdr:row>79</xdr:row>
      <xdr:rowOff>93511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78288</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159055</xdr:rowOff>
    </xdr:from>
    <xdr:to>
      <xdr:col>50</xdr:col>
      <xdr:colOff>165100</xdr:colOff>
      <xdr:row>79</xdr:row>
      <xdr:rowOff>89205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80332</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24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164148</xdr:rowOff>
    </xdr:from>
    <xdr:to>
      <xdr:col>46</xdr:col>
      <xdr:colOff>38100</xdr:colOff>
      <xdr:row>79</xdr:row>
      <xdr:rowOff>94298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85425</xdr:rowOff>
    </xdr:from>
    <xdr:ext cx="31393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93333" y="13629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163779</xdr:rowOff>
    </xdr:from>
    <xdr:to>
      <xdr:col>41</xdr:col>
      <xdr:colOff>101600</xdr:colOff>
      <xdr:row>79</xdr:row>
      <xdr:rowOff>93929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85056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29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160413</xdr:rowOff>
    </xdr:from>
    <xdr:to>
      <xdr:col>36</xdr:col>
      <xdr:colOff>165100</xdr:colOff>
      <xdr:row>79</xdr:row>
      <xdr:rowOff>90563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81690</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26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95886</xdr:rowOff>
    </xdr:from>
    <xdr:to>
      <xdr:col>55</xdr:col>
      <xdr:colOff>0</xdr:colOff>
      <xdr:row>98</xdr:row>
      <xdr:rowOff>49014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26536"/>
          <a:ext cx="838200" cy="12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100358</xdr:rowOff>
    </xdr:from>
    <xdr:to>
      <xdr:col>50</xdr:col>
      <xdr:colOff>114300</xdr:colOff>
      <xdr:row>98</xdr:row>
      <xdr:rowOff>49014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31008"/>
          <a:ext cx="889000" cy="1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100358</xdr:rowOff>
    </xdr:from>
    <xdr:to>
      <xdr:col>45</xdr:col>
      <xdr:colOff>177800</xdr:colOff>
      <xdr:row>97</xdr:row>
      <xdr:rowOff>147076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31008"/>
          <a:ext cx="889000" cy="4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111178</xdr:rowOff>
    </xdr:from>
    <xdr:to>
      <xdr:col>41</xdr:col>
      <xdr:colOff>50800</xdr:colOff>
      <xdr:row>97</xdr:row>
      <xdr:rowOff>147076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41828"/>
          <a:ext cx="889000" cy="3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45086</xdr:rowOff>
    </xdr:from>
    <xdr:to>
      <xdr:col>55</xdr:col>
      <xdr:colOff>50800</xdr:colOff>
      <xdr:row>97</xdr:row>
      <xdr:rowOff>146686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67963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169664</xdr:rowOff>
    </xdr:from>
    <xdr:to>
      <xdr:col>50</xdr:col>
      <xdr:colOff>165100</xdr:colOff>
      <xdr:row>98</xdr:row>
      <xdr:rowOff>99814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90941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9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49558</xdr:rowOff>
    </xdr:from>
    <xdr:to>
      <xdr:col>46</xdr:col>
      <xdr:colOff>38100</xdr:colOff>
      <xdr:row>97</xdr:row>
      <xdr:rowOff>151158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167685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4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96276</xdr:rowOff>
    </xdr:from>
    <xdr:to>
      <xdr:col>41</xdr:col>
      <xdr:colOff>101600</xdr:colOff>
      <xdr:row>98</xdr:row>
      <xdr:rowOff>26426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42953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60378</xdr:rowOff>
    </xdr:from>
    <xdr:to>
      <xdr:col>36</xdr:col>
      <xdr:colOff>165100</xdr:colOff>
      <xdr:row>97</xdr:row>
      <xdr:rowOff>161978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56243</xdr:rowOff>
    </xdr:from>
    <xdr:to>
      <xdr:col>76</xdr:col>
      <xdr:colOff>165100</xdr:colOff>
      <xdr:row>38</xdr:row>
      <xdr:rowOff>157843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2920</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35333" y="6346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11793</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326743"/>
          <a:ext cx="889000" cy="14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26307</xdr:rowOff>
    </xdr:from>
    <xdr:to>
      <xdr:col>72</xdr:col>
      <xdr:colOff>38100</xdr:colOff>
      <xdr:row>35</xdr:row>
      <xdr:rowOff>127907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33</xdr:row>
      <xdr:rowOff>144434</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46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113393</xdr:rowOff>
    </xdr:from>
    <xdr:to>
      <xdr:col>67</xdr:col>
      <xdr:colOff>101600</xdr:colOff>
      <xdr:row>36</xdr:row>
      <xdr:rowOff>43543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36</xdr:row>
      <xdr:rowOff>34670</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57333" y="6206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132443</xdr:rowOff>
    </xdr:from>
    <xdr:to>
      <xdr:col>67</xdr:col>
      <xdr:colOff>101600</xdr:colOff>
      <xdr:row>31</xdr:row>
      <xdr:rowOff>62593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2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29</xdr:row>
      <xdr:rowOff>79120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505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160640</xdr:rowOff>
    </xdr:from>
    <xdr:to>
      <xdr:col>85</xdr:col>
      <xdr:colOff>127000</xdr:colOff>
      <xdr:row>77</xdr:row>
      <xdr:rowOff>3637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90840"/>
          <a:ext cx="8382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160640</xdr:rowOff>
    </xdr:from>
    <xdr:to>
      <xdr:col>81</xdr:col>
      <xdr:colOff>50800</xdr:colOff>
      <xdr:row>76</xdr:row>
      <xdr:rowOff>161372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90840"/>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149941</xdr:rowOff>
    </xdr:from>
    <xdr:to>
      <xdr:col>76</xdr:col>
      <xdr:colOff>114300</xdr:colOff>
      <xdr:row>76</xdr:row>
      <xdr:rowOff>161372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18014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98735</xdr:rowOff>
    </xdr:from>
    <xdr:to>
      <xdr:col>71</xdr:col>
      <xdr:colOff>177800</xdr:colOff>
      <xdr:row>76</xdr:row>
      <xdr:rowOff>149941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128935"/>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124287</xdr:rowOff>
    </xdr:from>
    <xdr:to>
      <xdr:col>85</xdr:col>
      <xdr:colOff>177800</xdr:colOff>
      <xdr:row>77</xdr:row>
      <xdr:rowOff>54437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147164</xdr:rowOff>
    </xdr:from>
    <xdr:ext cx="469744"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0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109840</xdr:rowOff>
    </xdr:from>
    <xdr:to>
      <xdr:col>81</xdr:col>
      <xdr:colOff>101600</xdr:colOff>
      <xdr:row>77</xdr:row>
      <xdr:rowOff>39990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56517</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46428" y="1291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110572</xdr:rowOff>
    </xdr:from>
    <xdr:to>
      <xdr:col>76</xdr:col>
      <xdr:colOff>165100</xdr:colOff>
      <xdr:row>77</xdr:row>
      <xdr:rowOff>40722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57249</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57428" y="129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99141</xdr:rowOff>
    </xdr:from>
    <xdr:to>
      <xdr:col>72</xdr:col>
      <xdr:colOff>38100</xdr:colOff>
      <xdr:row>77</xdr:row>
      <xdr:rowOff>29291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45818</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68428" y="1290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47935</xdr:rowOff>
    </xdr:from>
    <xdr:to>
      <xdr:col>67</xdr:col>
      <xdr:colOff>101600</xdr:colOff>
      <xdr:row>76</xdr:row>
      <xdr:rowOff>149535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166062</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79428" y="128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75169</xdr:rowOff>
    </xdr:from>
    <xdr:to>
      <xdr:col>85</xdr:col>
      <xdr:colOff>127000</xdr:colOff>
      <xdr:row>97</xdr:row>
      <xdr:rowOff>52178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534369"/>
          <a:ext cx="838200" cy="14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75169</xdr:rowOff>
    </xdr:from>
    <xdr:to>
      <xdr:col>81</xdr:col>
      <xdr:colOff>50800</xdr:colOff>
      <xdr:row>97</xdr:row>
      <xdr:rowOff>111299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534369"/>
          <a:ext cx="889000" cy="2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111299</xdr:rowOff>
    </xdr:from>
    <xdr:to>
      <xdr:col>76</xdr:col>
      <xdr:colOff>114300</xdr:colOff>
      <xdr:row>98</xdr:row>
      <xdr:rowOff>106401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41949"/>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67909</xdr:rowOff>
    </xdr:from>
    <xdr:to>
      <xdr:col>71</xdr:col>
      <xdr:colOff>177800</xdr:colOff>
      <xdr:row>98</xdr:row>
      <xdr:rowOff>106401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698559"/>
          <a:ext cx="889000" cy="20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1378</xdr:rowOff>
    </xdr:from>
    <xdr:to>
      <xdr:col>85</xdr:col>
      <xdr:colOff>177800</xdr:colOff>
      <xdr:row>97</xdr:row>
      <xdr:rowOff>102978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24255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24369</xdr:rowOff>
    </xdr:from>
    <xdr:to>
      <xdr:col>81</xdr:col>
      <xdr:colOff>101600</xdr:colOff>
      <xdr:row>96</xdr:row>
      <xdr:rowOff>125969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4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142496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25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60499</xdr:rowOff>
    </xdr:from>
    <xdr:to>
      <xdr:col>76</xdr:col>
      <xdr:colOff>165100</xdr:colOff>
      <xdr:row>97</xdr:row>
      <xdr:rowOff>162099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7176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6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55601</xdr:rowOff>
    </xdr:from>
    <xdr:to>
      <xdr:col>72</xdr:col>
      <xdr:colOff>38100</xdr:colOff>
      <xdr:row>98</xdr:row>
      <xdr:rowOff>157201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148328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5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17109</xdr:rowOff>
    </xdr:from>
    <xdr:to>
      <xdr:col>67</xdr:col>
      <xdr:colOff>101600</xdr:colOff>
      <xdr:row>97</xdr:row>
      <xdr:rowOff>118709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4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135236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2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7478</xdr:rowOff>
    </xdr:from>
    <xdr:to>
      <xdr:col>116</xdr:col>
      <xdr:colOff>62864</xdr:colOff>
      <xdr:row>58</xdr:row>
      <xdr:rowOff>139060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51428"/>
          <a:ext cx="1269" cy="1331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125605</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7478</xdr:rowOff>
    </xdr:from>
    <xdr:to>
      <xdr:col>116</xdr:col>
      <xdr:colOff>152400</xdr:colOff>
      <xdr:row>51</xdr:row>
      <xdr:rowOff>7478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89225</xdr:rowOff>
    </xdr:from>
    <xdr:to>
      <xdr:col>116</xdr:col>
      <xdr:colOff>63500</xdr:colOff>
      <xdr:row>53</xdr:row>
      <xdr:rowOff>110439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176075"/>
          <a:ext cx="8382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40809</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13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62382</xdr:rowOff>
    </xdr:from>
    <xdr:to>
      <xdr:col>116</xdr:col>
      <xdr:colOff>114300</xdr:colOff>
      <xdr:row>57</xdr:row>
      <xdr:rowOff>163982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71760</xdr:rowOff>
    </xdr:from>
    <xdr:to>
      <xdr:col>111</xdr:col>
      <xdr:colOff>177800</xdr:colOff>
      <xdr:row>53</xdr:row>
      <xdr:rowOff>89225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158610"/>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28092</xdr:rowOff>
    </xdr:from>
    <xdr:to>
      <xdr:col>112</xdr:col>
      <xdr:colOff>38100</xdr:colOff>
      <xdr:row>57</xdr:row>
      <xdr:rowOff>129692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120819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9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47711</xdr:rowOff>
    </xdr:from>
    <xdr:to>
      <xdr:col>107</xdr:col>
      <xdr:colOff>50800</xdr:colOff>
      <xdr:row>53</xdr:row>
      <xdr:rowOff>71760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8620211"/>
          <a:ext cx="889000" cy="5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62657</xdr:rowOff>
    </xdr:from>
    <xdr:to>
      <xdr:col>107</xdr:col>
      <xdr:colOff>101600</xdr:colOff>
      <xdr:row>57</xdr:row>
      <xdr:rowOff>164257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3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2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47711</xdr:rowOff>
    </xdr:from>
    <xdr:to>
      <xdr:col>102</xdr:col>
      <xdr:colOff>114300</xdr:colOff>
      <xdr:row>53</xdr:row>
      <xdr:rowOff>65816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8620211"/>
          <a:ext cx="889000" cy="5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48118</xdr:rowOff>
    </xdr:from>
    <xdr:to>
      <xdr:col>102</xdr:col>
      <xdr:colOff>165100</xdr:colOff>
      <xdr:row>57</xdr:row>
      <xdr:rowOff>149718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140845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15748</xdr:rowOff>
    </xdr:from>
    <xdr:to>
      <xdr:col>98</xdr:col>
      <xdr:colOff>38100</xdr:colOff>
      <xdr:row>57</xdr:row>
      <xdr:rowOff>117348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108475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59639</xdr:rowOff>
    </xdr:from>
    <xdr:to>
      <xdr:col>116</xdr:col>
      <xdr:colOff>114300</xdr:colOff>
      <xdr:row>53</xdr:row>
      <xdr:rowOff>161239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1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82516</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899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38425</xdr:rowOff>
    </xdr:from>
    <xdr:to>
      <xdr:col>112</xdr:col>
      <xdr:colOff>38100</xdr:colOff>
      <xdr:row>53</xdr:row>
      <xdr:rowOff>140025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1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51</xdr:row>
      <xdr:rowOff>156552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890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20960</xdr:rowOff>
    </xdr:from>
    <xdr:to>
      <xdr:col>107</xdr:col>
      <xdr:colOff>101600</xdr:colOff>
      <xdr:row>53</xdr:row>
      <xdr:rowOff>122560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1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139087</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8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168361</xdr:rowOff>
    </xdr:from>
    <xdr:to>
      <xdr:col>102</xdr:col>
      <xdr:colOff>165100</xdr:colOff>
      <xdr:row>50</xdr:row>
      <xdr:rowOff>98511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85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115038</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83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15016</xdr:rowOff>
    </xdr:from>
    <xdr:to>
      <xdr:col>98</xdr:col>
      <xdr:colOff>38100</xdr:colOff>
      <xdr:row>53</xdr:row>
      <xdr:rowOff>116616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1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133143</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887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123927</xdr:rowOff>
    </xdr:from>
    <xdr:to>
      <xdr:col>116</xdr:col>
      <xdr:colOff>62864</xdr:colOff>
      <xdr:row>78</xdr:row>
      <xdr:rowOff>32144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468327"/>
          <a:ext cx="1269" cy="936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35971</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32144</xdr:rowOff>
    </xdr:from>
    <xdr:to>
      <xdr:col>116</xdr:col>
      <xdr:colOff>152400</xdr:colOff>
      <xdr:row>78</xdr:row>
      <xdr:rowOff>32144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0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70604</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24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123927</xdr:rowOff>
    </xdr:from>
    <xdr:to>
      <xdr:col>116</xdr:col>
      <xdr:colOff>152400</xdr:colOff>
      <xdr:row>72</xdr:row>
      <xdr:rowOff>123927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468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10941</xdr:rowOff>
    </xdr:from>
    <xdr:to>
      <xdr:col>116</xdr:col>
      <xdr:colOff>63500</xdr:colOff>
      <xdr:row>72</xdr:row>
      <xdr:rowOff>123927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183891"/>
          <a:ext cx="838200" cy="28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169168</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5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19291</xdr:rowOff>
    </xdr:from>
    <xdr:to>
      <xdr:col>116</xdr:col>
      <xdr:colOff>114300</xdr:colOff>
      <xdr:row>75</xdr:row>
      <xdr:rowOff>120891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10941</xdr:rowOff>
    </xdr:from>
    <xdr:to>
      <xdr:col>111</xdr:col>
      <xdr:colOff>177800</xdr:colOff>
      <xdr:row>73</xdr:row>
      <xdr:rowOff>40716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183891"/>
          <a:ext cx="889000" cy="37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67811</xdr:rowOff>
    </xdr:from>
    <xdr:to>
      <xdr:col>112</xdr:col>
      <xdr:colOff>38100</xdr:colOff>
      <xdr:row>76</xdr:row>
      <xdr:rowOff>169411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9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160538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1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141186</xdr:rowOff>
    </xdr:from>
    <xdr:to>
      <xdr:col>107</xdr:col>
      <xdr:colOff>50800</xdr:colOff>
      <xdr:row>73</xdr:row>
      <xdr:rowOff>40716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485586"/>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14948</xdr:rowOff>
    </xdr:from>
    <xdr:to>
      <xdr:col>107</xdr:col>
      <xdr:colOff>101600</xdr:colOff>
      <xdr:row>77</xdr:row>
      <xdr:rowOff>116548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2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107675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3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141186</xdr:rowOff>
    </xdr:from>
    <xdr:to>
      <xdr:col>102</xdr:col>
      <xdr:colOff>114300</xdr:colOff>
      <xdr:row>73</xdr:row>
      <xdr:rowOff>127641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485586"/>
          <a:ext cx="889000" cy="15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154279</xdr:rowOff>
    </xdr:from>
    <xdr:to>
      <xdr:col>102</xdr:col>
      <xdr:colOff>165100</xdr:colOff>
      <xdr:row>77</xdr:row>
      <xdr:rowOff>84429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8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75556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2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146165</xdr:rowOff>
    </xdr:from>
    <xdr:to>
      <xdr:col>98</xdr:col>
      <xdr:colOff>38100</xdr:colOff>
      <xdr:row>77</xdr:row>
      <xdr:rowOff>76315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67442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73127</xdr:rowOff>
    </xdr:from>
    <xdr:to>
      <xdr:col>116</xdr:col>
      <xdr:colOff>114300</xdr:colOff>
      <xdr:row>73</xdr:row>
      <xdr:rowOff>3277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1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26154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7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131591</xdr:rowOff>
    </xdr:from>
    <xdr:to>
      <xdr:col>112</xdr:col>
      <xdr:colOff>38100</xdr:colOff>
      <xdr:row>71</xdr:row>
      <xdr:rowOff>61741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13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78268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90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161366</xdr:rowOff>
    </xdr:from>
    <xdr:to>
      <xdr:col>107</xdr:col>
      <xdr:colOff>101600</xdr:colOff>
      <xdr:row>73</xdr:row>
      <xdr:rowOff>91516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5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108043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28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90386</xdr:rowOff>
    </xdr:from>
    <xdr:to>
      <xdr:col>102</xdr:col>
      <xdr:colOff>165100</xdr:colOff>
      <xdr:row>73</xdr:row>
      <xdr:rowOff>20536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37063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76841</xdr:rowOff>
    </xdr:from>
    <xdr:to>
      <xdr:col>98</xdr:col>
      <xdr:colOff>38100</xdr:colOff>
      <xdr:row>74</xdr:row>
      <xdr:rowOff>6991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23518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3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性質別歳出決算は、扶助費が住民一人当たり１８</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２６８</a:t>
          </a:r>
          <a:r>
            <a:rPr kumimoji="1" lang="ja-JP" altLang="ja-JP" sz="1300">
              <a:solidFill>
                <a:schemeClr val="dk1"/>
              </a:solidFill>
              <a:effectLst/>
              <a:latin typeface="+mn-lt"/>
              <a:ea typeface="+mn-ea"/>
              <a:cs typeface="+mn-cs"/>
            </a:rPr>
            <a:t>円となっており、２３区の平均値と比較すると一人当たりのコストが大幅に高い状況となっている。これは、生活保護の被保護者数が人口に比して特に多いためである。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近年の傾向として、生活保護費は８年連続で減となっている一方で、保育委託の増などにより児童福祉費が令和４年度を除き増加傾向となっているほか、障害福祉サービスの増加などにより社会福祉費も増加傾向となっている。</a:t>
          </a:r>
        </a:p>
        <a:p>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東京都台東区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212,388
193,903
10.11
123,378,380
115,422,271
7,303,403
62,279,624
11,283,522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137795</xdr:rowOff>
    </xdr:from>
    <xdr:to>
      <xdr:col>24</xdr:col>
      <xdr:colOff>63500</xdr:colOff>
      <xdr:row>35</xdr:row>
      <xdr:rowOff>142177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38545"/>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137795</xdr:rowOff>
    </xdr:from>
    <xdr:to>
      <xdr:col>19</xdr:col>
      <xdr:colOff>177800</xdr:colOff>
      <xdr:row>35</xdr:row>
      <xdr:rowOff>142558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38545"/>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121031</xdr:rowOff>
    </xdr:from>
    <xdr:to>
      <xdr:col>15</xdr:col>
      <xdr:colOff>50800</xdr:colOff>
      <xdr:row>35</xdr:row>
      <xdr:rowOff>142558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21781"/>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121031</xdr:rowOff>
    </xdr:from>
    <xdr:to>
      <xdr:col>10</xdr:col>
      <xdr:colOff>114300</xdr:colOff>
      <xdr:row>35</xdr:row>
      <xdr:rowOff>127889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2178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91377</xdr:rowOff>
    </xdr:from>
    <xdr:to>
      <xdr:col>24</xdr:col>
      <xdr:colOff>114300</xdr:colOff>
      <xdr:row>36</xdr:row>
      <xdr:rowOff>21527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114254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4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86995</xdr:rowOff>
    </xdr:from>
    <xdr:to>
      <xdr:col>20</xdr:col>
      <xdr:colOff>38100</xdr:colOff>
      <xdr:row>36</xdr:row>
      <xdr:rowOff>17145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33672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91758</xdr:rowOff>
    </xdr:from>
    <xdr:to>
      <xdr:col>15</xdr:col>
      <xdr:colOff>101600</xdr:colOff>
      <xdr:row>36</xdr:row>
      <xdr:rowOff>21908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38435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70231</xdr:rowOff>
    </xdr:from>
    <xdr:to>
      <xdr:col>10</xdr:col>
      <xdr:colOff>165100</xdr:colOff>
      <xdr:row>36</xdr:row>
      <xdr:rowOff>381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16908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77089</xdr:rowOff>
    </xdr:from>
    <xdr:to>
      <xdr:col>6</xdr:col>
      <xdr:colOff>38100</xdr:colOff>
      <xdr:row>36</xdr:row>
      <xdr:rowOff>7239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23766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131024</xdr:rowOff>
    </xdr:from>
    <xdr:to>
      <xdr:col>24</xdr:col>
      <xdr:colOff>63500</xdr:colOff>
      <xdr:row>56</xdr:row>
      <xdr:rowOff>9246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60774"/>
          <a:ext cx="8382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131024</xdr:rowOff>
    </xdr:from>
    <xdr:to>
      <xdr:col>19</xdr:col>
      <xdr:colOff>177800</xdr:colOff>
      <xdr:row>56</xdr:row>
      <xdr:rowOff>85870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60774"/>
          <a:ext cx="889000" cy="1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133016</xdr:rowOff>
    </xdr:from>
    <xdr:to>
      <xdr:col>15</xdr:col>
      <xdr:colOff>50800</xdr:colOff>
      <xdr:row>56</xdr:row>
      <xdr:rowOff>85870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705516"/>
          <a:ext cx="889000" cy="9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133016</xdr:rowOff>
    </xdr:from>
    <xdr:to>
      <xdr:col>10</xdr:col>
      <xdr:colOff>114300</xdr:colOff>
      <xdr:row>56</xdr:row>
      <xdr:rowOff>148104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705516"/>
          <a:ext cx="889000" cy="104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129896</xdr:rowOff>
    </xdr:from>
    <xdr:to>
      <xdr:col>24</xdr:col>
      <xdr:colOff>114300</xdr:colOff>
      <xdr:row>56</xdr:row>
      <xdr:rowOff>60046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152773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80224</xdr:rowOff>
    </xdr:from>
    <xdr:to>
      <xdr:col>20</xdr:col>
      <xdr:colOff>38100</xdr:colOff>
      <xdr:row>56</xdr:row>
      <xdr:rowOff>10374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26901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2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35070</xdr:rowOff>
    </xdr:from>
    <xdr:to>
      <xdr:col>15</xdr:col>
      <xdr:colOff>101600</xdr:colOff>
      <xdr:row>56</xdr:row>
      <xdr:rowOff>136670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153197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82216</xdr:rowOff>
    </xdr:from>
    <xdr:to>
      <xdr:col>10</xdr:col>
      <xdr:colOff>165100</xdr:colOff>
      <xdr:row>51</xdr:row>
      <xdr:rowOff>12366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28893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2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97304</xdr:rowOff>
    </xdr:from>
    <xdr:to>
      <xdr:col>6</xdr:col>
      <xdr:colOff>38100</xdr:colOff>
      <xdr:row>57</xdr:row>
      <xdr:rowOff>27454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9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43981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47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58402</xdr:rowOff>
    </xdr:from>
    <xdr:to>
      <xdr:col>24</xdr:col>
      <xdr:colOff>63500</xdr:colOff>
      <xdr:row>75</xdr:row>
      <xdr:rowOff>99740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17152"/>
          <a:ext cx="8382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156670</xdr:rowOff>
    </xdr:from>
    <xdr:to>
      <xdr:col>19</xdr:col>
      <xdr:colOff>177800</xdr:colOff>
      <xdr:row>75</xdr:row>
      <xdr:rowOff>58402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43970"/>
          <a:ext cx="889000" cy="7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156670</xdr:rowOff>
    </xdr:from>
    <xdr:to>
      <xdr:col>15</xdr:col>
      <xdr:colOff>50800</xdr:colOff>
      <xdr:row>76</xdr:row>
      <xdr:rowOff>13139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43970"/>
          <a:ext cx="889000" cy="19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13139</xdr:rowOff>
    </xdr:from>
    <xdr:to>
      <xdr:col>10</xdr:col>
      <xdr:colOff>114300</xdr:colOff>
      <xdr:row>76</xdr:row>
      <xdr:rowOff>20729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3339"/>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48940</xdr:rowOff>
    </xdr:from>
    <xdr:to>
      <xdr:col>24</xdr:col>
      <xdr:colOff>114300</xdr:colOff>
      <xdr:row>75</xdr:row>
      <xdr:rowOff>150540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71817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5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7602</xdr:rowOff>
    </xdr:from>
    <xdr:to>
      <xdr:col>20</xdr:col>
      <xdr:colOff>38100</xdr:colOff>
      <xdr:row>75</xdr:row>
      <xdr:rowOff>109202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125729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105870</xdr:rowOff>
    </xdr:from>
    <xdr:to>
      <xdr:col>15</xdr:col>
      <xdr:colOff>101600</xdr:colOff>
      <xdr:row>75</xdr:row>
      <xdr:rowOff>36020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52547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6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133790</xdr:rowOff>
    </xdr:from>
    <xdr:to>
      <xdr:col>10</xdr:col>
      <xdr:colOff>165100</xdr:colOff>
      <xdr:row>76</xdr:row>
      <xdr:rowOff>63940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80467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6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141379</xdr:rowOff>
    </xdr:from>
    <xdr:to>
      <xdr:col>6</xdr:col>
      <xdr:colOff>38100</xdr:colOff>
      <xdr:row>76</xdr:row>
      <xdr:rowOff>71529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0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88056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7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118028</xdr:rowOff>
    </xdr:from>
    <xdr:to>
      <xdr:col>24</xdr:col>
      <xdr:colOff>63500</xdr:colOff>
      <xdr:row>94</xdr:row>
      <xdr:rowOff>154170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62878"/>
          <a:ext cx="838200" cy="20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59164</xdr:rowOff>
    </xdr:from>
    <xdr:to>
      <xdr:col>19</xdr:col>
      <xdr:colOff>177800</xdr:colOff>
      <xdr:row>93</xdr:row>
      <xdr:rowOff>118028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004014"/>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59164</xdr:rowOff>
    </xdr:from>
    <xdr:to>
      <xdr:col>15</xdr:col>
      <xdr:colOff>50800</xdr:colOff>
      <xdr:row>95</xdr:row>
      <xdr:rowOff>85316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04014"/>
          <a:ext cx="889000" cy="36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85316</xdr:rowOff>
    </xdr:from>
    <xdr:to>
      <xdr:col>10</xdr:col>
      <xdr:colOff>114300</xdr:colOff>
      <xdr:row>95</xdr:row>
      <xdr:rowOff>125802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73066"/>
          <a:ext cx="889000" cy="4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103370</xdr:rowOff>
    </xdr:from>
    <xdr:to>
      <xdr:col>24</xdr:col>
      <xdr:colOff>114300</xdr:colOff>
      <xdr:row>95</xdr:row>
      <xdr:rowOff>33520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126247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7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67228</xdr:rowOff>
    </xdr:from>
    <xdr:to>
      <xdr:col>20</xdr:col>
      <xdr:colOff>38100</xdr:colOff>
      <xdr:row>93</xdr:row>
      <xdr:rowOff>168828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13905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8364</xdr:rowOff>
    </xdr:from>
    <xdr:to>
      <xdr:col>15</xdr:col>
      <xdr:colOff>101600</xdr:colOff>
      <xdr:row>93</xdr:row>
      <xdr:rowOff>109964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126491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34516</xdr:rowOff>
    </xdr:from>
    <xdr:to>
      <xdr:col>10</xdr:col>
      <xdr:colOff>165100</xdr:colOff>
      <xdr:row>95</xdr:row>
      <xdr:rowOff>136116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152643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9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75002</xdr:rowOff>
    </xdr:from>
    <xdr:to>
      <xdr:col>6</xdr:col>
      <xdr:colOff>38100</xdr:colOff>
      <xdr:row>96</xdr:row>
      <xdr:rowOff>5152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21679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91694</xdr:rowOff>
    </xdr:from>
    <xdr:to>
      <xdr:col>55</xdr:col>
      <xdr:colOff>0</xdr:colOff>
      <xdr:row>36</xdr:row>
      <xdr:rowOff>95352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263894"/>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91694</xdr:rowOff>
    </xdr:from>
    <xdr:to>
      <xdr:col>50</xdr:col>
      <xdr:colOff>114300</xdr:colOff>
      <xdr:row>36</xdr:row>
      <xdr:rowOff>125527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63894"/>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125527</xdr:rowOff>
    </xdr:from>
    <xdr:to>
      <xdr:col>45</xdr:col>
      <xdr:colOff>177800</xdr:colOff>
      <xdr:row>36</xdr:row>
      <xdr:rowOff>139243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29772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47803</xdr:rowOff>
    </xdr:from>
    <xdr:to>
      <xdr:col>41</xdr:col>
      <xdr:colOff>50800</xdr:colOff>
      <xdr:row>36</xdr:row>
      <xdr:rowOff>139243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22000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44552</xdr:rowOff>
    </xdr:from>
    <xdr:to>
      <xdr:col>55</xdr:col>
      <xdr:colOff>50800</xdr:colOff>
      <xdr:row>36</xdr:row>
      <xdr:rowOff>146152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67429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6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40894</xdr:rowOff>
    </xdr:from>
    <xdr:to>
      <xdr:col>50</xdr:col>
      <xdr:colOff>165100</xdr:colOff>
      <xdr:row>36</xdr:row>
      <xdr:rowOff>142494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159021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5988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74727</xdr:rowOff>
    </xdr:from>
    <xdr:to>
      <xdr:col>46</xdr:col>
      <xdr:colOff>38100</xdr:colOff>
      <xdr:row>37</xdr:row>
      <xdr:rowOff>4877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21404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88443</xdr:rowOff>
    </xdr:from>
    <xdr:to>
      <xdr:col>41</xdr:col>
      <xdr:colOff>101600</xdr:colOff>
      <xdr:row>37</xdr:row>
      <xdr:rowOff>18593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168453</xdr:rowOff>
    </xdr:from>
    <xdr:to>
      <xdr:col>36</xdr:col>
      <xdr:colOff>165100</xdr:colOff>
      <xdr:row>36</xdr:row>
      <xdr:rowOff>98603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115130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94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83190</xdr:rowOff>
    </xdr:from>
    <xdr:to>
      <xdr:col>55</xdr:col>
      <xdr:colOff>0</xdr:colOff>
      <xdr:row>72</xdr:row>
      <xdr:rowOff>170607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427590"/>
          <a:ext cx="838200" cy="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83190</xdr:rowOff>
    </xdr:from>
    <xdr:to>
      <xdr:col>50</xdr:col>
      <xdr:colOff>114300</xdr:colOff>
      <xdr:row>73</xdr:row>
      <xdr:rowOff>73223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427590"/>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140249</xdr:rowOff>
    </xdr:from>
    <xdr:to>
      <xdr:col>45</xdr:col>
      <xdr:colOff>177800</xdr:colOff>
      <xdr:row>73</xdr:row>
      <xdr:rowOff>73223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313199"/>
          <a:ext cx="889000" cy="27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140249</xdr:rowOff>
    </xdr:from>
    <xdr:to>
      <xdr:col>41</xdr:col>
      <xdr:colOff>50800</xdr:colOff>
      <xdr:row>73</xdr:row>
      <xdr:rowOff>112633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2313199"/>
          <a:ext cx="889000" cy="3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119807</xdr:rowOff>
    </xdr:from>
    <xdr:to>
      <xdr:col>55</xdr:col>
      <xdr:colOff>50800</xdr:colOff>
      <xdr:row>73</xdr:row>
      <xdr:rowOff>49957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46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142684</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31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32390</xdr:rowOff>
    </xdr:from>
    <xdr:to>
      <xdr:col>50</xdr:col>
      <xdr:colOff>165100</xdr:colOff>
      <xdr:row>72</xdr:row>
      <xdr:rowOff>133990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3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150517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15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22423</xdr:rowOff>
    </xdr:from>
    <xdr:to>
      <xdr:col>46</xdr:col>
      <xdr:colOff>38100</xdr:colOff>
      <xdr:row>73</xdr:row>
      <xdr:rowOff>124023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5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140550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31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89449</xdr:rowOff>
    </xdr:from>
    <xdr:to>
      <xdr:col>41</xdr:col>
      <xdr:colOff>101600</xdr:colOff>
      <xdr:row>72</xdr:row>
      <xdr:rowOff>19599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2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36126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0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61833</xdr:rowOff>
    </xdr:from>
    <xdr:to>
      <xdr:col>36</xdr:col>
      <xdr:colOff>165100</xdr:colOff>
      <xdr:row>73</xdr:row>
      <xdr:rowOff>163433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5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8510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3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41574</xdr:rowOff>
    </xdr:from>
    <xdr:to>
      <xdr:col>55</xdr:col>
      <xdr:colOff>0</xdr:colOff>
      <xdr:row>97</xdr:row>
      <xdr:rowOff>51369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639300" y="16672224"/>
          <a:ext cx="838200" cy="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41574</xdr:rowOff>
    </xdr:from>
    <xdr:to>
      <xdr:col>50</xdr:col>
      <xdr:colOff>114300</xdr:colOff>
      <xdr:row>97</xdr:row>
      <xdr:rowOff>49106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72224"/>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49106</xdr:rowOff>
    </xdr:from>
    <xdr:to>
      <xdr:col>45</xdr:col>
      <xdr:colOff>177800</xdr:colOff>
      <xdr:row>97</xdr:row>
      <xdr:rowOff>56347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79756"/>
          <a:ext cx="889000" cy="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3454</xdr:rowOff>
    </xdr:from>
    <xdr:to>
      <xdr:col>41</xdr:col>
      <xdr:colOff>50800</xdr:colOff>
      <xdr:row>97</xdr:row>
      <xdr:rowOff>56347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34104"/>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xdr:rowOff>
    </xdr:from>
    <xdr:to>
      <xdr:col>55</xdr:col>
      <xdr:colOff>50800</xdr:colOff>
      <xdr:row>97</xdr:row>
      <xdr:rowOff>102169</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86946</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162224</xdr:rowOff>
    </xdr:from>
    <xdr:to>
      <xdr:col>50</xdr:col>
      <xdr:colOff>165100</xdr:colOff>
      <xdr:row>97</xdr:row>
      <xdr:rowOff>92374</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2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83501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1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169756</xdr:rowOff>
    </xdr:from>
    <xdr:to>
      <xdr:col>46</xdr:col>
      <xdr:colOff>38100</xdr:colOff>
      <xdr:row>97</xdr:row>
      <xdr:rowOff>99906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91033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5547</xdr:rowOff>
    </xdr:from>
    <xdr:to>
      <xdr:col>41</xdr:col>
      <xdr:colOff>101600</xdr:colOff>
      <xdr:row>97</xdr:row>
      <xdr:rowOff>107147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98274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124104</xdr:rowOff>
    </xdr:from>
    <xdr:to>
      <xdr:col>36</xdr:col>
      <xdr:colOff>165100</xdr:colOff>
      <xdr:row>97</xdr:row>
      <xdr:rowOff>54254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45381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75738</xdr:rowOff>
    </xdr:from>
    <xdr:to>
      <xdr:col>85</xdr:col>
      <xdr:colOff>127000</xdr:colOff>
      <xdr:row>37</xdr:row>
      <xdr:rowOff>167680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247938"/>
          <a:ext cx="838200" cy="2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75738</xdr:rowOff>
    </xdr:from>
    <xdr:to>
      <xdr:col>81</xdr:col>
      <xdr:colOff>50800</xdr:colOff>
      <xdr:row>36</xdr:row>
      <xdr:rowOff>100152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247938"/>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100152</xdr:rowOff>
    </xdr:from>
    <xdr:to>
      <xdr:col>76</xdr:col>
      <xdr:colOff>114300</xdr:colOff>
      <xdr:row>37</xdr:row>
      <xdr:rowOff>72034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272352"/>
          <a:ext cx="889000" cy="1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18085</xdr:rowOff>
    </xdr:from>
    <xdr:to>
      <xdr:col>71</xdr:col>
      <xdr:colOff>177800</xdr:colOff>
      <xdr:row>37</xdr:row>
      <xdr:rowOff>72034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361735"/>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117436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116880</xdr:rowOff>
    </xdr:from>
    <xdr:to>
      <xdr:col>85</xdr:col>
      <xdr:colOff>177800</xdr:colOff>
      <xdr:row>38</xdr:row>
      <xdr:rowOff>47030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6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24938</xdr:rowOff>
    </xdr:from>
    <xdr:to>
      <xdr:col>81</xdr:col>
      <xdr:colOff>101600</xdr:colOff>
      <xdr:row>36</xdr:row>
      <xdr:rowOff>126538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19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143065</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597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49352</xdr:rowOff>
    </xdr:from>
    <xdr:to>
      <xdr:col>76</xdr:col>
      <xdr:colOff>165100</xdr:colOff>
      <xdr:row>36</xdr:row>
      <xdr:rowOff>150952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2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167479</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599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21234</xdr:rowOff>
    </xdr:from>
    <xdr:to>
      <xdr:col>72</xdr:col>
      <xdr:colOff>38100</xdr:colOff>
      <xdr:row>37</xdr:row>
      <xdr:rowOff>122834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139361</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138735</xdr:rowOff>
    </xdr:from>
    <xdr:to>
      <xdr:col>67</xdr:col>
      <xdr:colOff>101600</xdr:colOff>
      <xdr:row>37</xdr:row>
      <xdr:rowOff>68885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85412</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15008</xdr:rowOff>
    </xdr:from>
    <xdr:to>
      <xdr:col>85</xdr:col>
      <xdr:colOff>127000</xdr:colOff>
      <xdr:row>57</xdr:row>
      <xdr:rowOff>66319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87658"/>
          <a:ext cx="838200" cy="5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41022</xdr:rowOff>
    </xdr:from>
    <xdr:to>
      <xdr:col>81</xdr:col>
      <xdr:colOff>50800</xdr:colOff>
      <xdr:row>57</xdr:row>
      <xdr:rowOff>66319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813672"/>
          <a:ext cx="889000" cy="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41022</xdr:rowOff>
    </xdr:from>
    <xdr:to>
      <xdr:col>76</xdr:col>
      <xdr:colOff>114300</xdr:colOff>
      <xdr:row>57</xdr:row>
      <xdr:rowOff>60198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13672"/>
          <a:ext cx="889000" cy="1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56147</xdr:rowOff>
    </xdr:from>
    <xdr:to>
      <xdr:col>71</xdr:col>
      <xdr:colOff>177800</xdr:colOff>
      <xdr:row>57</xdr:row>
      <xdr:rowOff>60198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28797"/>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135658</xdr:rowOff>
    </xdr:from>
    <xdr:to>
      <xdr:col>85</xdr:col>
      <xdr:colOff>177800</xdr:colOff>
      <xdr:row>57</xdr:row>
      <xdr:rowOff>65808</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3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15519</xdr:rowOff>
    </xdr:from>
    <xdr:to>
      <xdr:col>81</xdr:col>
      <xdr:colOff>101600</xdr:colOff>
      <xdr:row>57</xdr:row>
      <xdr:rowOff>117119</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108246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8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161672</xdr:rowOff>
    </xdr:from>
    <xdr:to>
      <xdr:col>76</xdr:col>
      <xdr:colOff>165100</xdr:colOff>
      <xdr:row>57</xdr:row>
      <xdr:rowOff>91822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9398</xdr:rowOff>
    </xdr:from>
    <xdr:to>
      <xdr:col>72</xdr:col>
      <xdr:colOff>38100</xdr:colOff>
      <xdr:row>57</xdr:row>
      <xdr:rowOff>110998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102125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5347</xdr:rowOff>
    </xdr:from>
    <xdr:to>
      <xdr:col>67</xdr:col>
      <xdr:colOff>101600</xdr:colOff>
      <xdr:row>57</xdr:row>
      <xdr:rowOff>106947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7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98074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56243</xdr:rowOff>
    </xdr:from>
    <xdr:to>
      <xdr:col>76</xdr:col>
      <xdr:colOff>165100</xdr:colOff>
      <xdr:row>78</xdr:row>
      <xdr:rowOff>157843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2920</xdr:rowOff>
    </xdr:from>
    <xdr:ext cx="31393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35333" y="13204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11793</xdr:rowOff>
    </xdr:from>
    <xdr:to>
      <xdr:col>71</xdr:col>
      <xdr:colOff>177800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184743"/>
          <a:ext cx="889000" cy="145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26307</xdr:rowOff>
    </xdr:from>
    <xdr:to>
      <xdr:col>72</xdr:col>
      <xdr:colOff>38100</xdr:colOff>
      <xdr:row>75</xdr:row>
      <xdr:rowOff>127907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73</xdr:row>
      <xdr:rowOff>144434</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46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113393</xdr:rowOff>
    </xdr:from>
    <xdr:to>
      <xdr:col>67</xdr:col>
      <xdr:colOff>101600</xdr:colOff>
      <xdr:row>76</xdr:row>
      <xdr:rowOff>43543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76</xdr:row>
      <xdr:rowOff>34670</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57333" y="13064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132443</xdr:rowOff>
    </xdr:from>
    <xdr:to>
      <xdr:col>67</xdr:col>
      <xdr:colOff>101600</xdr:colOff>
      <xdr:row>71</xdr:row>
      <xdr:rowOff>62593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1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69</xdr:row>
      <xdr:rowOff>79120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1909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160640</xdr:rowOff>
    </xdr:from>
    <xdr:to>
      <xdr:col>85</xdr:col>
      <xdr:colOff>127000</xdr:colOff>
      <xdr:row>97</xdr:row>
      <xdr:rowOff>3454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619840"/>
          <a:ext cx="8382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160640</xdr:rowOff>
    </xdr:from>
    <xdr:to>
      <xdr:col>81</xdr:col>
      <xdr:colOff>50800</xdr:colOff>
      <xdr:row>96</xdr:row>
      <xdr:rowOff>161189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1984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149439</xdr:rowOff>
    </xdr:from>
    <xdr:to>
      <xdr:col>76</xdr:col>
      <xdr:colOff>114300</xdr:colOff>
      <xdr:row>96</xdr:row>
      <xdr:rowOff>161189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608639"/>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97592</xdr:rowOff>
    </xdr:from>
    <xdr:to>
      <xdr:col>71</xdr:col>
      <xdr:colOff>177800</xdr:colOff>
      <xdr:row>96</xdr:row>
      <xdr:rowOff>149439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556792"/>
          <a:ext cx="889000" cy="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124104</xdr:rowOff>
    </xdr:from>
    <xdr:to>
      <xdr:col>85</xdr:col>
      <xdr:colOff>177800</xdr:colOff>
      <xdr:row>97</xdr:row>
      <xdr:rowOff>54254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146981</xdr:rowOff>
    </xdr:from>
    <xdr:ext cx="469744"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43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109840</xdr:rowOff>
    </xdr:from>
    <xdr:to>
      <xdr:col>81</xdr:col>
      <xdr:colOff>101600</xdr:colOff>
      <xdr:row>97</xdr:row>
      <xdr:rowOff>39990</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56517</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34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110389</xdr:rowOff>
    </xdr:from>
    <xdr:to>
      <xdr:col>76</xdr:col>
      <xdr:colOff>165100</xdr:colOff>
      <xdr:row>97</xdr:row>
      <xdr:rowOff>40539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5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57066</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57428" y="1634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98639</xdr:rowOff>
    </xdr:from>
    <xdr:to>
      <xdr:col>72</xdr:col>
      <xdr:colOff>38100</xdr:colOff>
      <xdr:row>97</xdr:row>
      <xdr:rowOff>28789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5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45316</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68428" y="1633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46792</xdr:rowOff>
    </xdr:from>
    <xdr:to>
      <xdr:col>67</xdr:col>
      <xdr:colOff>101600</xdr:colOff>
      <xdr:row>96</xdr:row>
      <xdr:rowOff>148392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5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164919</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28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目的別歳出決算は、民生費が住民一人当たり２８</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７４４</a:t>
          </a:r>
          <a:r>
            <a:rPr kumimoji="1" lang="ja-JP" altLang="ja-JP" sz="1300">
              <a:solidFill>
                <a:schemeClr val="dk1"/>
              </a:solidFill>
              <a:effectLst/>
              <a:latin typeface="+mn-lt"/>
              <a:ea typeface="+mn-ea"/>
              <a:cs typeface="+mn-cs"/>
            </a:rPr>
            <a:t>円となっており、２３区の平均値と比較すると一人当たりのコストが高い状況となっている。これは、生活保護の被保護者数が人口に比して特に多いためである。</a:t>
          </a:r>
          <a:endParaRPr lang="ja-JP" altLang="ja-JP" sz="1300">
            <a:effectLst/>
          </a:endParaRPr>
        </a:p>
        <a:p>
          <a:r>
            <a:rPr kumimoji="1" lang="ja-JP" altLang="ja-JP" sz="1300">
              <a:solidFill>
                <a:schemeClr val="dk1"/>
              </a:solidFill>
              <a:effectLst/>
              <a:latin typeface="+mn-lt"/>
              <a:ea typeface="+mn-ea"/>
              <a:cs typeface="+mn-cs"/>
            </a:rPr>
            <a:t>　近年の傾向として、生活保護費は</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年連続で減となっている一方で、保育委託の増などにより児童福祉費が令和４年度を除き増加傾向となっているほか、障害福祉サービスの増加などにより社会福祉費も増加傾向となっている。</a:t>
          </a:r>
          <a:endParaRPr lang="ja-JP" altLang="ja-JP" sz="1300">
            <a:effectLst/>
          </a:endParaRPr>
        </a:p>
        <a:p>
          <a:r>
            <a:rPr kumimoji="1" lang="ja-JP" altLang="ja-JP" sz="1300">
              <a:solidFill>
                <a:schemeClr val="dk1"/>
              </a:solidFill>
              <a:effectLst/>
              <a:latin typeface="+mn-lt"/>
              <a:ea typeface="+mn-ea"/>
              <a:cs typeface="+mn-cs"/>
            </a:rPr>
            <a:t>　また、商工費が住民一人当たり２</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８２４</a:t>
          </a:r>
          <a:r>
            <a:rPr kumimoji="1" lang="ja-JP" altLang="ja-JP" sz="1300">
              <a:solidFill>
                <a:schemeClr val="dk1"/>
              </a:solidFill>
              <a:effectLst/>
              <a:latin typeface="+mn-lt"/>
              <a:ea typeface="+mn-ea"/>
              <a:cs typeface="+mn-cs"/>
            </a:rPr>
            <a:t>円となっており、</a:t>
          </a:r>
          <a:r>
            <a:rPr kumimoji="1" lang="ja-JP" altLang="en-US" sz="1300">
              <a:solidFill>
                <a:schemeClr val="dk1"/>
              </a:solidFill>
              <a:effectLst/>
              <a:latin typeface="+mn-lt"/>
              <a:ea typeface="+mn-ea"/>
              <a:cs typeface="+mn-cs"/>
            </a:rPr>
            <a:t>前年度と比較すると１，９１２円減少しているが、</a:t>
          </a:r>
          <a:r>
            <a:rPr kumimoji="1" lang="ja-JP" altLang="ja-JP" sz="1300">
              <a:solidFill>
                <a:schemeClr val="dk1"/>
              </a:solidFill>
              <a:effectLst/>
              <a:latin typeface="+mn-lt"/>
              <a:ea typeface="+mn-ea"/>
              <a:cs typeface="+mn-cs"/>
            </a:rPr>
            <a:t>２３区の平均値と比較すると一人当たりのコストが</a:t>
          </a:r>
          <a:r>
            <a:rPr kumimoji="1" lang="ja-JP" altLang="en-US" sz="1300">
              <a:solidFill>
                <a:schemeClr val="dk1"/>
              </a:solidFill>
              <a:effectLst/>
              <a:latin typeface="+mn-lt"/>
              <a:ea typeface="+mn-ea"/>
              <a:cs typeface="+mn-cs"/>
            </a:rPr>
            <a:t>依然として</a:t>
          </a:r>
          <a:r>
            <a:rPr kumimoji="1" lang="ja-JP" altLang="ja-JP" sz="1300">
              <a:solidFill>
                <a:schemeClr val="dk1"/>
              </a:solidFill>
              <a:effectLst/>
              <a:latin typeface="+mn-lt"/>
              <a:ea typeface="+mn-ea"/>
              <a:cs typeface="+mn-cs"/>
            </a:rPr>
            <a:t>大幅に高い状況となっている。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要因として、中小企業者等への支援などの産業振興や浅草や上野といった地域資源を活用した観光振興などが挙げられる。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年度の標準財政規模に対する財政調整基金残高の割合は、前年度と比較して</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６５</a:t>
          </a:r>
          <a:r>
            <a:rPr kumimoji="1" lang="ja-JP" altLang="ja-JP" sz="1300">
              <a:solidFill>
                <a:schemeClr val="dk1"/>
              </a:solidFill>
              <a:effectLst/>
              <a:latin typeface="+mn-lt"/>
              <a:ea typeface="+mn-ea"/>
              <a:cs typeface="+mn-cs"/>
            </a:rPr>
            <a:t>ポイント上昇している。</a:t>
          </a:r>
          <a:r>
            <a:rPr kumimoji="1" lang="ja-JP" altLang="ja-JP" sz="1300">
              <a:solidFill>
                <a:sysClr val="windowText" lastClr="000000"/>
              </a:solidFill>
              <a:effectLst/>
              <a:latin typeface="+mn-lt"/>
              <a:ea typeface="+mn-ea"/>
              <a:cs typeface="+mn-cs"/>
            </a:rPr>
            <a:t>これは、標準財政規模の</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９２</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に対し、財政調整基金残高が</a:t>
          </a:r>
          <a:r>
            <a:rPr kumimoji="1" lang="ja-JP" altLang="en-US" sz="1300">
              <a:solidFill>
                <a:sysClr val="windowText" lastClr="000000"/>
              </a:solidFill>
              <a:effectLst/>
              <a:latin typeface="+mn-lt"/>
              <a:ea typeface="+mn-ea"/>
              <a:cs typeface="+mn-cs"/>
            </a:rPr>
            <a:t>３７</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％増となったため、割合が上昇したものである。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標準財政規模に対する実質収支額の割合は、前年度と比較して</a:t>
          </a:r>
          <a:r>
            <a:rPr kumimoji="1" lang="ja-JP" altLang="en-US" sz="1300">
              <a:solidFill>
                <a:sysClr val="windowText" lastClr="000000"/>
              </a:solidFill>
              <a:effectLst/>
              <a:latin typeface="+mn-lt"/>
              <a:ea typeface="+mn-ea"/>
              <a:cs typeface="+mn-cs"/>
            </a:rPr>
            <a:t>１</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５８</a:t>
          </a:r>
          <a:r>
            <a:rPr kumimoji="1" lang="ja-JP" altLang="ja-JP" sz="1300">
              <a:solidFill>
                <a:sysClr val="windowText" lastClr="000000"/>
              </a:solidFill>
              <a:effectLst/>
              <a:latin typeface="+mn-lt"/>
              <a:ea typeface="+mn-ea"/>
              <a:cs typeface="+mn-cs"/>
            </a:rPr>
            <a:t>ポイント低下している。実質収支額が</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８</a:t>
          </a:r>
          <a:r>
            <a:rPr kumimoji="1" lang="ja-JP" altLang="ja-JP" sz="1300">
              <a:solidFill>
                <a:sysClr val="windowText" lastClr="000000"/>
              </a:solidFill>
              <a:effectLst/>
              <a:latin typeface="+mn-lt"/>
              <a:ea typeface="+mn-ea"/>
              <a:cs typeface="+mn-cs"/>
            </a:rPr>
            <a:t>％減となったためである。</a:t>
          </a:r>
          <a:endParaRPr lang="ja-JP" altLang="ja-JP" sz="13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東京都台東区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年度標準財政規模に対する一般会計の実質赤字の割合は、前年度と比較し</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５９</a:t>
          </a:r>
          <a:r>
            <a:rPr kumimoji="1" lang="ja-JP" altLang="ja-JP" sz="1300">
              <a:solidFill>
                <a:schemeClr val="dk1"/>
              </a:solidFill>
              <a:effectLst/>
              <a:latin typeface="+mn-lt"/>
              <a:ea typeface="+mn-ea"/>
              <a:cs typeface="+mn-cs"/>
            </a:rPr>
            <a:t>ポイント低下している。</a:t>
          </a:r>
          <a:r>
            <a:rPr kumimoji="1" lang="ja-JP" altLang="ja-JP" sz="1300">
              <a:solidFill>
                <a:sysClr val="windowText" lastClr="000000"/>
              </a:solidFill>
              <a:effectLst/>
              <a:latin typeface="+mn-lt"/>
              <a:ea typeface="+mn-ea"/>
              <a:cs typeface="+mn-cs"/>
            </a:rPr>
            <a:t>これは、実質収支額が５．</a:t>
          </a:r>
          <a:r>
            <a:rPr kumimoji="1" lang="ja-JP" altLang="en-US" sz="1300">
              <a:solidFill>
                <a:sysClr val="windowText" lastClr="000000"/>
              </a:solidFill>
              <a:effectLst/>
              <a:latin typeface="+mn-lt"/>
              <a:ea typeface="+mn-ea"/>
              <a:cs typeface="+mn-cs"/>
            </a:rPr>
            <a:t>８</a:t>
          </a:r>
          <a:r>
            <a:rPr kumimoji="1" lang="ja-JP" altLang="ja-JP" sz="1300">
              <a:solidFill>
                <a:sysClr val="windowText" lastClr="000000"/>
              </a:solidFill>
              <a:effectLst/>
              <a:latin typeface="+mn-lt"/>
              <a:ea typeface="+mn-ea"/>
              <a:cs typeface="+mn-cs"/>
            </a:rPr>
            <a:t>％減となったためである。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標準財政規模に対する</a:t>
          </a:r>
          <a:r>
            <a:rPr kumimoji="1" lang="ja-JP" altLang="ja-JP" sz="1300" b="0" i="0" baseline="0">
              <a:solidFill>
                <a:sysClr val="windowText" lastClr="000000"/>
              </a:solidFill>
              <a:effectLst/>
              <a:latin typeface="+mn-lt"/>
              <a:ea typeface="+mn-ea"/>
              <a:cs typeface="+mn-cs"/>
            </a:rPr>
            <a:t>国民健康保険事業会計</a:t>
          </a:r>
          <a:r>
            <a:rPr kumimoji="1" lang="ja-JP" altLang="ja-JP" sz="1300">
              <a:solidFill>
                <a:sysClr val="windowText" lastClr="000000"/>
              </a:solidFill>
              <a:effectLst/>
              <a:latin typeface="+mn-lt"/>
              <a:ea typeface="+mn-ea"/>
              <a:cs typeface="+mn-cs"/>
            </a:rPr>
            <a:t>の実質赤字の割合は、前年度と比較し０．</a:t>
          </a:r>
          <a:r>
            <a:rPr kumimoji="1" lang="ja-JP" altLang="en-US" sz="1300">
              <a:solidFill>
                <a:sysClr val="windowText" lastClr="000000"/>
              </a:solidFill>
              <a:effectLst/>
              <a:latin typeface="+mn-lt"/>
              <a:ea typeface="+mn-ea"/>
              <a:cs typeface="+mn-cs"/>
            </a:rPr>
            <a:t>５</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低下</a:t>
          </a:r>
          <a:r>
            <a:rPr kumimoji="1" lang="ja-JP" altLang="ja-JP" sz="1300">
              <a:solidFill>
                <a:sysClr val="windowText" lastClr="000000"/>
              </a:solidFill>
              <a:effectLst/>
              <a:latin typeface="+mn-lt"/>
              <a:ea typeface="+mn-ea"/>
              <a:cs typeface="+mn-cs"/>
            </a:rPr>
            <a:t>、介護保険会計の実質赤字の割合は０．１ポイント低下、後期高齢者医療会計の実質赤字の割合は０．０</a:t>
          </a:r>
          <a:r>
            <a:rPr kumimoji="1" lang="ja-JP" altLang="en-US" sz="1300">
              <a:solidFill>
                <a:sysClr val="windowText" lastClr="000000"/>
              </a:solidFill>
              <a:effectLst/>
              <a:latin typeface="+mn-lt"/>
              <a:ea typeface="+mn-ea"/>
              <a:cs typeface="+mn-cs"/>
            </a:rPr>
            <a:t>９</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上昇</a:t>
          </a:r>
          <a:r>
            <a:rPr kumimoji="1" lang="ja-JP" altLang="ja-JP" sz="1300">
              <a:solidFill>
                <a:sysClr val="windowText" lastClr="000000"/>
              </a:solidFill>
              <a:effectLst/>
              <a:latin typeface="+mn-lt"/>
              <a:ea typeface="+mn-ea"/>
              <a:cs typeface="+mn-cs"/>
            </a:rPr>
            <a:t>となっている。</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123378380</v>
      </c>
      <c r="BO4" s="358"/>
      <c r="BP4" s="358"/>
      <c r="BQ4" s="358"/>
      <c r="BR4" s="358"/>
      <c r="BS4" s="358"/>
      <c r="BT4" s="358"/>
      <c r="BU4" s="359"/>
      <c r="BV4" s="357">
        <v>124386234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11.7</v>
      </c>
      <c r="CU4" s="364"/>
      <c r="CV4" s="364"/>
      <c r="CW4" s="364"/>
      <c r="CX4" s="364"/>
      <c r="CY4" s="364"/>
      <c r="CZ4" s="364"/>
      <c r="DA4" s="365"/>
      <c r="DB4" s="363">
        <v>13.3</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115422271</v>
      </c>
      <c r="BO5" s="395"/>
      <c r="BP5" s="395"/>
      <c r="BQ5" s="395"/>
      <c r="BR5" s="395"/>
      <c r="BS5" s="395"/>
      <c r="BT5" s="395"/>
      <c r="BU5" s="396"/>
      <c r="BV5" s="394">
        <v>116401427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82.7</v>
      </c>
      <c r="CU5" s="392"/>
      <c r="CV5" s="392"/>
      <c r="CW5" s="392"/>
      <c r="CX5" s="392"/>
      <c r="CY5" s="392"/>
      <c r="CZ5" s="392"/>
      <c r="DA5" s="393"/>
      <c r="DB5" s="391">
        <v>83.7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7956109</v>
      </c>
      <c r="BO6" s="395"/>
      <c r="BP6" s="395"/>
      <c r="BQ6" s="395"/>
      <c r="BR6" s="395"/>
      <c r="BS6" s="395"/>
      <c r="BT6" s="395"/>
      <c r="BU6" s="396"/>
      <c r="BV6" s="394">
        <v>7984807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82.7</v>
      </c>
      <c r="CU6" s="432"/>
      <c r="CV6" s="432"/>
      <c r="CW6" s="432"/>
      <c r="CX6" s="432"/>
      <c r="CY6" s="432"/>
      <c r="CZ6" s="432"/>
      <c r="DA6" s="433"/>
      <c r="DB6" s="431">
        <v>83.7</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652706</v>
      </c>
      <c r="BO7" s="395"/>
      <c r="BP7" s="395"/>
      <c r="BQ7" s="395"/>
      <c r="BR7" s="395"/>
      <c r="BS7" s="395"/>
      <c r="BT7" s="395"/>
      <c r="BU7" s="396"/>
      <c r="BV7" s="394">
        <v>229887</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62279624</v>
      </c>
      <c r="CU7" s="395"/>
      <c r="CV7" s="395"/>
      <c r="CW7" s="395"/>
      <c r="CX7" s="395"/>
      <c r="CY7" s="395"/>
      <c r="CZ7" s="395"/>
      <c r="DA7" s="396"/>
      <c r="DB7" s="394">
        <v>58246452</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7303403</v>
      </c>
      <c r="BO8" s="395"/>
      <c r="BP8" s="395"/>
      <c r="BQ8" s="395"/>
      <c r="BR8" s="395"/>
      <c r="BS8" s="395"/>
      <c r="BT8" s="395"/>
      <c r="BU8" s="396"/>
      <c r="BV8" s="394">
        <v>7754920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0.49</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211444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-451517</v>
      </c>
      <c r="BO9" s="395"/>
      <c r="BP9" s="395"/>
      <c r="BQ9" s="395"/>
      <c r="BR9" s="395"/>
      <c r="BS9" s="395"/>
      <c r="BT9" s="395"/>
      <c r="BU9" s="396"/>
      <c r="BV9" s="394">
        <v>-2591927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1.7</v>
      </c>
      <c r="CU9" s="392"/>
      <c r="CV9" s="392"/>
      <c r="CW9" s="392"/>
      <c r="CX9" s="392"/>
      <c r="CY9" s="392"/>
      <c r="CZ9" s="392"/>
      <c r="DA9" s="393"/>
      <c r="DB9" s="391">
        <v>1.8</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198073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4323368</v>
      </c>
      <c r="BO10" s="395"/>
      <c r="BP10" s="395"/>
      <c r="BQ10" s="395"/>
      <c r="BR10" s="395"/>
      <c r="BS10" s="395"/>
      <c r="BT10" s="395"/>
      <c r="BU10" s="396"/>
      <c r="BV10" s="394">
        <v>1058066</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212388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193903</v>
      </c>
      <c r="S13" s="479"/>
      <c r="T13" s="479"/>
      <c r="U13" s="479"/>
      <c r="V13" s="480"/>
      <c r="W13" s="410" t="s">
        <v>131</v>
      </c>
      <c r="X13" s="411"/>
      <c r="Y13" s="411"/>
      <c r="Z13" s="411"/>
      <c r="AA13" s="411"/>
      <c r="AB13" s="401"/>
      <c r="AC13" s="445">
        <v>52</v>
      </c>
      <c r="AD13" s="446"/>
      <c r="AE13" s="446"/>
      <c r="AF13" s="446"/>
      <c r="AG13" s="488"/>
      <c r="AH13" s="445">
        <v>53</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3871851</v>
      </c>
      <c r="BO13" s="395"/>
      <c r="BP13" s="395"/>
      <c r="BQ13" s="395"/>
      <c r="BR13" s="395"/>
      <c r="BS13" s="395"/>
      <c r="BT13" s="395"/>
      <c r="BU13" s="396"/>
      <c r="BV13" s="394">
        <v>-1533861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-2.1</v>
      </c>
      <c r="CU13" s="392"/>
      <c r="CV13" s="392"/>
      <c r="CW13" s="392"/>
      <c r="CX13" s="392"/>
      <c r="CY13" s="392"/>
      <c r="CZ13" s="392"/>
      <c r="DA13" s="393"/>
      <c r="DB13" s="391">
        <v>-2.6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207479</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191453</v>
      </c>
      <c r="S15" s="479"/>
      <c r="T15" s="479"/>
      <c r="U15" s="479"/>
      <c r="V15" s="480"/>
      <c r="W15" s="410" t="s">
        <v>137</v>
      </c>
      <c r="X15" s="411"/>
      <c r="Y15" s="411"/>
      <c r="Z15" s="411"/>
      <c r="AA15" s="411"/>
      <c r="AB15" s="401"/>
      <c r="AC15" s="445">
        <v>13589</v>
      </c>
      <c r="AD15" s="446"/>
      <c r="AE15" s="446"/>
      <c r="AF15" s="446"/>
      <c r="AG15" s="488"/>
      <c r="AH15" s="445">
        <v>12806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28706436</v>
      </c>
      <c r="BO15" s="358"/>
      <c r="BP15" s="358"/>
      <c r="BQ15" s="358"/>
      <c r="BR15" s="358"/>
      <c r="BS15" s="358"/>
      <c r="BT15" s="358"/>
      <c r="BU15" s="359"/>
      <c r="BV15" s="357">
        <v>26470603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15.7</v>
      </c>
      <c r="AD16" s="482"/>
      <c r="AE16" s="482"/>
      <c r="AF16" s="482"/>
      <c r="AG16" s="483"/>
      <c r="AH16" s="481">
        <v>18.2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57909417</v>
      </c>
      <c r="BO16" s="395"/>
      <c r="BP16" s="395"/>
      <c r="BQ16" s="395"/>
      <c r="BR16" s="395"/>
      <c r="BS16" s="395"/>
      <c r="BT16" s="395"/>
      <c r="BU16" s="396"/>
      <c r="BV16" s="394">
        <v>54202707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73073</v>
      </c>
      <c r="AD17" s="446"/>
      <c r="AE17" s="446"/>
      <c r="AF17" s="446"/>
      <c r="AG17" s="488"/>
      <c r="AH17" s="445">
        <v>57558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62279624</v>
      </c>
      <c r="BO17" s="395"/>
      <c r="BP17" s="395"/>
      <c r="BQ17" s="395"/>
      <c r="BR17" s="395"/>
      <c r="BS17" s="395"/>
      <c r="BT17" s="395"/>
      <c r="BU17" s="396"/>
      <c r="BV17" s="394">
        <v>58246452</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10.11</v>
      </c>
      <c r="M18" s="518"/>
      <c r="N18" s="518"/>
      <c r="O18" s="518"/>
      <c r="P18" s="518"/>
      <c r="Q18" s="518"/>
      <c r="R18" s="519"/>
      <c r="S18" s="519"/>
      <c r="T18" s="519"/>
      <c r="U18" s="519"/>
      <c r="V18" s="520"/>
      <c r="W18" s="412"/>
      <c r="X18" s="413"/>
      <c r="Y18" s="413"/>
      <c r="Z18" s="413"/>
      <c r="AA18" s="413"/>
      <c r="AB18" s="404"/>
      <c r="AC18" s="521">
        <v>84.3</v>
      </c>
      <c r="AD18" s="522"/>
      <c r="AE18" s="522"/>
      <c r="AF18" s="522"/>
      <c r="AG18" s="523"/>
      <c r="AH18" s="521">
        <v>81.7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54464304</v>
      </c>
      <c r="BO18" s="395"/>
      <c r="BP18" s="395"/>
      <c r="BQ18" s="395"/>
      <c r="BR18" s="395"/>
      <c r="BS18" s="395"/>
      <c r="BT18" s="395"/>
      <c r="BU18" s="396"/>
      <c r="BV18" s="394">
        <v>52904036</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20914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83769718</v>
      </c>
      <c r="BO19" s="395"/>
      <c r="BP19" s="395"/>
      <c r="BQ19" s="395"/>
      <c r="BR19" s="395"/>
      <c r="BS19" s="395"/>
      <c r="BT19" s="395"/>
      <c r="BU19" s="396"/>
      <c r="BV19" s="394">
        <v>80952559</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124345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11283522</v>
      </c>
      <c r="BO22" s="358"/>
      <c r="BP22" s="358"/>
      <c r="BQ22" s="358"/>
      <c r="BR22" s="358"/>
      <c r="BS22" s="358"/>
      <c r="BT22" s="358"/>
      <c r="BU22" s="359"/>
      <c r="BV22" s="357">
        <v>11403658</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4907858</v>
      </c>
      <c r="BO23" s="395"/>
      <c r="BP23" s="395"/>
      <c r="BQ23" s="395"/>
      <c r="BR23" s="395"/>
      <c r="BS23" s="395"/>
      <c r="BT23" s="395"/>
      <c r="BU23" s="396"/>
      <c r="BV23" s="394">
        <v>4101280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11370</v>
      </c>
      <c r="R24" s="446"/>
      <c r="S24" s="446"/>
      <c r="T24" s="446"/>
      <c r="U24" s="446"/>
      <c r="V24" s="488"/>
      <c r="W24" s="540"/>
      <c r="X24" s="541"/>
      <c r="Y24" s="542"/>
      <c r="Z24" s="444" t="s">
        <v>162</v>
      </c>
      <c r="AA24" s="424"/>
      <c r="AB24" s="424"/>
      <c r="AC24" s="424"/>
      <c r="AD24" s="424"/>
      <c r="AE24" s="424"/>
      <c r="AF24" s="424"/>
      <c r="AG24" s="425"/>
      <c r="AH24" s="445">
        <v>1791</v>
      </c>
      <c r="AI24" s="446"/>
      <c r="AJ24" s="446"/>
      <c r="AK24" s="446"/>
      <c r="AL24" s="488"/>
      <c r="AM24" s="445">
        <v>5272704</v>
      </c>
      <c r="AN24" s="446"/>
      <c r="AO24" s="446"/>
      <c r="AP24" s="446"/>
      <c r="AQ24" s="446"/>
      <c r="AR24" s="488"/>
      <c r="AS24" s="445">
        <v>2944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11283522</v>
      </c>
      <c r="BO24" s="395"/>
      <c r="BP24" s="395"/>
      <c r="BQ24" s="395"/>
      <c r="BR24" s="395"/>
      <c r="BS24" s="395"/>
      <c r="BT24" s="395"/>
      <c r="BU24" s="396"/>
      <c r="BV24" s="394">
        <v>11403658</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9140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9722319</v>
      </c>
      <c r="BO25" s="358"/>
      <c r="BP25" s="358"/>
      <c r="BQ25" s="358"/>
      <c r="BR25" s="358"/>
      <c r="BS25" s="358"/>
      <c r="BT25" s="358"/>
      <c r="BU25" s="359"/>
      <c r="BV25" s="357">
        <v>10092335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7840</v>
      </c>
      <c r="R26" s="446"/>
      <c r="S26" s="446"/>
      <c r="T26" s="446"/>
      <c r="U26" s="446"/>
      <c r="V26" s="488"/>
      <c r="W26" s="540"/>
      <c r="X26" s="541"/>
      <c r="Y26" s="542"/>
      <c r="Z26" s="444" t="s">
        <v>168</v>
      </c>
      <c r="AA26" s="546"/>
      <c r="AB26" s="546"/>
      <c r="AC26" s="546"/>
      <c r="AD26" s="546"/>
      <c r="AE26" s="546"/>
      <c r="AF26" s="546"/>
      <c r="AG26" s="547"/>
      <c r="AH26" s="445">
        <v>98</v>
      </c>
      <c r="AI26" s="446"/>
      <c r="AJ26" s="446"/>
      <c r="AK26" s="446"/>
      <c r="AL26" s="488"/>
      <c r="AM26" s="445">
        <v>276066</v>
      </c>
      <c r="AN26" s="446"/>
      <c r="AO26" s="446"/>
      <c r="AP26" s="446"/>
      <c r="AQ26" s="446"/>
      <c r="AR26" s="488"/>
      <c r="AS26" s="445">
        <v>2817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9190</v>
      </c>
      <c r="R27" s="446"/>
      <c r="S27" s="446"/>
      <c r="T27" s="446"/>
      <c r="U27" s="446"/>
      <c r="V27" s="488"/>
      <c r="W27" s="540"/>
      <c r="X27" s="541"/>
      <c r="Y27" s="542"/>
      <c r="Z27" s="444" t="s">
        <v>171</v>
      </c>
      <c r="AA27" s="424"/>
      <c r="AB27" s="424"/>
      <c r="AC27" s="424"/>
      <c r="AD27" s="424"/>
      <c r="AE27" s="424"/>
      <c r="AF27" s="424"/>
      <c r="AG27" s="425"/>
      <c r="AH27" s="445">
        <v>60</v>
      </c>
      <c r="AI27" s="446"/>
      <c r="AJ27" s="446"/>
      <c r="AK27" s="446"/>
      <c r="AL27" s="488"/>
      <c r="AM27" s="445">
        <v>198840</v>
      </c>
      <c r="AN27" s="446"/>
      <c r="AO27" s="446"/>
      <c r="AP27" s="446"/>
      <c r="AQ27" s="446"/>
      <c r="AR27" s="488"/>
      <c r="AS27" s="445">
        <v>3314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7890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15992117</v>
      </c>
      <c r="BO28" s="358"/>
      <c r="BP28" s="358"/>
      <c r="BQ28" s="358"/>
      <c r="BR28" s="358"/>
      <c r="BS28" s="358"/>
      <c r="BT28" s="358"/>
      <c r="BU28" s="359"/>
      <c r="BV28" s="357">
        <v>11668749</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30</v>
      </c>
      <c r="M29" s="446"/>
      <c r="N29" s="446"/>
      <c r="O29" s="446"/>
      <c r="P29" s="488"/>
      <c r="Q29" s="445">
        <v>6040</v>
      </c>
      <c r="R29" s="446"/>
      <c r="S29" s="446"/>
      <c r="T29" s="446"/>
      <c r="U29" s="446"/>
      <c r="V29" s="488"/>
      <c r="W29" s="543"/>
      <c r="X29" s="544"/>
      <c r="Y29" s="545"/>
      <c r="Z29" s="444" t="s">
        <v>177</v>
      </c>
      <c r="AA29" s="424"/>
      <c r="AB29" s="424"/>
      <c r="AC29" s="424"/>
      <c r="AD29" s="424"/>
      <c r="AE29" s="424"/>
      <c r="AF29" s="424"/>
      <c r="AG29" s="425"/>
      <c r="AH29" s="445">
        <v>1851</v>
      </c>
      <c r="AI29" s="446"/>
      <c r="AJ29" s="446"/>
      <c r="AK29" s="446"/>
      <c r="AL29" s="488"/>
      <c r="AM29" s="445">
        <v>5471544</v>
      </c>
      <c r="AN29" s="446"/>
      <c r="AO29" s="446"/>
      <c r="AP29" s="446"/>
      <c r="AQ29" s="446"/>
      <c r="AR29" s="488"/>
      <c r="AS29" s="445">
        <v>2956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4667232</v>
      </c>
      <c r="BO29" s="395"/>
      <c r="BP29" s="395"/>
      <c r="BQ29" s="395"/>
      <c r="BR29" s="395"/>
      <c r="BS29" s="395"/>
      <c r="BT29" s="395"/>
      <c r="BU29" s="396"/>
      <c r="BV29" s="394">
        <v>4657623</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36130186</v>
      </c>
      <c r="BO30" s="514"/>
      <c r="BP30" s="514"/>
      <c r="BQ30" s="514"/>
      <c r="BR30" s="514"/>
      <c r="BS30" s="514"/>
      <c r="BT30" s="514"/>
      <c r="BU30" s="515"/>
      <c r="BV30" s="513">
        <v>37451512</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12</v>
      </c>
      <c r="CP34" s="584"/>
      <c r="CQ34" s="585" t="str">
        <f>IF('各会計、関係団体の財政状況及び健全化判断比率'!BS7="","",'各会計、関係団体の財政状況及び健全化判断比率'!BS7)</f>
        <v>台東区土地開発公社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病院施設会計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13</v>
      </c>
      <c r="CP35" s="584"/>
      <c r="CQ35" s="585" t="str">
        <f>IF('各会計、関係団体の財政状況及び健全化判断比率'!BS8="","",'各会計、関係団体の財政状況及び健全化判断比率'!BS8)</f>
        <v>台東区産業振興事業団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14</v>
      </c>
      <c r="CP36" s="584"/>
      <c r="CQ36" s="585" t="str">
        <f>IF('各会計、関係団体の財政状況及び健全化判断比率'!BS9="","",'各会計、関係団体の財政状況及び健全化判断比率'!BS9)</f>
        <v>台東区芸術文化財団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老人保健施設会計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QZap1TJYTzAC9QHKagspLWU/nKLQW6YRB/5ReKXJ9WxeI43l+goCbh7aZtI/rj6hUBj56GpJ9Woj60Uke4ubHA==" saltValue="13PAbKFDQsJkG3OyXGdM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529</v>
      </c>
      <c r="D34" s="1136"/>
      <c r="E34" s="1137"/>
      <c r="F34" s="32">
        <v>6.98</v>
      </c>
      <c r="G34" s="33">
        <v>14.07</v>
      </c>
      <c r="H34" s="33">
        <v>17.600000000000001</v>
      </c>
      <c r="I34" s="33">
        <v>13.31</v>
      </c>
      <c r="J34" s="34">
        <v>11.72</v>
      </c>
      <c r="K34" s="22"/>
      <c r="L34" s="22"/>
      <c r="M34" s="22"/>
      <c r="N34" s="22"/>
      <c r="O34" s="22"/>
      <c r="P34" s="22"/>
    </row>
    <row r="35" spans="1:16" ht="39" customHeight="1" x14ac:dyDescent="0.2">
      <c r="A35" s="22"/>
      <c r="B35" s="35"/>
      <c r="C35" s="1132" t="s">
        <v>530</v>
      </c>
      <c r="D35" s="1132"/>
      <c r="E35" s="1133"/>
      <c r="F35" s="36">
        <v>1.07</v>
      </c>
      <c r="G35" s="37">
        <v>1.45</v>
      </c>
      <c r="H35" s="37">
        <v>0.52</v>
      </c>
      <c r="I35" s="37">
        <v>1.1599999999999999</v>
      </c>
      <c r="J35" s="38">
        <v>0.66</v>
      </c>
      <c r="K35" s="22"/>
      <c r="L35" s="22"/>
      <c r="M35" s="22"/>
      <c r="N35" s="22"/>
      <c r="O35" s="22"/>
      <c r="P35" s="22"/>
    </row>
    <row r="36" spans="1:16" ht="39" customHeight="1" x14ac:dyDescent="0.2">
      <c r="A36" s="22"/>
      <c r="B36" s="35"/>
      <c r="C36" s="1132" t="s">
        <v>531</v>
      </c>
      <c r="D36" s="1132"/>
      <c r="E36" s="1133"/>
      <c r="F36" s="36">
        <v>0.3</v>
      </c>
      <c r="G36" s="37">
        <v>0.65</v>
      </c>
      <c r="H36" s="37">
        <v>0.89</v>
      </c>
      <c r="I36" s="37">
        <v>0.57999999999999996</v>
      </c>
      <c r="J36" s="38">
        <v>0.48</v>
      </c>
      <c r="K36" s="22"/>
      <c r="L36" s="22"/>
      <c r="M36" s="22"/>
      <c r="N36" s="22"/>
      <c r="O36" s="22"/>
      <c r="P36" s="22"/>
    </row>
    <row r="37" spans="1:16" ht="39" customHeight="1" x14ac:dyDescent="0.2">
      <c r="A37" s="22"/>
      <c r="B37" s="35"/>
      <c r="C37" s="1132" t="s">
        <v>532</v>
      </c>
      <c r="D37" s="1132"/>
      <c r="E37" s="1133"/>
      <c r="F37" s="36">
        <v>0.28999999999999998</v>
      </c>
      <c r="G37" s="37">
        <v>0.27</v>
      </c>
      <c r="H37" s="37">
        <v>0.27</v>
      </c>
      <c r="I37" s="37">
        <v>0.26</v>
      </c>
      <c r="J37" s="38">
        <v>0.35</v>
      </c>
      <c r="K37" s="22"/>
      <c r="L37" s="22"/>
      <c r="M37" s="22"/>
      <c r="N37" s="22"/>
      <c r="O37" s="22"/>
      <c r="P37" s="22"/>
    </row>
    <row r="38" spans="1:16" ht="39" customHeight="1" x14ac:dyDescent="0.2">
      <c r="A38" s="22"/>
      <c r="B38" s="35"/>
      <c r="C38" s="1132" t="s">
        <v>533</v>
      </c>
      <c r="D38" s="1132"/>
      <c r="E38" s="1133"/>
      <c r="F38" s="36">
        <v>0</v>
      </c>
      <c r="G38" s="37">
        <v>0</v>
      </c>
      <c r="H38" s="37">
        <v>0</v>
      </c>
      <c r="I38" s="37">
        <v>0</v>
      </c>
      <c r="J38" s="38">
        <v>0</v>
      </c>
      <c r="K38" s="22"/>
      <c r="L38" s="22"/>
      <c r="M38" s="22"/>
      <c r="N38" s="22"/>
      <c r="O38" s="22"/>
      <c r="P38" s="22"/>
    </row>
    <row r="39" spans="1:16" ht="39" customHeight="1" x14ac:dyDescent="0.2">
      <c r="A39" s="22"/>
      <c r="B39" s="35"/>
      <c r="C39" s="1132" t="s">
        <v>534</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536</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8Lt/8UbXg+OtSNb91RuTMrbLyHHb877hWjX6NCqaQFZdg7wxX7dHfacvyHKzGJbwKTSNrzaPC/zq8fj3N1ItQ==" saltValue="Kh7I5AWeq2MZU4xNP9P6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1231</v>
      </c>
      <c r="L45" s="58">
        <v>881</v>
      </c>
      <c r="M45" s="58">
        <v>773</v>
      </c>
      <c r="N45" s="58">
        <v>867</v>
      </c>
      <c r="O45" s="59">
        <v>930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484</v>
      </c>
      <c r="L46" s="62" t="s">
        <v>484</v>
      </c>
      <c r="M46" s="62" t="s">
        <v>484</v>
      </c>
      <c r="N46" s="62" t="s">
        <v>484</v>
      </c>
      <c r="O46" s="63" t="s">
        <v>484</v>
      </c>
      <c r="P46" s="46"/>
      <c r="Q46" s="46"/>
      <c r="R46" s="46"/>
      <c r="S46" s="46"/>
      <c r="T46" s="46"/>
      <c r="U46" s="46"/>
    </row>
    <row r="47" spans="1:21" ht="30.75" customHeight="1" x14ac:dyDescent="0.2">
      <c r="A47" s="46"/>
      <c r="B47" s="1140"/>
      <c r="C47" s="1141"/>
      <c r="D47" s="60"/>
      <c r="E47" s="1146" t="s">
        <v>12</v>
      </c>
      <c r="F47" s="1146"/>
      <c r="G47" s="1146"/>
      <c r="H47" s="1146"/>
      <c r="I47" s="1146"/>
      <c r="J47" s="1147"/>
      <c r="K47" s="61">
        <v>153</v>
      </c>
      <c r="L47" s="62">
        <v>204</v>
      </c>
      <c r="M47" s="62">
        <v>226</v>
      </c>
      <c r="N47" s="62">
        <v>231</v>
      </c>
      <c r="O47" s="63">
        <v>215</v>
      </c>
      <c r="P47" s="46"/>
      <c r="Q47" s="46"/>
      <c r="R47" s="46"/>
      <c r="S47" s="46"/>
      <c r="T47" s="46"/>
      <c r="U47" s="46"/>
    </row>
    <row r="48" spans="1:21" ht="30.75" customHeight="1" x14ac:dyDescent="0.2">
      <c r="A48" s="46"/>
      <c r="B48" s="1140"/>
      <c r="C48" s="1141"/>
      <c r="D48" s="60"/>
      <c r="E48" s="1146" t="s">
        <v>13</v>
      </c>
      <c r="F48" s="1146"/>
      <c r="G48" s="1146"/>
      <c r="H48" s="1146"/>
      <c r="I48" s="1146"/>
      <c r="J48" s="1147"/>
      <c r="K48" s="61">
        <v>119</v>
      </c>
      <c r="L48" s="62">
        <v>119</v>
      </c>
      <c r="M48" s="62">
        <v>119</v>
      </c>
      <c r="N48" s="62">
        <v>119</v>
      </c>
      <c r="O48" s="63">
        <v>119</v>
      </c>
      <c r="P48" s="46"/>
      <c r="Q48" s="46"/>
      <c r="R48" s="46"/>
      <c r="S48" s="46"/>
      <c r="T48" s="46"/>
      <c r="U48" s="46"/>
    </row>
    <row r="49" spans="1:21" ht="30.75" customHeight="1" x14ac:dyDescent="0.2">
      <c r="A49" s="46"/>
      <c r="B49" s="1140"/>
      <c r="C49" s="1141"/>
      <c r="D49" s="60"/>
      <c r="E49" s="1146" t="s">
        <v>14</v>
      </c>
      <c r="F49" s="1146"/>
      <c r="G49" s="1146"/>
      <c r="H49" s="1146"/>
      <c r="I49" s="1146"/>
      <c r="J49" s="1147"/>
      <c r="K49" s="61">
        <v>77</v>
      </c>
      <c r="L49" s="62">
        <v>85</v>
      </c>
      <c r="M49" s="62">
        <v>84</v>
      </c>
      <c r="N49" s="62">
        <v>73</v>
      </c>
      <c r="O49" s="63">
        <v>89</v>
      </c>
      <c r="P49" s="46"/>
      <c r="Q49" s="46"/>
      <c r="R49" s="46"/>
      <c r="S49" s="46"/>
      <c r="T49" s="46"/>
      <c r="U49" s="46"/>
    </row>
    <row r="50" spans="1:21" ht="30.75" customHeight="1" x14ac:dyDescent="0.2">
      <c r="A50" s="46"/>
      <c r="B50" s="1140"/>
      <c r="C50" s="1141"/>
      <c r="D50" s="60"/>
      <c r="E50" s="1146" t="s">
        <v>15</v>
      </c>
      <c r="F50" s="1146"/>
      <c r="G50" s="1146"/>
      <c r="H50" s="1146"/>
      <c r="I50" s="1146"/>
      <c r="J50" s="1147"/>
      <c r="K50" s="61">
        <v>18</v>
      </c>
      <c r="L50" s="62">
        <v>12</v>
      </c>
      <c r="M50" s="62">
        <v>12</v>
      </c>
      <c r="N50" s="62">
        <v>12</v>
      </c>
      <c r="O50" s="63">
        <v>12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484</v>
      </c>
      <c r="L51" s="62" t="s">
        <v>484</v>
      </c>
      <c r="M51" s="62" t="s">
        <v>484</v>
      </c>
      <c r="N51" s="62" t="s">
        <v>484</v>
      </c>
      <c r="O51" s="63" t="s">
        <v>484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2982</v>
      </c>
      <c r="L52" s="62">
        <v>2867</v>
      </c>
      <c r="M52" s="62">
        <v>2742</v>
      </c>
      <c r="N52" s="62">
        <v>2554</v>
      </c>
      <c r="O52" s="63">
        <v>2336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-1384</v>
      </c>
      <c r="L53" s="67">
        <v>-1566</v>
      </c>
      <c r="M53" s="67">
        <v>-1528</v>
      </c>
      <c r="N53" s="67">
        <v>-1252</v>
      </c>
      <c r="O53" s="68">
        <v>-971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551</v>
      </c>
      <c r="L58" s="82" t="s">
        <v>551</v>
      </c>
      <c r="M58" s="82" t="s">
        <v>551</v>
      </c>
      <c r="N58" s="82" t="s">
        <v>551</v>
      </c>
      <c r="O58" s="83" t="s">
        <v>551</v>
      </c>
    </row>
    <row r="59" spans="1:21" ht="31.5" customHeight="1" x14ac:dyDescent="0.2">
      <c r="B59" s="1156"/>
      <c r="C59" s="1157"/>
      <c r="D59" s="1163" t="s">
        <v>26</v>
      </c>
      <c r="E59" s="1164"/>
      <c r="F59" s="1164"/>
      <c r="G59" s="1164"/>
      <c r="H59" s="1164"/>
      <c r="I59" s="1164"/>
      <c r="J59" s="1165"/>
      <c r="K59" s="84">
        <v>7998</v>
      </c>
      <c r="L59" s="85">
        <v>7906</v>
      </c>
      <c r="M59" s="85">
        <v>8090</v>
      </c>
      <c r="N59" s="85">
        <v>8354</v>
      </c>
      <c r="O59" s="86">
        <v>8488</v>
      </c>
    </row>
    <row r="60" spans="1:21" ht="31.5" customHeight="1" thickBot="1" x14ac:dyDescent="0.25">
      <c r="B60" s="1158"/>
      <c r="C60" s="1159"/>
      <c r="D60" s="1166" t="s">
        <v>27</v>
      </c>
      <c r="E60" s="1167"/>
      <c r="F60" s="1167"/>
      <c r="G60" s="1167"/>
      <c r="H60" s="1167"/>
      <c r="I60" s="1167"/>
      <c r="J60" s="1168"/>
      <c r="K60" s="87">
        <v>329</v>
      </c>
      <c r="L60" s="88">
        <v>483</v>
      </c>
      <c r="M60" s="88">
        <v>687</v>
      </c>
      <c r="N60" s="88">
        <v>913</v>
      </c>
      <c r="O60" s="89">
        <v>988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GxA6dtf9okadeSGoRcDcnhtPbQIPgKoej+bdQ/sNj2ziZz+im3FIKn+67Pjp3PfY5X9UNAntKjPfFgEaSbq/g==" saltValue="KtXLsTBbe7AJu6uuMMgH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42">
        <v>14647</v>
      </c>
      <c r="J41" s="343">
        <v>15237</v>
      </c>
      <c r="K41" s="343">
        <v>15893</v>
      </c>
      <c r="L41" s="343">
        <v>15834</v>
      </c>
      <c r="M41" s="344">
        <v>15958</v>
      </c>
    </row>
    <row r="42" spans="2:13" ht="27.75" customHeight="1" x14ac:dyDescent="0.2">
      <c r="B42" s="1171"/>
      <c r="C42" s="1172"/>
      <c r="D42" s="104"/>
      <c r="E42" s="1177" t="s">
        <v>32</v>
      </c>
      <c r="F42" s="1177"/>
      <c r="G42" s="1177"/>
      <c r="H42" s="1178"/>
      <c r="I42" s="345">
        <v>72</v>
      </c>
      <c r="J42" s="346">
        <v>60</v>
      </c>
      <c r="K42" s="346">
        <v>159</v>
      </c>
      <c r="L42" s="346">
        <v>149</v>
      </c>
      <c r="M42" s="347">
        <v>24</v>
      </c>
    </row>
    <row r="43" spans="2:13" ht="27.75" customHeight="1" x14ac:dyDescent="0.2">
      <c r="B43" s="1171"/>
      <c r="C43" s="1172"/>
      <c r="D43" s="104"/>
      <c r="E43" s="1177" t="s">
        <v>33</v>
      </c>
      <c r="F43" s="1177"/>
      <c r="G43" s="1177"/>
      <c r="H43" s="1178"/>
      <c r="I43" s="345">
        <v>1765</v>
      </c>
      <c r="J43" s="346">
        <v>1681</v>
      </c>
      <c r="K43" s="346">
        <v>1595</v>
      </c>
      <c r="L43" s="346">
        <v>1507</v>
      </c>
      <c r="M43" s="347">
        <v>1417</v>
      </c>
    </row>
    <row r="44" spans="2:13" ht="27.75" customHeight="1" x14ac:dyDescent="0.2">
      <c r="B44" s="1171"/>
      <c r="C44" s="1172"/>
      <c r="D44" s="104"/>
      <c r="E44" s="1177" t="s">
        <v>34</v>
      </c>
      <c r="F44" s="1177"/>
      <c r="G44" s="1177"/>
      <c r="H44" s="1178"/>
      <c r="I44" s="345">
        <v>971</v>
      </c>
      <c r="J44" s="346">
        <v>1065</v>
      </c>
      <c r="K44" s="346">
        <v>1249</v>
      </c>
      <c r="L44" s="346">
        <v>1390</v>
      </c>
      <c r="M44" s="347">
        <v>1394</v>
      </c>
    </row>
    <row r="45" spans="2:13" ht="27.75" customHeight="1" x14ac:dyDescent="0.2">
      <c r="B45" s="1171"/>
      <c r="C45" s="1172"/>
      <c r="D45" s="104"/>
      <c r="E45" s="1177" t="s">
        <v>35</v>
      </c>
      <c r="F45" s="1177"/>
      <c r="G45" s="1177"/>
      <c r="H45" s="1178"/>
      <c r="I45" s="345">
        <v>10040</v>
      </c>
      <c r="J45" s="346">
        <v>10179</v>
      </c>
      <c r="K45" s="346">
        <v>10938</v>
      </c>
      <c r="L45" s="346">
        <v>10393</v>
      </c>
      <c r="M45" s="347">
        <v>10354</v>
      </c>
    </row>
    <row r="46" spans="2:13" ht="27.75" customHeight="1" x14ac:dyDescent="0.2">
      <c r="B46" s="1171"/>
      <c r="C46" s="1172"/>
      <c r="D46" s="105"/>
      <c r="E46" s="1177" t="s">
        <v>36</v>
      </c>
      <c r="F46" s="1177"/>
      <c r="G46" s="1177"/>
      <c r="H46" s="1178"/>
      <c r="I46" s="345" t="s">
        <v>484</v>
      </c>
      <c r="J46" s="346" t="s">
        <v>484</v>
      </c>
      <c r="K46" s="346" t="s">
        <v>484</v>
      </c>
      <c r="L46" s="346" t="s">
        <v>484</v>
      </c>
      <c r="M46" s="347" t="s">
        <v>484</v>
      </c>
    </row>
    <row r="47" spans="2:13" ht="27.75" customHeight="1" x14ac:dyDescent="0.2">
      <c r="B47" s="1171"/>
      <c r="C47" s="1172"/>
      <c r="D47" s="106"/>
      <c r="E47" s="1179" t="s">
        <v>37</v>
      </c>
      <c r="F47" s="1180"/>
      <c r="G47" s="1180"/>
      <c r="H47" s="1181"/>
      <c r="I47" s="345" t="s">
        <v>484</v>
      </c>
      <c r="J47" s="346" t="s">
        <v>484</v>
      </c>
      <c r="K47" s="346" t="s">
        <v>484</v>
      </c>
      <c r="L47" s="346" t="s">
        <v>484</v>
      </c>
      <c r="M47" s="347" t="s">
        <v>484</v>
      </c>
    </row>
    <row r="48" spans="2:13" ht="27.75" customHeight="1" x14ac:dyDescent="0.2">
      <c r="B48" s="1171"/>
      <c r="C48" s="1172"/>
      <c r="D48" s="104"/>
      <c r="E48" s="1177" t="s">
        <v>38</v>
      </c>
      <c r="F48" s="1177"/>
      <c r="G48" s="1177"/>
      <c r="H48" s="1178"/>
      <c r="I48" s="345" t="s">
        <v>484</v>
      </c>
      <c r="J48" s="346" t="s">
        <v>484</v>
      </c>
      <c r="K48" s="346" t="s">
        <v>484</v>
      </c>
      <c r="L48" s="346" t="s">
        <v>484</v>
      </c>
      <c r="M48" s="347" t="s">
        <v>484</v>
      </c>
    </row>
    <row r="49" spans="2:13" ht="27.75" customHeight="1" x14ac:dyDescent="0.2">
      <c r="B49" s="1173"/>
      <c r="C49" s="1174"/>
      <c r="D49" s="104"/>
      <c r="E49" s="1177" t="s">
        <v>39</v>
      </c>
      <c r="F49" s="1177"/>
      <c r="G49" s="1177"/>
      <c r="H49" s="1178"/>
      <c r="I49" s="345" t="s">
        <v>484</v>
      </c>
      <c r="J49" s="346" t="s">
        <v>484</v>
      </c>
      <c r="K49" s="346" t="s">
        <v>484</v>
      </c>
      <c r="L49" s="346" t="s">
        <v>484</v>
      </c>
      <c r="M49" s="347" t="s">
        <v>484</v>
      </c>
    </row>
    <row r="50" spans="2:13" ht="27.75" customHeight="1" x14ac:dyDescent="0.2">
      <c r="B50" s="1182" t="s">
        <v>40</v>
      </c>
      <c r="C50" s="1183"/>
      <c r="D50" s="107"/>
      <c r="E50" s="1177" t="s">
        <v>41</v>
      </c>
      <c r="F50" s="1177"/>
      <c r="G50" s="1177"/>
      <c r="H50" s="1178"/>
      <c r="I50" s="345">
        <v>52691</v>
      </c>
      <c r="J50" s="346">
        <v>49610</v>
      </c>
      <c r="K50" s="346">
        <v>52710</v>
      </c>
      <c r="L50" s="346">
        <v>59246</v>
      </c>
      <c r="M50" s="347">
        <v>62347</v>
      </c>
    </row>
    <row r="51" spans="2:13" ht="27.75" customHeight="1" x14ac:dyDescent="0.2">
      <c r="B51" s="1171"/>
      <c r="C51" s="1172"/>
      <c r="D51" s="104"/>
      <c r="E51" s="1177" t="s">
        <v>42</v>
      </c>
      <c r="F51" s="1177"/>
      <c r="G51" s="1177"/>
      <c r="H51" s="1178"/>
      <c r="I51" s="345">
        <v>564</v>
      </c>
      <c r="J51" s="346">
        <v>536</v>
      </c>
      <c r="K51" s="346">
        <v>508</v>
      </c>
      <c r="L51" s="346">
        <v>480</v>
      </c>
      <c r="M51" s="347">
        <v>450</v>
      </c>
    </row>
    <row r="52" spans="2:13" ht="27.75" customHeight="1" x14ac:dyDescent="0.2">
      <c r="B52" s="1173"/>
      <c r="C52" s="1174"/>
      <c r="D52" s="104"/>
      <c r="E52" s="1177" t="s">
        <v>43</v>
      </c>
      <c r="F52" s="1177"/>
      <c r="G52" s="1177"/>
      <c r="H52" s="1178"/>
      <c r="I52" s="345">
        <v>25122</v>
      </c>
      <c r="J52" s="346">
        <v>23756</v>
      </c>
      <c r="K52" s="346">
        <v>26231</v>
      </c>
      <c r="L52" s="346">
        <v>25471</v>
      </c>
      <c r="M52" s="347">
        <v>23580</v>
      </c>
    </row>
    <row r="53" spans="2:13" ht="27.75" customHeight="1" thickBot="1" x14ac:dyDescent="0.25">
      <c r="B53" s="1184" t="s">
        <v>19</v>
      </c>
      <c r="C53" s="1185"/>
      <c r="D53" s="108"/>
      <c r="E53" s="1186" t="s">
        <v>44</v>
      </c>
      <c r="F53" s="1186"/>
      <c r="G53" s="1186"/>
      <c r="H53" s="1187"/>
      <c r="I53" s="348">
        <v>-50881</v>
      </c>
      <c r="J53" s="349">
        <v>-45679</v>
      </c>
      <c r="K53" s="349">
        <v>-49614</v>
      </c>
      <c r="L53" s="349">
        <v>-55925</v>
      </c>
      <c r="M53" s="350">
        <v>-57231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43zZGilJRFyEbqz9YEUoexy4xrt2EKtpaO4aj4EDf5xrhOhVP6DUfySagRQSJ3xTv3QwMj8khkVnrmXlJdHAsw==" saltValue="Wook8LONDr2qkwUMrWAB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6" t="s">
        <v>46</v>
      </c>
      <c r="D55" s="1196"/>
      <c r="E55" s="1197"/>
      <c r="F55" s="120">
        <v>10611</v>
      </c>
      <c r="G55" s="120">
        <v>11669</v>
      </c>
      <c r="H55" s="121">
        <v>15992</v>
      </c>
    </row>
    <row r="56" spans="2:8" ht="52.5" customHeight="1" x14ac:dyDescent="0.2">
      <c r="B56" s="122"/>
      <c r="C56" s="1198" t="s">
        <v>47</v>
      </c>
      <c r="D56" s="1198"/>
      <c r="E56" s="1199"/>
      <c r="F56" s="123">
        <v>4650</v>
      </c>
      <c r="G56" s="123">
        <v>4658</v>
      </c>
      <c r="H56" s="124">
        <v>4667</v>
      </c>
    </row>
    <row r="57" spans="2:8" ht="53.25" customHeight="1" x14ac:dyDescent="0.2">
      <c r="B57" s="122"/>
      <c r="C57" s="1200" t="s">
        <v>48</v>
      </c>
      <c r="D57" s="1200"/>
      <c r="E57" s="1201"/>
      <c r="F57" s="125">
        <v>32246</v>
      </c>
      <c r="G57" s="125">
        <v>37452</v>
      </c>
      <c r="H57" s="126">
        <v>36130</v>
      </c>
    </row>
    <row r="58" spans="2:8" ht="45.75" customHeight="1" x14ac:dyDescent="0.2">
      <c r="B58" s="127"/>
      <c r="C58" s="1188" t="s">
        <v>552</v>
      </c>
      <c r="D58" s="1189"/>
      <c r="E58" s="1190"/>
      <c r="F58" s="128">
        <v>21624</v>
      </c>
      <c r="G58" s="128">
        <v>25577</v>
      </c>
      <c r="H58" s="129">
        <v>22135</v>
      </c>
    </row>
    <row r="59" spans="2:8" ht="45.75" customHeight="1" x14ac:dyDescent="0.2">
      <c r="B59" s="127"/>
      <c r="C59" s="1188" t="s">
        <v>553</v>
      </c>
      <c r="D59" s="1189"/>
      <c r="E59" s="1190"/>
      <c r="F59" s="128">
        <v>3163</v>
      </c>
      <c r="G59" s="128">
        <v>3955</v>
      </c>
      <c r="H59" s="129">
        <v>3823</v>
      </c>
    </row>
    <row r="60" spans="2:8" ht="45.75" customHeight="1" x14ac:dyDescent="0.2">
      <c r="B60" s="127"/>
      <c r="C60" s="1188" t="s">
        <v>554</v>
      </c>
      <c r="D60" s="1189"/>
      <c r="E60" s="1190"/>
      <c r="F60" s="128">
        <v>4184</v>
      </c>
      <c r="G60" s="128">
        <v>4529</v>
      </c>
      <c r="H60" s="129">
        <v>3714</v>
      </c>
    </row>
    <row r="61" spans="2:8" ht="45.75" customHeight="1" x14ac:dyDescent="0.2">
      <c r="B61" s="127"/>
      <c r="C61" s="1188" t="s">
        <v>555</v>
      </c>
      <c r="D61" s="1189"/>
      <c r="E61" s="1190"/>
      <c r="F61" s="128">
        <v>0</v>
      </c>
      <c r="G61" s="128">
        <v>0</v>
      </c>
      <c r="H61" s="129">
        <v>3000</v>
      </c>
    </row>
    <row r="62" spans="2:8" ht="45.75" customHeight="1" thickBot="1" x14ac:dyDescent="0.25">
      <c r="B62" s="130"/>
      <c r="C62" s="1191" t="s">
        <v>556</v>
      </c>
      <c r="D62" s="1192"/>
      <c r="E62" s="1193"/>
      <c r="F62" s="131">
        <v>1440</v>
      </c>
      <c r="G62" s="131">
        <v>1453</v>
      </c>
      <c r="H62" s="132">
        <v>1414</v>
      </c>
    </row>
    <row r="63" spans="2:8" ht="52.5" customHeight="1" thickBot="1" x14ac:dyDescent="0.25">
      <c r="B63" s="133"/>
      <c r="C63" s="1194" t="s">
        <v>49</v>
      </c>
      <c r="D63" s="1194"/>
      <c r="E63" s="1195"/>
      <c r="F63" s="134">
        <v>47507</v>
      </c>
      <c r="G63" s="134">
        <v>53778</v>
      </c>
      <c r="H63" s="135">
        <v>56790</v>
      </c>
    </row>
    <row r="64" spans="2:8" ht="13" x14ac:dyDescent="0.2"/>
  </sheetData>
  <sheetProtection algorithmName="SHA-512" hashValue="ONYxQFo2i36HgSDLqHKvsp09SfZX9u5CDQrfeS/vgB9A1MzTnZoj0LvbbJWX/y3IObnOszOwuHXC+Vj/u/5YIw==" saltValue="f0RyMhsqcxXEE4vPEoMx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43833</v>
      </c>
      <c r="E3" s="154"/>
      <c r="F3" s="155">
        <v>51681</v>
      </c>
      <c r="G3" s="156"/>
      <c r="H3" s="157"/>
    </row>
    <row r="4" spans="1:8" x14ac:dyDescent="0.2">
      <c r="A4" s="158"/>
      <c r="B4" s="159"/>
      <c r="C4" s="160"/>
      <c r="D4" s="161">
        <v>36876</v>
      </c>
      <c r="E4" s="162"/>
      <c r="F4" s="163">
        <v>37226</v>
      </c>
      <c r="G4" s="164"/>
      <c r="H4" s="165"/>
    </row>
    <row r="5" spans="1:8" x14ac:dyDescent="0.2">
      <c r="A5" s="146" t="s">
        <v>517</v>
      </c>
      <c r="B5" s="151"/>
      <c r="C5" s="152"/>
      <c r="D5" s="153">
        <v>37076</v>
      </c>
      <c r="E5" s="154"/>
      <c r="F5" s="155">
        <v>50465</v>
      </c>
      <c r="G5" s="156"/>
      <c r="H5" s="157"/>
    </row>
    <row r="6" spans="1:8" x14ac:dyDescent="0.2">
      <c r="A6" s="158"/>
      <c r="B6" s="159"/>
      <c r="C6" s="160"/>
      <c r="D6" s="161">
        <v>31955</v>
      </c>
      <c r="E6" s="162"/>
      <c r="F6" s="163">
        <v>34193</v>
      </c>
      <c r="G6" s="164"/>
      <c r="H6" s="165"/>
    </row>
    <row r="7" spans="1:8" x14ac:dyDescent="0.2">
      <c r="A7" s="146" t="s">
        <v>518</v>
      </c>
      <c r="B7" s="151"/>
      <c r="C7" s="152"/>
      <c r="D7" s="153">
        <v>46779</v>
      </c>
      <c r="E7" s="154"/>
      <c r="F7" s="155">
        <v>51679</v>
      </c>
      <c r="G7" s="156"/>
      <c r="H7" s="157"/>
    </row>
    <row r="8" spans="1:8" x14ac:dyDescent="0.2">
      <c r="A8" s="158"/>
      <c r="B8" s="159"/>
      <c r="C8" s="160"/>
      <c r="D8" s="161">
        <v>37935</v>
      </c>
      <c r="E8" s="162"/>
      <c r="F8" s="163">
        <v>35132</v>
      </c>
      <c r="G8" s="164"/>
      <c r="H8" s="165"/>
    </row>
    <row r="9" spans="1:8" x14ac:dyDescent="0.2">
      <c r="A9" s="146" t="s">
        <v>519</v>
      </c>
      <c r="B9" s="151"/>
      <c r="C9" s="152"/>
      <c r="D9" s="153">
        <v>27642</v>
      </c>
      <c r="E9" s="154"/>
      <c r="F9" s="155">
        <v>49665</v>
      </c>
      <c r="G9" s="156"/>
      <c r="H9" s="157"/>
    </row>
    <row r="10" spans="1:8" x14ac:dyDescent="0.2">
      <c r="A10" s="158"/>
      <c r="B10" s="159"/>
      <c r="C10" s="160"/>
      <c r="D10" s="161">
        <v>23585</v>
      </c>
      <c r="E10" s="162"/>
      <c r="F10" s="163">
        <v>34678</v>
      </c>
      <c r="G10" s="164"/>
      <c r="H10" s="165"/>
    </row>
    <row r="11" spans="1:8" x14ac:dyDescent="0.2">
      <c r="A11" s="146" t="s">
        <v>520</v>
      </c>
      <c r="B11" s="151"/>
      <c r="C11" s="152"/>
      <c r="D11" s="153">
        <v>41560</v>
      </c>
      <c r="E11" s="154"/>
      <c r="F11" s="155">
        <v>63439</v>
      </c>
      <c r="G11" s="156"/>
      <c r="H11" s="157"/>
    </row>
    <row r="12" spans="1:8" x14ac:dyDescent="0.2">
      <c r="A12" s="158"/>
      <c r="B12" s="159"/>
      <c r="C12" s="166"/>
      <c r="D12" s="161">
        <v>37085</v>
      </c>
      <c r="E12" s="162"/>
      <c r="F12" s="163">
        <v>46463</v>
      </c>
      <c r="G12" s="164"/>
      <c r="H12" s="165"/>
    </row>
    <row r="13" spans="1:8" x14ac:dyDescent="0.2">
      <c r="A13" s="146"/>
      <c r="B13" s="151"/>
      <c r="C13" s="152"/>
      <c r="D13" s="153">
        <v>39378</v>
      </c>
      <c r="E13" s="154"/>
      <c r="F13" s="155">
        <v>53386</v>
      </c>
      <c r="G13" s="167"/>
      <c r="H13" s="157"/>
    </row>
    <row r="14" spans="1:8" x14ac:dyDescent="0.2">
      <c r="A14" s="158"/>
      <c r="B14" s="159"/>
      <c r="C14" s="160"/>
      <c r="D14" s="161">
        <v>33487</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6.98</v>
      </c>
      <c r="C19" s="168">
        <f>ROUND(VALUE(SUBSTITUTE(実質収支比率等に係る経年分析!G$48,"▲","-")),2)</f>
        <v>14.07</v>
      </c>
      <c r="D19" s="168">
        <f>ROUND(VALUE(SUBSTITUTE(実質収支比率等に係る経年分析!H$48,"▲","-")),2)</f>
        <v>17.61</v>
      </c>
      <c r="E19" s="168">
        <f>ROUND(VALUE(SUBSTITUTE(実質収支比率等に係る経年分析!I$48,"▲","-")),2)</f>
        <v>13.31</v>
      </c>
      <c r="F19" s="168">
        <f>ROUND(VALUE(SUBSTITUTE(実質収支比率等に係る経年分析!J$48,"▲","-")),2)</f>
        <v>11.73</v>
      </c>
    </row>
    <row r="20" spans="1:11" x14ac:dyDescent="0.2">
      <c r="A20" s="168" t="s">
        <v>53</v>
      </c>
      <c r="B20" s="168">
        <f>ROUND(VALUE(SUBSTITUTE(実質収支比率等に係る経年分析!F$47,"▲","-")),2)</f>
        <v>19.05</v>
      </c>
      <c r="C20" s="168">
        <f>ROUND(VALUE(SUBSTITUTE(実質収支比率等に係る経年分析!G$47,"▲","-")),2)</f>
        <v>17.47</v>
      </c>
      <c r="D20" s="168">
        <f>ROUND(VALUE(SUBSTITUTE(実質収支比率等に係る経年分析!H$47,"▲","-")),2)</f>
        <v>18.059999999999999</v>
      </c>
      <c r="E20" s="168">
        <f>ROUND(VALUE(SUBSTITUTE(実質収支比率等に係る経年分析!I$47,"▲","-")),2)</f>
        <v>20.03</v>
      </c>
      <c r="F20" s="168">
        <f>ROUND(VALUE(SUBSTITUTE(実質収支比率等に係る経年分析!J$47,"▲","-")),2)</f>
        <v>25.68</v>
      </c>
    </row>
    <row r="21" spans="1:11" x14ac:dyDescent="0.2">
      <c r="A21" s="168" t="s">
        <v>54</v>
      </c>
      <c r="B21" s="168">
        <f>IF(ISNUMBER(VALUE(SUBSTITUTE(実質収支比率等に係る経年分析!F$49,"▲","-"))),ROUND(VALUE(SUBSTITUTE(実質収支比率等に係る経年分析!F$49,"▲","-")),2),NA())</f>
        <v>1.62</v>
      </c>
      <c r="C21" s="168">
        <f>IF(ISNUMBER(VALUE(SUBSTITUTE(実質収支比率等に係る経年分析!G$49,"▲","-"))),ROUND(VALUE(SUBSTITUTE(実質収支比率等に係る経年分析!G$49,"▲","-")),2),NA())</f>
        <v>4.7699999999999996</v>
      </c>
      <c r="D21" s="168">
        <f>IF(ISNUMBER(VALUE(SUBSTITUTE(実質収支比率等に係る経年分析!H$49,"▲","-"))),ROUND(VALUE(SUBSTITUTE(実質収支比率等に係る経年分析!H$49,"▲","-")),2),NA())</f>
        <v>5.96</v>
      </c>
      <c r="E21" s="168">
        <f>IF(ISNUMBER(VALUE(SUBSTITUTE(実質収支比率等に係る経年分析!I$49,"▲","-"))),ROUND(VALUE(SUBSTITUTE(実質収支比率等に係る経年分析!I$49,"▲","-")),2),NA())</f>
        <v>-2.63</v>
      </c>
      <c r="F21" s="168">
        <f>IF(ISNUMBER(VALUE(SUBSTITUTE(実質収支比率等に係る経年分析!J$49,"▲","-"))),ROUND(VALUE(SUBSTITUTE(実質収支比率等に係る経年分析!J$49,"▲","-")),2),NA())</f>
        <v>6.22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老人保健施設会計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病院施設会計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0.28999999999999998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0.35</v>
      </c>
    </row>
    <row r="34" spans="1:16" x14ac:dyDescent="0.2">
      <c r="A34" s="169" t="str">
        <f>IF(連結実質赤字比率に係る赤字・黒字の構成分析!C$36="",NA(),連結実質赤字比率に係る赤字・黒字の構成分析!C$36)</f>
        <v>介護保険会計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0.57999999999999996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0.48</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1.1599999999999999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17.600000000000001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13.31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11.72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2982</v>
      </c>
      <c r="E42" s="170"/>
      <c r="F42" s="170"/>
      <c r="G42" s="170">
        <f>'実質公債費比率（分子）の構造'!L$52</f>
        <v>2867</v>
      </c>
      <c r="H42" s="170"/>
      <c r="I42" s="170"/>
      <c r="J42" s="170">
        <f>'実質公債費比率（分子）の構造'!M$52</f>
        <v>2742</v>
      </c>
      <c r="K42" s="170"/>
      <c r="L42" s="170"/>
      <c r="M42" s="170">
        <f>'実質公債費比率（分子）の構造'!N$52</f>
        <v>2554</v>
      </c>
      <c r="N42" s="170"/>
      <c r="O42" s="170"/>
      <c r="P42" s="170">
        <f>'実質公債費比率（分子）の構造'!O$52</f>
        <v>2336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18</v>
      </c>
      <c r="C44" s="170"/>
      <c r="D44" s="170"/>
      <c r="E44" s="170">
        <f>'実質公債費比率（分子）の構造'!L$50</f>
        <v>12</v>
      </c>
      <c r="F44" s="170"/>
      <c r="G44" s="170"/>
      <c r="H44" s="170">
        <f>'実質公債費比率（分子）の構造'!M$50</f>
        <v>12</v>
      </c>
      <c r="I44" s="170"/>
      <c r="J44" s="170"/>
      <c r="K44" s="170">
        <f>'実質公債費比率（分子）の構造'!N$50</f>
        <v>12</v>
      </c>
      <c r="L44" s="170"/>
      <c r="M44" s="170"/>
      <c r="N44" s="170">
        <f>'実質公債費比率（分子）の構造'!O$50</f>
        <v>12</v>
      </c>
      <c r="O44" s="170"/>
      <c r="P44" s="170"/>
    </row>
    <row r="45" spans="1:16" x14ac:dyDescent="0.2">
      <c r="A45" s="170" t="s">
        <v>63</v>
      </c>
      <c r="B45" s="170">
        <f>'実質公債費比率（分子）の構造'!K$49</f>
        <v>77</v>
      </c>
      <c r="C45" s="170"/>
      <c r="D45" s="170"/>
      <c r="E45" s="170">
        <f>'実質公債費比率（分子）の構造'!L$49</f>
        <v>85</v>
      </c>
      <c r="F45" s="170"/>
      <c r="G45" s="170"/>
      <c r="H45" s="170">
        <f>'実質公債費比率（分子）の構造'!M$49</f>
        <v>84</v>
      </c>
      <c r="I45" s="170"/>
      <c r="J45" s="170"/>
      <c r="K45" s="170">
        <f>'実質公債費比率（分子）の構造'!N$49</f>
        <v>73</v>
      </c>
      <c r="L45" s="170"/>
      <c r="M45" s="170"/>
      <c r="N45" s="170">
        <f>'実質公債費比率（分子）の構造'!O$49</f>
        <v>89</v>
      </c>
      <c r="O45" s="170"/>
      <c r="P45" s="170"/>
    </row>
    <row r="46" spans="1:16" x14ac:dyDescent="0.2">
      <c r="A46" s="170" t="s">
        <v>64</v>
      </c>
      <c r="B46" s="170">
        <f>'実質公債費比率（分子）の構造'!K$48</f>
        <v>119</v>
      </c>
      <c r="C46" s="170"/>
      <c r="D46" s="170"/>
      <c r="E46" s="170">
        <f>'実質公債費比率（分子）の構造'!L$48</f>
        <v>119</v>
      </c>
      <c r="F46" s="170"/>
      <c r="G46" s="170"/>
      <c r="H46" s="170">
        <f>'実質公債費比率（分子）の構造'!M$48</f>
        <v>119</v>
      </c>
      <c r="I46" s="170"/>
      <c r="J46" s="170"/>
      <c r="K46" s="170">
        <f>'実質公債費比率（分子）の構造'!N$48</f>
        <v>119</v>
      </c>
      <c r="L46" s="170"/>
      <c r="M46" s="170"/>
      <c r="N46" s="170">
        <f>'実質公債費比率（分子）の構造'!O$48</f>
        <v>119</v>
      </c>
      <c r="O46" s="170"/>
      <c r="P46" s="170"/>
    </row>
    <row r="47" spans="1:16" x14ac:dyDescent="0.2">
      <c r="A47" s="170" t="s">
        <v>12</v>
      </c>
      <c r="B47" s="170">
        <f>'実質公債費比率（分子）の構造'!K$47</f>
        <v>153</v>
      </c>
      <c r="C47" s="170"/>
      <c r="D47" s="170"/>
      <c r="E47" s="170">
        <f>'実質公債費比率（分子）の構造'!L$47</f>
        <v>204</v>
      </c>
      <c r="F47" s="170"/>
      <c r="G47" s="170"/>
      <c r="H47" s="170">
        <f>'実質公債費比率（分子）の構造'!M$47</f>
        <v>226</v>
      </c>
      <c r="I47" s="170"/>
      <c r="J47" s="170"/>
      <c r="K47" s="170">
        <f>'実質公債費比率（分子）の構造'!N$47</f>
        <v>231</v>
      </c>
      <c r="L47" s="170"/>
      <c r="M47" s="170"/>
      <c r="N47" s="170">
        <f>'実質公債費比率（分子）の構造'!O$47</f>
        <v>215</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1231</v>
      </c>
      <c r="C49" s="170"/>
      <c r="D49" s="170"/>
      <c r="E49" s="170">
        <f>'実質公債費比率（分子）の構造'!L$45</f>
        <v>881</v>
      </c>
      <c r="F49" s="170"/>
      <c r="G49" s="170"/>
      <c r="H49" s="170">
        <f>'実質公債費比率（分子）の構造'!M$45</f>
        <v>773</v>
      </c>
      <c r="I49" s="170"/>
      <c r="J49" s="170"/>
      <c r="K49" s="170">
        <f>'実質公債費比率（分子）の構造'!N$45</f>
        <v>867</v>
      </c>
      <c r="L49" s="170"/>
      <c r="M49" s="170"/>
      <c r="N49" s="170">
        <f>'実質公債費比率（分子）の構造'!O$45</f>
        <v>930</v>
      </c>
      <c r="O49" s="170"/>
      <c r="P49" s="170"/>
    </row>
    <row r="50" spans="1:16" x14ac:dyDescent="0.2">
      <c r="A50" s="170" t="s">
        <v>67</v>
      </c>
      <c r="B50" s="170" t="e">
        <f>NA()</f>
        <v>#N/A</v>
      </c>
      <c r="C50" s="170">
        <f>IF(ISNUMBER('実質公債費比率（分子）の構造'!K$53),'実質公債費比率（分子）の構造'!K$53,NA())</f>
        <v>-1384</v>
      </c>
      <c r="D50" s="170" t="e">
        <f>NA()</f>
        <v>#N/A</v>
      </c>
      <c r="E50" s="170" t="e">
        <f>NA()</f>
        <v>#N/A</v>
      </c>
      <c r="F50" s="170">
        <f>IF(ISNUMBER('実質公債費比率（分子）の構造'!L$53),'実質公債費比率（分子）の構造'!L$53,NA())</f>
        <v>-1566</v>
      </c>
      <c r="G50" s="170" t="e">
        <f>NA()</f>
        <v>#N/A</v>
      </c>
      <c r="H50" s="170" t="e">
        <f>NA()</f>
        <v>#N/A</v>
      </c>
      <c r="I50" s="170">
        <f>IF(ISNUMBER('実質公債費比率（分子）の構造'!M$53),'実質公債費比率（分子）の構造'!M$53,NA())</f>
        <v>-1528</v>
      </c>
      <c r="J50" s="170" t="e">
        <f>NA()</f>
        <v>#N/A</v>
      </c>
      <c r="K50" s="170" t="e">
        <f>NA()</f>
        <v>#N/A</v>
      </c>
      <c r="L50" s="170">
        <f>IF(ISNUMBER('実質公債費比率（分子）の構造'!N$53),'実質公債費比率（分子）の構造'!N$53,NA())</f>
        <v>-1252</v>
      </c>
      <c r="M50" s="170" t="e">
        <f>NA()</f>
        <v>#N/A</v>
      </c>
      <c r="N50" s="170" t="e">
        <f>NA()</f>
        <v>#N/A</v>
      </c>
      <c r="O50" s="170">
        <f>IF(ISNUMBER('実質公債費比率（分子）の構造'!O$53),'実質公債費比率（分子）の構造'!O$53,NA())</f>
        <v>-971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25122</v>
      </c>
      <c r="E56" s="169"/>
      <c r="F56" s="169"/>
      <c r="G56" s="169">
        <f>'将来負担比率（分子）の構造'!J$52</f>
        <v>23756</v>
      </c>
      <c r="H56" s="169"/>
      <c r="I56" s="169"/>
      <c r="J56" s="169">
        <f>'将来負担比率（分子）の構造'!K$52</f>
        <v>26231</v>
      </c>
      <c r="K56" s="169"/>
      <c r="L56" s="169"/>
      <c r="M56" s="169">
        <f>'将来負担比率（分子）の構造'!L$52</f>
        <v>25471</v>
      </c>
      <c r="N56" s="169"/>
      <c r="O56" s="169"/>
      <c r="P56" s="169">
        <f>'将来負担比率（分子）の構造'!M$52</f>
        <v>23580</v>
      </c>
    </row>
    <row r="57" spans="1:16" x14ac:dyDescent="0.2">
      <c r="A57" s="169" t="s">
        <v>42</v>
      </c>
      <c r="B57" s="169"/>
      <c r="C57" s="169"/>
      <c r="D57" s="169">
        <f>'将来負担比率（分子）の構造'!I$51</f>
        <v>564</v>
      </c>
      <c r="E57" s="169"/>
      <c r="F57" s="169"/>
      <c r="G57" s="169">
        <f>'将来負担比率（分子）の構造'!J$51</f>
        <v>536</v>
      </c>
      <c r="H57" s="169"/>
      <c r="I57" s="169"/>
      <c r="J57" s="169">
        <f>'将来負担比率（分子）の構造'!K$51</f>
        <v>508</v>
      </c>
      <c r="K57" s="169"/>
      <c r="L57" s="169"/>
      <c r="M57" s="169">
        <f>'将来負担比率（分子）の構造'!L$51</f>
        <v>480</v>
      </c>
      <c r="N57" s="169"/>
      <c r="O57" s="169"/>
      <c r="P57" s="169">
        <f>'将来負担比率（分子）の構造'!M$51</f>
        <v>450</v>
      </c>
    </row>
    <row r="58" spans="1:16" x14ac:dyDescent="0.2">
      <c r="A58" s="169" t="s">
        <v>41</v>
      </c>
      <c r="B58" s="169"/>
      <c r="C58" s="169"/>
      <c r="D58" s="169">
        <f>'将来負担比率（分子）の構造'!I$50</f>
        <v>52691</v>
      </c>
      <c r="E58" s="169"/>
      <c r="F58" s="169"/>
      <c r="G58" s="169">
        <f>'将来負担比率（分子）の構造'!J$50</f>
        <v>49610</v>
      </c>
      <c r="H58" s="169"/>
      <c r="I58" s="169"/>
      <c r="J58" s="169">
        <f>'将来負担比率（分子）の構造'!K$50</f>
        <v>52710</v>
      </c>
      <c r="K58" s="169"/>
      <c r="L58" s="169"/>
      <c r="M58" s="169">
        <f>'将来負担比率（分子）の構造'!L$50</f>
        <v>59246</v>
      </c>
      <c r="N58" s="169"/>
      <c r="O58" s="169"/>
      <c r="P58" s="169">
        <f>'将来負担比率（分子）の構造'!M$50</f>
        <v>62347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10040</v>
      </c>
      <c r="C62" s="169"/>
      <c r="D62" s="169"/>
      <c r="E62" s="169">
        <f>'将来負担比率（分子）の構造'!J$45</f>
        <v>10179</v>
      </c>
      <c r="F62" s="169"/>
      <c r="G62" s="169"/>
      <c r="H62" s="169">
        <f>'将来負担比率（分子）の構造'!K$45</f>
        <v>10938</v>
      </c>
      <c r="I62" s="169"/>
      <c r="J62" s="169"/>
      <c r="K62" s="169">
        <f>'将来負担比率（分子）の構造'!L$45</f>
        <v>10393</v>
      </c>
      <c r="L62" s="169"/>
      <c r="M62" s="169"/>
      <c r="N62" s="169">
        <f>'将来負担比率（分子）の構造'!M$45</f>
        <v>10354</v>
      </c>
      <c r="O62" s="169"/>
      <c r="P62" s="169"/>
    </row>
    <row r="63" spans="1:16" x14ac:dyDescent="0.2">
      <c r="A63" s="169" t="s">
        <v>34</v>
      </c>
      <c r="B63" s="169">
        <f>'将来負担比率（分子）の構造'!I$44</f>
        <v>971</v>
      </c>
      <c r="C63" s="169"/>
      <c r="D63" s="169"/>
      <c r="E63" s="169">
        <f>'将来負担比率（分子）の構造'!J$44</f>
        <v>1065</v>
      </c>
      <c r="F63" s="169"/>
      <c r="G63" s="169"/>
      <c r="H63" s="169">
        <f>'将来負担比率（分子）の構造'!K$44</f>
        <v>1249</v>
      </c>
      <c r="I63" s="169"/>
      <c r="J63" s="169"/>
      <c r="K63" s="169">
        <f>'将来負担比率（分子）の構造'!L$44</f>
        <v>1390</v>
      </c>
      <c r="L63" s="169"/>
      <c r="M63" s="169"/>
      <c r="N63" s="169">
        <f>'将来負担比率（分子）の構造'!M$44</f>
        <v>1394</v>
      </c>
      <c r="O63" s="169"/>
      <c r="P63" s="169"/>
    </row>
    <row r="64" spans="1:16" x14ac:dyDescent="0.2">
      <c r="A64" s="169" t="s">
        <v>33</v>
      </c>
      <c r="B64" s="169">
        <f>'将来負担比率（分子）の構造'!I$43</f>
        <v>1765</v>
      </c>
      <c r="C64" s="169"/>
      <c r="D64" s="169"/>
      <c r="E64" s="169">
        <f>'将来負担比率（分子）の構造'!J$43</f>
        <v>1681</v>
      </c>
      <c r="F64" s="169"/>
      <c r="G64" s="169"/>
      <c r="H64" s="169">
        <f>'将来負担比率（分子）の構造'!K$43</f>
        <v>1595</v>
      </c>
      <c r="I64" s="169"/>
      <c r="J64" s="169"/>
      <c r="K64" s="169">
        <f>'将来負担比率（分子）の構造'!L$43</f>
        <v>1507</v>
      </c>
      <c r="L64" s="169"/>
      <c r="M64" s="169"/>
      <c r="N64" s="169">
        <f>'将来負担比率（分子）の構造'!M$43</f>
        <v>1417</v>
      </c>
      <c r="O64" s="169"/>
      <c r="P64" s="169"/>
    </row>
    <row r="65" spans="1:16" x14ac:dyDescent="0.2">
      <c r="A65" s="169" t="s">
        <v>32</v>
      </c>
      <c r="B65" s="169">
        <f>'将来負担比率（分子）の構造'!I$42</f>
        <v>72</v>
      </c>
      <c r="C65" s="169"/>
      <c r="D65" s="169"/>
      <c r="E65" s="169">
        <f>'将来負担比率（分子）の構造'!J$42</f>
        <v>60</v>
      </c>
      <c r="F65" s="169"/>
      <c r="G65" s="169"/>
      <c r="H65" s="169">
        <f>'将来負担比率（分子）の構造'!K$42</f>
        <v>159</v>
      </c>
      <c r="I65" s="169"/>
      <c r="J65" s="169"/>
      <c r="K65" s="169">
        <f>'将来負担比率（分子）の構造'!L$42</f>
        <v>149</v>
      </c>
      <c r="L65" s="169"/>
      <c r="M65" s="169"/>
      <c r="N65" s="169">
        <f>'将来負担比率（分子）の構造'!M$42</f>
        <v>24</v>
      </c>
      <c r="O65" s="169"/>
      <c r="P65" s="169"/>
    </row>
    <row r="66" spans="1:16" x14ac:dyDescent="0.2">
      <c r="A66" s="169" t="s">
        <v>31</v>
      </c>
      <c r="B66" s="169">
        <f>'将来負担比率（分子）の構造'!I$41</f>
        <v>14647</v>
      </c>
      <c r="C66" s="169"/>
      <c r="D66" s="169"/>
      <c r="E66" s="169">
        <f>'将来負担比率（分子）の構造'!J$41</f>
        <v>15237</v>
      </c>
      <c r="F66" s="169"/>
      <c r="G66" s="169"/>
      <c r="H66" s="169">
        <f>'将来負担比率（分子）の構造'!K$41</f>
        <v>15893</v>
      </c>
      <c r="I66" s="169"/>
      <c r="J66" s="169"/>
      <c r="K66" s="169">
        <f>'将来負担比率（分子）の構造'!L$41</f>
        <v>15834</v>
      </c>
      <c r="L66" s="169"/>
      <c r="M66" s="169"/>
      <c r="N66" s="169">
        <f>'将来負担比率（分子）の構造'!M$41</f>
        <v>15958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10611</v>
      </c>
      <c r="C72" s="173">
        <f>基金残高に係る経年分析!G55</f>
        <v>11669</v>
      </c>
      <c r="D72" s="173">
        <f>基金残高に係る経年分析!H55</f>
        <v>15992</v>
      </c>
    </row>
    <row r="73" spans="1:16" x14ac:dyDescent="0.2">
      <c r="A73" s="172" t="s">
        <v>74</v>
      </c>
      <c r="B73" s="173">
        <f>基金残高に係る経年分析!F56</f>
        <v>4650</v>
      </c>
      <c r="C73" s="173">
        <f>基金残高に係る経年分析!G56</f>
        <v>4658</v>
      </c>
      <c r="D73" s="173">
        <f>基金残高に係る経年分析!H56</f>
        <v>4667</v>
      </c>
    </row>
    <row r="74" spans="1:16" x14ac:dyDescent="0.2">
      <c r="A74" s="172" t="s">
        <v>75</v>
      </c>
      <c r="B74" s="173">
        <f>基金残高に係る経年分析!F57</f>
        <v>32246</v>
      </c>
      <c r="C74" s="173">
        <f>基金残高に係る経年分析!G57</f>
        <v>37452</v>
      </c>
      <c r="D74" s="173">
        <f>基金残高に係る経年分析!H57</f>
        <v>36130</v>
      </c>
    </row>
  </sheetData>
  <sheetProtection algorithmName="SHA-512" hashValue="LieqTZUNFV5JqB0nGj6/ZGXnN0a9OjwzF30xxxuniGUvUsDNoDWkWdVEPE1SHG50yi008dsOVzjCLcUtG8vFvw==" saltValue="9UqJLeuMi0Cd7snA/5ou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26569551</v>
      </c>
      <c r="S5" s="600"/>
      <c r="T5" s="600"/>
      <c r="U5" s="600"/>
      <c r="V5" s="600"/>
      <c r="W5" s="600"/>
      <c r="X5" s="600"/>
      <c r="Y5" s="601"/>
      <c r="Z5" s="602">
        <v>21.5</v>
      </c>
      <c r="AA5" s="602"/>
      <c r="AB5" s="602"/>
      <c r="AC5" s="602"/>
      <c r="AD5" s="603">
        <v>26569551</v>
      </c>
      <c r="AE5" s="603"/>
      <c r="AF5" s="603"/>
      <c r="AG5" s="603"/>
      <c r="AH5" s="603"/>
      <c r="AI5" s="603"/>
      <c r="AJ5" s="603"/>
      <c r="AK5" s="603"/>
      <c r="AL5" s="604">
        <v>40.299999999999997</v>
      </c>
      <c r="AM5" s="605"/>
      <c r="AN5" s="605"/>
      <c r="AO5" s="606"/>
      <c r="AP5" s="596" t="s">
        <v>216</v>
      </c>
      <c r="AQ5" s="597"/>
      <c r="AR5" s="597"/>
      <c r="AS5" s="597"/>
      <c r="AT5" s="597"/>
      <c r="AU5" s="597"/>
      <c r="AV5" s="597"/>
      <c r="AW5" s="597"/>
      <c r="AX5" s="597"/>
      <c r="AY5" s="597"/>
      <c r="AZ5" s="597"/>
      <c r="BA5" s="597"/>
      <c r="BB5" s="597"/>
      <c r="BC5" s="597"/>
      <c r="BD5" s="597"/>
      <c r="BE5" s="597"/>
      <c r="BF5" s="598"/>
      <c r="BG5" s="610">
        <v>26556055</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362259</v>
      </c>
      <c r="S6" s="611"/>
      <c r="T6" s="611"/>
      <c r="U6" s="611"/>
      <c r="V6" s="611"/>
      <c r="W6" s="611"/>
      <c r="X6" s="611"/>
      <c r="Y6" s="612"/>
      <c r="Z6" s="613">
        <v>0.3</v>
      </c>
      <c r="AA6" s="613"/>
      <c r="AB6" s="613"/>
      <c r="AC6" s="613"/>
      <c r="AD6" s="614">
        <v>362259</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26556055</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655598</v>
      </c>
      <c r="CS6" s="611"/>
      <c r="CT6" s="611"/>
      <c r="CU6" s="611"/>
      <c r="CV6" s="611"/>
      <c r="CW6" s="611"/>
      <c r="CX6" s="611"/>
      <c r="CY6" s="612"/>
      <c r="CZ6" s="604">
        <v>0.6</v>
      </c>
      <c r="DA6" s="605"/>
      <c r="DB6" s="605"/>
      <c r="DC6" s="621"/>
      <c r="DD6" s="619">
        <v>1926</v>
      </c>
      <c r="DE6" s="611"/>
      <c r="DF6" s="611"/>
      <c r="DG6" s="611"/>
      <c r="DH6" s="611"/>
      <c r="DI6" s="611"/>
      <c r="DJ6" s="611"/>
      <c r="DK6" s="611"/>
      <c r="DL6" s="611"/>
      <c r="DM6" s="611"/>
      <c r="DN6" s="611"/>
      <c r="DO6" s="611"/>
      <c r="DP6" s="612"/>
      <c r="DQ6" s="619">
        <v>655598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90135</v>
      </c>
      <c r="S7" s="611"/>
      <c r="T7" s="611"/>
      <c r="U7" s="611"/>
      <c r="V7" s="611"/>
      <c r="W7" s="611"/>
      <c r="X7" s="611"/>
      <c r="Y7" s="612"/>
      <c r="Z7" s="613">
        <v>0.1</v>
      </c>
      <c r="AA7" s="613"/>
      <c r="AB7" s="613"/>
      <c r="AC7" s="613"/>
      <c r="AD7" s="614">
        <v>90135</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23205128</v>
      </c>
      <c r="BH7" s="611"/>
      <c r="BI7" s="611"/>
      <c r="BJ7" s="611"/>
      <c r="BK7" s="611"/>
      <c r="BL7" s="611"/>
      <c r="BM7" s="611"/>
      <c r="BN7" s="612"/>
      <c r="BO7" s="613">
        <v>87.3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18155838</v>
      </c>
      <c r="CS7" s="611"/>
      <c r="CT7" s="611"/>
      <c r="CU7" s="611"/>
      <c r="CV7" s="611"/>
      <c r="CW7" s="611"/>
      <c r="CX7" s="611"/>
      <c r="CY7" s="612"/>
      <c r="CZ7" s="613">
        <v>15.7</v>
      </c>
      <c r="DA7" s="613"/>
      <c r="DB7" s="613"/>
      <c r="DC7" s="613"/>
      <c r="DD7" s="619">
        <v>1325853</v>
      </c>
      <c r="DE7" s="611"/>
      <c r="DF7" s="611"/>
      <c r="DG7" s="611"/>
      <c r="DH7" s="611"/>
      <c r="DI7" s="611"/>
      <c r="DJ7" s="611"/>
      <c r="DK7" s="611"/>
      <c r="DL7" s="611"/>
      <c r="DM7" s="611"/>
      <c r="DN7" s="611"/>
      <c r="DO7" s="611"/>
      <c r="DP7" s="612"/>
      <c r="DQ7" s="619">
        <v>16192233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480869</v>
      </c>
      <c r="S8" s="611"/>
      <c r="T8" s="611"/>
      <c r="U8" s="611"/>
      <c r="V8" s="611"/>
      <c r="W8" s="611"/>
      <c r="X8" s="611"/>
      <c r="Y8" s="612"/>
      <c r="Z8" s="613">
        <v>0.4</v>
      </c>
      <c r="AA8" s="613"/>
      <c r="AB8" s="613"/>
      <c r="AC8" s="613"/>
      <c r="AD8" s="614">
        <v>480869</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446461</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60051460</v>
      </c>
      <c r="CS8" s="611"/>
      <c r="CT8" s="611"/>
      <c r="CU8" s="611"/>
      <c r="CV8" s="611"/>
      <c r="CW8" s="611"/>
      <c r="CX8" s="611"/>
      <c r="CY8" s="612"/>
      <c r="CZ8" s="613">
        <v>52</v>
      </c>
      <c r="DA8" s="613"/>
      <c r="DB8" s="613"/>
      <c r="DC8" s="613"/>
      <c r="DD8" s="619">
        <v>1411830</v>
      </c>
      <c r="DE8" s="611"/>
      <c r="DF8" s="611"/>
      <c r="DG8" s="611"/>
      <c r="DH8" s="611"/>
      <c r="DI8" s="611"/>
      <c r="DJ8" s="611"/>
      <c r="DK8" s="611"/>
      <c r="DL8" s="611"/>
      <c r="DM8" s="611"/>
      <c r="DN8" s="611"/>
      <c r="DO8" s="611"/>
      <c r="DP8" s="612"/>
      <c r="DQ8" s="619">
        <v>32148671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519758</v>
      </c>
      <c r="S9" s="611"/>
      <c r="T9" s="611"/>
      <c r="U9" s="611"/>
      <c r="V9" s="611"/>
      <c r="W9" s="611"/>
      <c r="X9" s="611"/>
      <c r="Y9" s="612"/>
      <c r="Z9" s="613">
        <v>0.4</v>
      </c>
      <c r="AA9" s="613"/>
      <c r="AB9" s="613"/>
      <c r="AC9" s="613"/>
      <c r="AD9" s="614">
        <v>519758</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22758667</v>
      </c>
      <c r="BH9" s="611"/>
      <c r="BI9" s="611"/>
      <c r="BJ9" s="611"/>
      <c r="BK9" s="611"/>
      <c r="BL9" s="611"/>
      <c r="BM9" s="611"/>
      <c r="BN9" s="612"/>
      <c r="BO9" s="613">
        <v>85.7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10485023</v>
      </c>
      <c r="CS9" s="611"/>
      <c r="CT9" s="611"/>
      <c r="CU9" s="611"/>
      <c r="CV9" s="611"/>
      <c r="CW9" s="611"/>
      <c r="CX9" s="611"/>
      <c r="CY9" s="612"/>
      <c r="CZ9" s="613">
        <v>9.1</v>
      </c>
      <c r="DA9" s="613"/>
      <c r="DB9" s="613"/>
      <c r="DC9" s="613"/>
      <c r="DD9" s="619">
        <v>281516</v>
      </c>
      <c r="DE9" s="611"/>
      <c r="DF9" s="611"/>
      <c r="DG9" s="611"/>
      <c r="DH9" s="611"/>
      <c r="DI9" s="611"/>
      <c r="DJ9" s="611"/>
      <c r="DK9" s="611"/>
      <c r="DL9" s="611"/>
      <c r="DM9" s="611"/>
      <c r="DN9" s="611"/>
      <c r="DO9" s="611"/>
      <c r="DP9" s="612"/>
      <c r="DQ9" s="619">
        <v>8199041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179960</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163146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6376979</v>
      </c>
      <c r="S11" s="611"/>
      <c r="T11" s="611"/>
      <c r="U11" s="611"/>
      <c r="V11" s="611"/>
      <c r="W11" s="611"/>
      <c r="X11" s="611"/>
      <c r="Y11" s="612"/>
      <c r="Z11" s="615">
        <v>5.2</v>
      </c>
      <c r="AA11" s="616"/>
      <c r="AB11" s="616"/>
      <c r="AC11" s="622"/>
      <c r="AD11" s="619">
        <v>6376979</v>
      </c>
      <c r="AE11" s="611"/>
      <c r="AF11" s="611"/>
      <c r="AG11" s="611"/>
      <c r="AH11" s="611"/>
      <c r="AI11" s="611"/>
      <c r="AJ11" s="611"/>
      <c r="AK11" s="612"/>
      <c r="AL11" s="615">
        <v>9.6999999999999993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4635112</v>
      </c>
      <c r="CS12" s="611"/>
      <c r="CT12" s="611"/>
      <c r="CU12" s="611"/>
      <c r="CV12" s="611"/>
      <c r="CW12" s="611"/>
      <c r="CX12" s="611"/>
      <c r="CY12" s="612"/>
      <c r="CZ12" s="613">
        <v>4</v>
      </c>
      <c r="DA12" s="613"/>
      <c r="DB12" s="613"/>
      <c r="DC12" s="613"/>
      <c r="DD12" s="619">
        <v>88657</v>
      </c>
      <c r="DE12" s="611"/>
      <c r="DF12" s="611"/>
      <c r="DG12" s="611"/>
      <c r="DH12" s="611"/>
      <c r="DI12" s="611"/>
      <c r="DJ12" s="611"/>
      <c r="DK12" s="611"/>
      <c r="DL12" s="611"/>
      <c r="DM12" s="611"/>
      <c r="DN12" s="611"/>
      <c r="DO12" s="611"/>
      <c r="DP12" s="612"/>
      <c r="DQ12" s="619">
        <v>2576593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5406517</v>
      </c>
      <c r="CS13" s="611"/>
      <c r="CT13" s="611"/>
      <c r="CU13" s="611"/>
      <c r="CV13" s="611"/>
      <c r="CW13" s="611"/>
      <c r="CX13" s="611"/>
      <c r="CY13" s="612"/>
      <c r="CZ13" s="613">
        <v>4.7</v>
      </c>
      <c r="DA13" s="613"/>
      <c r="DB13" s="613"/>
      <c r="DC13" s="613"/>
      <c r="DD13" s="619">
        <v>1989052</v>
      </c>
      <c r="DE13" s="611"/>
      <c r="DF13" s="611"/>
      <c r="DG13" s="611"/>
      <c r="DH13" s="611"/>
      <c r="DI13" s="611"/>
      <c r="DJ13" s="611"/>
      <c r="DK13" s="611"/>
      <c r="DL13" s="611"/>
      <c r="DM13" s="611"/>
      <c r="DN13" s="611"/>
      <c r="DO13" s="611"/>
      <c r="DP13" s="612"/>
      <c r="DQ13" s="619">
        <v>3839688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2711</v>
      </c>
      <c r="S14" s="611"/>
      <c r="T14" s="611"/>
      <c r="U14" s="611"/>
      <c r="V14" s="611"/>
      <c r="W14" s="611"/>
      <c r="X14" s="611"/>
      <c r="Y14" s="612"/>
      <c r="Z14" s="613">
        <v>0</v>
      </c>
      <c r="AA14" s="613"/>
      <c r="AB14" s="613"/>
      <c r="AC14" s="613"/>
      <c r="AD14" s="614">
        <v>2711</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82674</v>
      </c>
      <c r="BH14" s="611"/>
      <c r="BI14" s="611"/>
      <c r="BJ14" s="611"/>
      <c r="BK14" s="611"/>
      <c r="BL14" s="611"/>
      <c r="BM14" s="611"/>
      <c r="BN14" s="612"/>
      <c r="BO14" s="613">
        <v>0.3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666368</v>
      </c>
      <c r="CS14" s="611"/>
      <c r="CT14" s="611"/>
      <c r="CU14" s="611"/>
      <c r="CV14" s="611"/>
      <c r="CW14" s="611"/>
      <c r="CX14" s="611"/>
      <c r="CY14" s="612"/>
      <c r="CZ14" s="613">
        <v>0.6</v>
      </c>
      <c r="DA14" s="613"/>
      <c r="DB14" s="613"/>
      <c r="DC14" s="613"/>
      <c r="DD14" s="619">
        <v>156684</v>
      </c>
      <c r="DE14" s="611"/>
      <c r="DF14" s="611"/>
      <c r="DG14" s="611"/>
      <c r="DH14" s="611"/>
      <c r="DI14" s="611"/>
      <c r="DJ14" s="611"/>
      <c r="DK14" s="611"/>
      <c r="DL14" s="611"/>
      <c r="DM14" s="611"/>
      <c r="DN14" s="611"/>
      <c r="DO14" s="611"/>
      <c r="DP14" s="612"/>
      <c r="DQ14" s="619">
        <v>396101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3268253</v>
      </c>
      <c r="BH15" s="611"/>
      <c r="BI15" s="611"/>
      <c r="BJ15" s="611"/>
      <c r="BK15" s="611"/>
      <c r="BL15" s="611"/>
      <c r="BM15" s="611"/>
      <c r="BN15" s="612"/>
      <c r="BO15" s="613">
        <v>12.3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13757089</v>
      </c>
      <c r="CS15" s="611"/>
      <c r="CT15" s="611"/>
      <c r="CU15" s="611"/>
      <c r="CV15" s="611"/>
      <c r="CW15" s="611"/>
      <c r="CX15" s="611"/>
      <c r="CY15" s="612"/>
      <c r="CZ15" s="613">
        <v>11.9</v>
      </c>
      <c r="DA15" s="613"/>
      <c r="DB15" s="613"/>
      <c r="DC15" s="613"/>
      <c r="DD15" s="619">
        <v>3571300</v>
      </c>
      <c r="DE15" s="611"/>
      <c r="DF15" s="611"/>
      <c r="DG15" s="611"/>
      <c r="DH15" s="611"/>
      <c r="DI15" s="611"/>
      <c r="DJ15" s="611"/>
      <c r="DK15" s="611"/>
      <c r="DL15" s="611"/>
      <c r="DM15" s="611"/>
      <c r="DN15" s="611"/>
      <c r="DO15" s="611"/>
      <c r="DP15" s="612"/>
      <c r="DQ15" s="619">
        <v>10251327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101422</v>
      </c>
      <c r="S16" s="611"/>
      <c r="T16" s="611"/>
      <c r="U16" s="611"/>
      <c r="V16" s="611"/>
      <c r="W16" s="611"/>
      <c r="X16" s="611"/>
      <c r="Y16" s="612"/>
      <c r="Z16" s="613">
        <v>0.1</v>
      </c>
      <c r="AA16" s="613"/>
      <c r="AB16" s="613"/>
      <c r="AC16" s="613"/>
      <c r="AD16" s="614">
        <v>101422</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1429306</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1391211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102170</v>
      </c>
      <c r="S18" s="611"/>
      <c r="T18" s="611"/>
      <c r="U18" s="611"/>
      <c r="V18" s="611"/>
      <c r="W18" s="611"/>
      <c r="X18" s="611"/>
      <c r="Y18" s="612"/>
      <c r="Z18" s="613">
        <v>0.1</v>
      </c>
      <c r="AA18" s="613"/>
      <c r="AB18" s="613"/>
      <c r="AC18" s="613"/>
      <c r="AD18" s="614">
        <v>102170</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102170</v>
      </c>
      <c r="S19" s="611"/>
      <c r="T19" s="611"/>
      <c r="U19" s="611"/>
      <c r="V19" s="611"/>
      <c r="W19" s="611"/>
      <c r="X19" s="611"/>
      <c r="Y19" s="612"/>
      <c r="Z19" s="613">
        <v>0.1</v>
      </c>
      <c r="AA19" s="613"/>
      <c r="AB19" s="613"/>
      <c r="AC19" s="613"/>
      <c r="AD19" s="614">
        <v>102170</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13496</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13496</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115422271</v>
      </c>
      <c r="CS20" s="611"/>
      <c r="CT20" s="611"/>
      <c r="CU20" s="611"/>
      <c r="CV20" s="611"/>
      <c r="CW20" s="611"/>
      <c r="CX20" s="611"/>
      <c r="CY20" s="612"/>
      <c r="CZ20" s="613">
        <v>100</v>
      </c>
      <c r="DA20" s="613"/>
      <c r="DB20" s="613"/>
      <c r="DC20" s="613"/>
      <c r="DD20" s="619">
        <v>8826818</v>
      </c>
      <c r="DE20" s="611"/>
      <c r="DF20" s="611"/>
      <c r="DG20" s="611"/>
      <c r="DH20" s="611"/>
      <c r="DI20" s="611"/>
      <c r="DJ20" s="611"/>
      <c r="DK20" s="611"/>
      <c r="DL20" s="611"/>
      <c r="DM20" s="611"/>
      <c r="DN20" s="611"/>
      <c r="DO20" s="611"/>
      <c r="DP20" s="612"/>
      <c r="DQ20" s="619">
        <v>75813609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13496</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58232604</v>
      </c>
      <c r="CS24" s="600"/>
      <c r="CT24" s="600"/>
      <c r="CU24" s="600"/>
      <c r="CV24" s="600"/>
      <c r="CW24" s="600"/>
      <c r="CX24" s="600"/>
      <c r="CY24" s="601"/>
      <c r="CZ24" s="604">
        <v>50.5</v>
      </c>
      <c r="DA24" s="605"/>
      <c r="DB24" s="605"/>
      <c r="DC24" s="621"/>
      <c r="DD24" s="640">
        <v>33340638</v>
      </c>
      <c r="DE24" s="600"/>
      <c r="DF24" s="600"/>
      <c r="DG24" s="600"/>
      <c r="DH24" s="600"/>
      <c r="DI24" s="600"/>
      <c r="DJ24" s="600"/>
      <c r="DK24" s="601"/>
      <c r="DL24" s="640">
        <v>30105501</v>
      </c>
      <c r="DM24" s="600"/>
      <c r="DN24" s="600"/>
      <c r="DO24" s="600"/>
      <c r="DP24" s="600"/>
      <c r="DQ24" s="600"/>
      <c r="DR24" s="600"/>
      <c r="DS24" s="600"/>
      <c r="DT24" s="600"/>
      <c r="DU24" s="600"/>
      <c r="DV24" s="601"/>
      <c r="DW24" s="604">
        <v>45.7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34605854</v>
      </c>
      <c r="S25" s="611"/>
      <c r="T25" s="611"/>
      <c r="U25" s="611"/>
      <c r="V25" s="611"/>
      <c r="W25" s="611"/>
      <c r="X25" s="611"/>
      <c r="Y25" s="612"/>
      <c r="Z25" s="613">
        <v>28</v>
      </c>
      <c r="AA25" s="613"/>
      <c r="AB25" s="613"/>
      <c r="AC25" s="613"/>
      <c r="AD25" s="614">
        <v>34605854</v>
      </c>
      <c r="AE25" s="614"/>
      <c r="AF25" s="614"/>
      <c r="AG25" s="614"/>
      <c r="AH25" s="614"/>
      <c r="AI25" s="614"/>
      <c r="AJ25" s="614"/>
      <c r="AK25" s="614"/>
      <c r="AL25" s="615">
        <v>52.5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17667614</v>
      </c>
      <c r="CS25" s="643"/>
      <c r="CT25" s="643"/>
      <c r="CU25" s="643"/>
      <c r="CV25" s="643"/>
      <c r="CW25" s="643"/>
      <c r="CX25" s="643"/>
      <c r="CY25" s="644"/>
      <c r="CZ25" s="615">
        <v>15.3</v>
      </c>
      <c r="DA25" s="641"/>
      <c r="DB25" s="641"/>
      <c r="DC25" s="645"/>
      <c r="DD25" s="619">
        <v>16603728</v>
      </c>
      <c r="DE25" s="643"/>
      <c r="DF25" s="643"/>
      <c r="DG25" s="643"/>
      <c r="DH25" s="643"/>
      <c r="DI25" s="643"/>
      <c r="DJ25" s="643"/>
      <c r="DK25" s="644"/>
      <c r="DL25" s="619">
        <v>16333988</v>
      </c>
      <c r="DM25" s="643"/>
      <c r="DN25" s="643"/>
      <c r="DO25" s="643"/>
      <c r="DP25" s="643"/>
      <c r="DQ25" s="643"/>
      <c r="DR25" s="643"/>
      <c r="DS25" s="643"/>
      <c r="DT25" s="643"/>
      <c r="DU25" s="643"/>
      <c r="DV25" s="644"/>
      <c r="DW25" s="615">
        <v>24.8</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22037</v>
      </c>
      <c r="S26" s="611"/>
      <c r="T26" s="611"/>
      <c r="U26" s="611"/>
      <c r="V26" s="611"/>
      <c r="W26" s="611"/>
      <c r="X26" s="611"/>
      <c r="Y26" s="612"/>
      <c r="Z26" s="613">
        <v>0</v>
      </c>
      <c r="AA26" s="613"/>
      <c r="AB26" s="613"/>
      <c r="AC26" s="613"/>
      <c r="AD26" s="614">
        <v>22037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12186095</v>
      </c>
      <c r="CS26" s="611"/>
      <c r="CT26" s="611"/>
      <c r="CU26" s="611"/>
      <c r="CV26" s="611"/>
      <c r="CW26" s="611"/>
      <c r="CX26" s="611"/>
      <c r="CY26" s="612"/>
      <c r="CZ26" s="615">
        <v>10.6</v>
      </c>
      <c r="DA26" s="641"/>
      <c r="DB26" s="641"/>
      <c r="DC26" s="645"/>
      <c r="DD26" s="619">
        <v>11455918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681547</v>
      </c>
      <c r="S27" s="611"/>
      <c r="T27" s="611"/>
      <c r="U27" s="611"/>
      <c r="V27" s="611"/>
      <c r="W27" s="611"/>
      <c r="X27" s="611"/>
      <c r="Y27" s="612"/>
      <c r="Z27" s="613">
        <v>0.6</v>
      </c>
      <c r="AA27" s="613"/>
      <c r="AB27" s="613"/>
      <c r="AC27" s="613"/>
      <c r="AD27" s="614">
        <v>21</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26569551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39136404</v>
      </c>
      <c r="CS27" s="643"/>
      <c r="CT27" s="643"/>
      <c r="CU27" s="643"/>
      <c r="CV27" s="643"/>
      <c r="CW27" s="643"/>
      <c r="CX27" s="643"/>
      <c r="CY27" s="644"/>
      <c r="CZ27" s="615">
        <v>33.9</v>
      </c>
      <c r="DA27" s="641"/>
      <c r="DB27" s="641"/>
      <c r="DC27" s="645"/>
      <c r="DD27" s="619">
        <v>15346419</v>
      </c>
      <c r="DE27" s="643"/>
      <c r="DF27" s="643"/>
      <c r="DG27" s="643"/>
      <c r="DH27" s="643"/>
      <c r="DI27" s="643"/>
      <c r="DJ27" s="643"/>
      <c r="DK27" s="644"/>
      <c r="DL27" s="619">
        <v>12381022</v>
      </c>
      <c r="DM27" s="643"/>
      <c r="DN27" s="643"/>
      <c r="DO27" s="643"/>
      <c r="DP27" s="643"/>
      <c r="DQ27" s="643"/>
      <c r="DR27" s="643"/>
      <c r="DS27" s="643"/>
      <c r="DT27" s="643"/>
      <c r="DU27" s="643"/>
      <c r="DV27" s="644"/>
      <c r="DW27" s="615">
        <v>18.8</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2466834</v>
      </c>
      <c r="S28" s="611"/>
      <c r="T28" s="611"/>
      <c r="U28" s="611"/>
      <c r="V28" s="611"/>
      <c r="W28" s="611"/>
      <c r="X28" s="611"/>
      <c r="Y28" s="612"/>
      <c r="Z28" s="613">
        <v>2</v>
      </c>
      <c r="AA28" s="613"/>
      <c r="AB28" s="613"/>
      <c r="AC28" s="613"/>
      <c r="AD28" s="614">
        <v>1772240</v>
      </c>
      <c r="AE28" s="614"/>
      <c r="AF28" s="614"/>
      <c r="AG28" s="614"/>
      <c r="AH28" s="614"/>
      <c r="AI28" s="614"/>
      <c r="AJ28" s="614"/>
      <c r="AK28" s="614"/>
      <c r="AL28" s="615">
        <v>2.7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1428586</v>
      </c>
      <c r="CS28" s="611"/>
      <c r="CT28" s="611"/>
      <c r="CU28" s="611"/>
      <c r="CV28" s="611"/>
      <c r="CW28" s="611"/>
      <c r="CX28" s="611"/>
      <c r="CY28" s="612"/>
      <c r="CZ28" s="615">
        <v>1.2</v>
      </c>
      <c r="DA28" s="641"/>
      <c r="DB28" s="641"/>
      <c r="DC28" s="645"/>
      <c r="DD28" s="619">
        <v>1390491</v>
      </c>
      <c r="DE28" s="611"/>
      <c r="DF28" s="611"/>
      <c r="DG28" s="611"/>
      <c r="DH28" s="611"/>
      <c r="DI28" s="611"/>
      <c r="DJ28" s="611"/>
      <c r="DK28" s="612"/>
      <c r="DL28" s="619">
        <v>1390491</v>
      </c>
      <c r="DM28" s="611"/>
      <c r="DN28" s="611"/>
      <c r="DO28" s="611"/>
      <c r="DP28" s="611"/>
      <c r="DQ28" s="611"/>
      <c r="DR28" s="611"/>
      <c r="DS28" s="611"/>
      <c r="DT28" s="611"/>
      <c r="DU28" s="611"/>
      <c r="DV28" s="612"/>
      <c r="DW28" s="615">
        <v>2.1</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662080</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1428586</v>
      </c>
      <c r="CS29" s="643"/>
      <c r="CT29" s="643"/>
      <c r="CU29" s="643"/>
      <c r="CV29" s="643"/>
      <c r="CW29" s="643"/>
      <c r="CX29" s="643"/>
      <c r="CY29" s="644"/>
      <c r="CZ29" s="615">
        <v>1.2</v>
      </c>
      <c r="DA29" s="641"/>
      <c r="DB29" s="641"/>
      <c r="DC29" s="645"/>
      <c r="DD29" s="619">
        <v>1390491</v>
      </c>
      <c r="DE29" s="643"/>
      <c r="DF29" s="643"/>
      <c r="DG29" s="643"/>
      <c r="DH29" s="643"/>
      <c r="DI29" s="643"/>
      <c r="DJ29" s="643"/>
      <c r="DK29" s="644"/>
      <c r="DL29" s="619">
        <v>1390491</v>
      </c>
      <c r="DM29" s="643"/>
      <c r="DN29" s="643"/>
      <c r="DO29" s="643"/>
      <c r="DP29" s="643"/>
      <c r="DQ29" s="643"/>
      <c r="DR29" s="643"/>
      <c r="DS29" s="643"/>
      <c r="DT29" s="643"/>
      <c r="DU29" s="643"/>
      <c r="DV29" s="644"/>
      <c r="DW29" s="615">
        <v>2.1</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21378677</v>
      </c>
      <c r="S30" s="611"/>
      <c r="T30" s="611"/>
      <c r="U30" s="611"/>
      <c r="V30" s="611"/>
      <c r="W30" s="611"/>
      <c r="X30" s="611"/>
      <c r="Y30" s="612"/>
      <c r="Z30" s="613">
        <v>17.3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1350136</v>
      </c>
      <c r="CS30" s="611"/>
      <c r="CT30" s="611"/>
      <c r="CU30" s="611"/>
      <c r="CV30" s="611"/>
      <c r="CW30" s="611"/>
      <c r="CX30" s="611"/>
      <c r="CY30" s="612"/>
      <c r="CZ30" s="615">
        <v>1.2</v>
      </c>
      <c r="DA30" s="641"/>
      <c r="DB30" s="641"/>
      <c r="DC30" s="645"/>
      <c r="DD30" s="619">
        <v>1321330</v>
      </c>
      <c r="DE30" s="611"/>
      <c r="DF30" s="611"/>
      <c r="DG30" s="611"/>
      <c r="DH30" s="611"/>
      <c r="DI30" s="611"/>
      <c r="DJ30" s="611"/>
      <c r="DK30" s="612"/>
      <c r="DL30" s="619">
        <v>1321330</v>
      </c>
      <c r="DM30" s="611"/>
      <c r="DN30" s="611"/>
      <c r="DO30" s="611"/>
      <c r="DP30" s="611"/>
      <c r="DQ30" s="611"/>
      <c r="DR30" s="611"/>
      <c r="DS30" s="611"/>
      <c r="DT30" s="611"/>
      <c r="DU30" s="611"/>
      <c r="DV30" s="612"/>
      <c r="DW30" s="615">
        <v>2</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v>31707105</v>
      </c>
      <c r="S31" s="611"/>
      <c r="T31" s="611"/>
      <c r="U31" s="611"/>
      <c r="V31" s="611"/>
      <c r="W31" s="611"/>
      <c r="X31" s="611"/>
      <c r="Y31" s="612"/>
      <c r="Z31" s="613">
        <v>25.7</v>
      </c>
      <c r="AA31" s="613"/>
      <c r="AB31" s="613"/>
      <c r="AC31" s="613"/>
      <c r="AD31" s="614">
        <v>29202981</v>
      </c>
      <c r="AE31" s="614"/>
      <c r="AF31" s="614"/>
      <c r="AG31" s="614"/>
      <c r="AH31" s="614"/>
      <c r="AI31" s="614"/>
      <c r="AJ31" s="614"/>
      <c r="AK31" s="614"/>
      <c r="AL31" s="615">
        <v>44.3</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98.9</v>
      </c>
      <c r="BH31" s="654"/>
      <c r="BI31" s="654"/>
      <c r="BJ31" s="654"/>
      <c r="BK31" s="654"/>
      <c r="BL31" s="654"/>
      <c r="BM31" s="605">
        <v>97.4</v>
      </c>
      <c r="BN31" s="654"/>
      <c r="BO31" s="654"/>
      <c r="BP31" s="654"/>
      <c r="BQ31" s="655"/>
      <c r="BR31" s="666">
        <v>98.9</v>
      </c>
      <c r="BS31" s="654"/>
      <c r="BT31" s="654"/>
      <c r="BU31" s="654"/>
      <c r="BV31" s="654"/>
      <c r="BW31" s="654"/>
      <c r="BX31" s="605">
        <v>97.3</v>
      </c>
      <c r="BY31" s="654"/>
      <c r="BZ31" s="654"/>
      <c r="CA31" s="654"/>
      <c r="CB31" s="655"/>
      <c r="CD31" s="648"/>
      <c r="CE31" s="649"/>
      <c r="CF31" s="607" t="s">
        <v>300</v>
      </c>
      <c r="CG31" s="608"/>
      <c r="CH31" s="608"/>
      <c r="CI31" s="608"/>
      <c r="CJ31" s="608"/>
      <c r="CK31" s="608"/>
      <c r="CL31" s="608"/>
      <c r="CM31" s="608"/>
      <c r="CN31" s="608"/>
      <c r="CO31" s="608"/>
      <c r="CP31" s="608"/>
      <c r="CQ31" s="609"/>
      <c r="CR31" s="610">
        <v>78450</v>
      </c>
      <c r="CS31" s="643"/>
      <c r="CT31" s="643"/>
      <c r="CU31" s="643"/>
      <c r="CV31" s="643"/>
      <c r="CW31" s="643"/>
      <c r="CX31" s="643"/>
      <c r="CY31" s="644"/>
      <c r="CZ31" s="615">
        <v>0.1</v>
      </c>
      <c r="DA31" s="641"/>
      <c r="DB31" s="641"/>
      <c r="DC31" s="645"/>
      <c r="DD31" s="619">
        <v>69161</v>
      </c>
      <c r="DE31" s="643"/>
      <c r="DF31" s="643"/>
      <c r="DG31" s="643"/>
      <c r="DH31" s="643"/>
      <c r="DI31" s="643"/>
      <c r="DJ31" s="643"/>
      <c r="DK31" s="644"/>
      <c r="DL31" s="619">
        <v>69161</v>
      </c>
      <c r="DM31" s="643"/>
      <c r="DN31" s="643"/>
      <c r="DO31" s="643"/>
      <c r="DP31" s="643"/>
      <c r="DQ31" s="643"/>
      <c r="DR31" s="643"/>
      <c r="DS31" s="643"/>
      <c r="DT31" s="643"/>
      <c r="DU31" s="643"/>
      <c r="DV31" s="644"/>
      <c r="DW31" s="615">
        <v>0.1</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12799381</v>
      </c>
      <c r="S32" s="611"/>
      <c r="T32" s="611"/>
      <c r="U32" s="611"/>
      <c r="V32" s="611"/>
      <c r="W32" s="611"/>
      <c r="X32" s="611"/>
      <c r="Y32" s="612"/>
      <c r="Z32" s="613">
        <v>10.4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98.8</v>
      </c>
      <c r="BH32" s="643"/>
      <c r="BI32" s="643"/>
      <c r="BJ32" s="643"/>
      <c r="BK32" s="643"/>
      <c r="BL32" s="643"/>
      <c r="BM32" s="616">
        <v>97.1</v>
      </c>
      <c r="BN32" s="643"/>
      <c r="BO32" s="643"/>
      <c r="BP32" s="643"/>
      <c r="BQ32" s="665"/>
      <c r="BR32" s="667">
        <v>98.8</v>
      </c>
      <c r="BS32" s="643"/>
      <c r="BT32" s="643"/>
      <c r="BU32" s="643"/>
      <c r="BV32" s="643"/>
      <c r="BW32" s="643"/>
      <c r="BX32" s="616">
        <v>97</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361193</v>
      </c>
      <c r="S33" s="611"/>
      <c r="T33" s="611"/>
      <c r="U33" s="611"/>
      <c r="V33" s="611"/>
      <c r="W33" s="611"/>
      <c r="X33" s="611"/>
      <c r="Y33" s="612"/>
      <c r="Z33" s="613">
        <v>0.3</v>
      </c>
      <c r="AA33" s="613"/>
      <c r="AB33" s="613"/>
      <c r="AC33" s="613"/>
      <c r="AD33" s="614">
        <v>289078</v>
      </c>
      <c r="AE33" s="614"/>
      <c r="AF33" s="614"/>
      <c r="AG33" s="614"/>
      <c r="AH33" s="614"/>
      <c r="AI33" s="614"/>
      <c r="AJ33" s="614"/>
      <c r="AK33" s="614"/>
      <c r="AL33" s="615">
        <v>0.4</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48362849</v>
      </c>
      <c r="CS33" s="643"/>
      <c r="CT33" s="643"/>
      <c r="CU33" s="643"/>
      <c r="CV33" s="643"/>
      <c r="CW33" s="643"/>
      <c r="CX33" s="643"/>
      <c r="CY33" s="644"/>
      <c r="CZ33" s="615">
        <v>41.9</v>
      </c>
      <c r="DA33" s="641"/>
      <c r="DB33" s="641"/>
      <c r="DC33" s="645"/>
      <c r="DD33" s="619">
        <v>39837531</v>
      </c>
      <c r="DE33" s="643"/>
      <c r="DF33" s="643"/>
      <c r="DG33" s="643"/>
      <c r="DH33" s="643"/>
      <c r="DI33" s="643"/>
      <c r="DJ33" s="643"/>
      <c r="DK33" s="644"/>
      <c r="DL33" s="619">
        <v>24358803</v>
      </c>
      <c r="DM33" s="643"/>
      <c r="DN33" s="643"/>
      <c r="DO33" s="643"/>
      <c r="DP33" s="643"/>
      <c r="DQ33" s="643"/>
      <c r="DR33" s="643"/>
      <c r="DS33" s="643"/>
      <c r="DT33" s="643"/>
      <c r="DU33" s="643"/>
      <c r="DV33" s="644"/>
      <c r="DW33" s="615">
        <v>37</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591901</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18617656</v>
      </c>
      <c r="CS34" s="611"/>
      <c r="CT34" s="611"/>
      <c r="CU34" s="611"/>
      <c r="CV34" s="611"/>
      <c r="CW34" s="611"/>
      <c r="CX34" s="611"/>
      <c r="CY34" s="612"/>
      <c r="CZ34" s="615">
        <v>16.100000000000001</v>
      </c>
      <c r="DA34" s="641"/>
      <c r="DB34" s="641"/>
      <c r="DC34" s="645"/>
      <c r="DD34" s="619">
        <v>15431747</v>
      </c>
      <c r="DE34" s="611"/>
      <c r="DF34" s="611"/>
      <c r="DG34" s="611"/>
      <c r="DH34" s="611"/>
      <c r="DI34" s="611"/>
      <c r="DJ34" s="611"/>
      <c r="DK34" s="612"/>
      <c r="DL34" s="619">
        <v>13469477</v>
      </c>
      <c r="DM34" s="611"/>
      <c r="DN34" s="611"/>
      <c r="DO34" s="611"/>
      <c r="DP34" s="611"/>
      <c r="DQ34" s="611"/>
      <c r="DR34" s="611"/>
      <c r="DS34" s="611"/>
      <c r="DT34" s="611"/>
      <c r="DU34" s="611"/>
      <c r="DV34" s="612"/>
      <c r="DW34" s="615">
        <v>20.399999999999999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5386717</v>
      </c>
      <c r="S35" s="611"/>
      <c r="T35" s="611"/>
      <c r="U35" s="611"/>
      <c r="V35" s="611"/>
      <c r="W35" s="611"/>
      <c r="X35" s="611"/>
      <c r="Y35" s="612"/>
      <c r="Z35" s="613">
        <v>4.4000000000000004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1575608</v>
      </c>
      <c r="CS35" s="643"/>
      <c r="CT35" s="643"/>
      <c r="CU35" s="643"/>
      <c r="CV35" s="643"/>
      <c r="CW35" s="643"/>
      <c r="CX35" s="643"/>
      <c r="CY35" s="644"/>
      <c r="CZ35" s="615">
        <v>1.4</v>
      </c>
      <c r="DA35" s="641"/>
      <c r="DB35" s="641"/>
      <c r="DC35" s="645"/>
      <c r="DD35" s="619">
        <v>1489878</v>
      </c>
      <c r="DE35" s="643"/>
      <c r="DF35" s="643"/>
      <c r="DG35" s="643"/>
      <c r="DH35" s="643"/>
      <c r="DI35" s="643"/>
      <c r="DJ35" s="643"/>
      <c r="DK35" s="644"/>
      <c r="DL35" s="619">
        <v>1489878</v>
      </c>
      <c r="DM35" s="643"/>
      <c r="DN35" s="643"/>
      <c r="DO35" s="643"/>
      <c r="DP35" s="643"/>
      <c r="DQ35" s="643"/>
      <c r="DR35" s="643"/>
      <c r="DS35" s="643"/>
      <c r="DT35" s="643"/>
      <c r="DU35" s="643"/>
      <c r="DV35" s="644"/>
      <c r="DW35" s="615">
        <v>2.2999999999999998</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7984807</v>
      </c>
      <c r="S36" s="611"/>
      <c r="T36" s="611"/>
      <c r="U36" s="611"/>
      <c r="V36" s="611"/>
      <c r="W36" s="611"/>
      <c r="X36" s="611"/>
      <c r="Y36" s="612"/>
      <c r="Z36" s="613">
        <v>6.5</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9828425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416156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8680680</v>
      </c>
      <c r="CS36" s="611"/>
      <c r="CT36" s="611"/>
      <c r="CU36" s="611"/>
      <c r="CV36" s="611"/>
      <c r="CW36" s="611"/>
      <c r="CX36" s="611"/>
      <c r="CY36" s="612"/>
      <c r="CZ36" s="615">
        <v>7.5</v>
      </c>
      <c r="DA36" s="641"/>
      <c r="DB36" s="641"/>
      <c r="DC36" s="645"/>
      <c r="DD36" s="619">
        <v>7075822</v>
      </c>
      <c r="DE36" s="611"/>
      <c r="DF36" s="611"/>
      <c r="DG36" s="611"/>
      <c r="DH36" s="611"/>
      <c r="DI36" s="611"/>
      <c r="DJ36" s="611"/>
      <c r="DK36" s="612"/>
      <c r="DL36" s="619">
        <v>3818156</v>
      </c>
      <c r="DM36" s="611"/>
      <c r="DN36" s="611"/>
      <c r="DO36" s="611"/>
      <c r="DP36" s="611"/>
      <c r="DQ36" s="611"/>
      <c r="DR36" s="611"/>
      <c r="DS36" s="611"/>
      <c r="DT36" s="611"/>
      <c r="DU36" s="611"/>
      <c r="DV36" s="612"/>
      <c r="DW36" s="615">
        <v>5.8</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3500247</v>
      </c>
      <c r="S37" s="611"/>
      <c r="T37" s="611"/>
      <c r="U37" s="611"/>
      <c r="V37" s="611"/>
      <c r="W37" s="611"/>
      <c r="X37" s="611"/>
      <c r="Y37" s="612"/>
      <c r="Z37" s="613">
        <v>2.8</v>
      </c>
      <c r="AA37" s="613"/>
      <c r="AB37" s="613"/>
      <c r="AC37" s="613"/>
      <c r="AD37" s="614">
        <v>1416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907011</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416156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1246017</v>
      </c>
      <c r="CS37" s="643"/>
      <c r="CT37" s="643"/>
      <c r="CU37" s="643"/>
      <c r="CV37" s="643"/>
      <c r="CW37" s="643"/>
      <c r="CX37" s="643"/>
      <c r="CY37" s="644"/>
      <c r="CZ37" s="615">
        <v>1.1000000000000001</v>
      </c>
      <c r="DA37" s="641"/>
      <c r="DB37" s="641"/>
      <c r="DC37" s="645"/>
      <c r="DD37" s="619">
        <v>1246017</v>
      </c>
      <c r="DE37" s="643"/>
      <c r="DF37" s="643"/>
      <c r="DG37" s="643"/>
      <c r="DH37" s="643"/>
      <c r="DI37" s="643"/>
      <c r="DJ37" s="643"/>
      <c r="DK37" s="644"/>
      <c r="DL37" s="619">
        <v>973147</v>
      </c>
      <c r="DM37" s="643"/>
      <c r="DN37" s="643"/>
      <c r="DO37" s="643"/>
      <c r="DP37" s="643"/>
      <c r="DQ37" s="643"/>
      <c r="DR37" s="643"/>
      <c r="DS37" s="643"/>
      <c r="DT37" s="643"/>
      <c r="DU37" s="643"/>
      <c r="DV37" s="644"/>
      <c r="DW37" s="615">
        <v>1.5</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1230000</v>
      </c>
      <c r="S38" s="611"/>
      <c r="T38" s="611"/>
      <c r="U38" s="611"/>
      <c r="V38" s="611"/>
      <c r="W38" s="611"/>
      <c r="X38" s="611"/>
      <c r="Y38" s="612"/>
      <c r="Z38" s="613">
        <v>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34435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9828425</v>
      </c>
      <c r="CS38" s="611"/>
      <c r="CT38" s="611"/>
      <c r="CU38" s="611"/>
      <c r="CV38" s="611"/>
      <c r="CW38" s="611"/>
      <c r="CX38" s="611"/>
      <c r="CY38" s="612"/>
      <c r="CZ38" s="615">
        <v>8.5</v>
      </c>
      <c r="DA38" s="641"/>
      <c r="DB38" s="641"/>
      <c r="DC38" s="645"/>
      <c r="DD38" s="619">
        <v>8327621</v>
      </c>
      <c r="DE38" s="611"/>
      <c r="DF38" s="611"/>
      <c r="DG38" s="611"/>
      <c r="DH38" s="611"/>
      <c r="DI38" s="611"/>
      <c r="DJ38" s="611"/>
      <c r="DK38" s="612"/>
      <c r="DL38" s="619">
        <v>5580873</v>
      </c>
      <c r="DM38" s="611"/>
      <c r="DN38" s="611"/>
      <c r="DO38" s="611"/>
      <c r="DP38" s="611"/>
      <c r="DQ38" s="611"/>
      <c r="DR38" s="611"/>
      <c r="DS38" s="611"/>
      <c r="DT38" s="611"/>
      <c r="DU38" s="611"/>
      <c r="DV38" s="612"/>
      <c r="DW38" s="615">
        <v>8.5</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43911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7601456</v>
      </c>
      <c r="CS39" s="643"/>
      <c r="CT39" s="643"/>
      <c r="CU39" s="643"/>
      <c r="CV39" s="643"/>
      <c r="CW39" s="643"/>
      <c r="CX39" s="643"/>
      <c r="CY39" s="644"/>
      <c r="CZ39" s="615">
        <v>6.6</v>
      </c>
      <c r="DA39" s="641"/>
      <c r="DB39" s="641"/>
      <c r="DC39" s="645"/>
      <c r="DD39" s="619">
        <v>7512044</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17"/>
      <c r="BM40" s="608" t="s">
        <v>333</v>
      </c>
      <c r="BN40" s="608"/>
      <c r="BO40" s="608"/>
      <c r="BP40" s="608"/>
      <c r="BQ40" s="608"/>
      <c r="BR40" s="608"/>
      <c r="BS40" s="608"/>
      <c r="BT40" s="608"/>
      <c r="BU40" s="609"/>
      <c r="BV40" s="610">
        <v>127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2059024</v>
      </c>
      <c r="CS40" s="611"/>
      <c r="CT40" s="611"/>
      <c r="CU40" s="611"/>
      <c r="CV40" s="611"/>
      <c r="CW40" s="611"/>
      <c r="CX40" s="611"/>
      <c r="CY40" s="612"/>
      <c r="CZ40" s="615">
        <v>1.8</v>
      </c>
      <c r="DA40" s="641"/>
      <c r="DB40" s="641"/>
      <c r="DC40" s="645"/>
      <c r="DD40" s="619">
        <v>419</v>
      </c>
      <c r="DE40" s="611"/>
      <c r="DF40" s="611"/>
      <c r="DG40" s="611"/>
      <c r="DH40" s="611"/>
      <c r="DI40" s="611"/>
      <c r="DJ40" s="611"/>
      <c r="DK40" s="612"/>
      <c r="DL40" s="619">
        <v>419</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123378380</v>
      </c>
      <c r="S41" s="683"/>
      <c r="T41" s="683"/>
      <c r="U41" s="683"/>
      <c r="V41" s="683"/>
      <c r="W41" s="683"/>
      <c r="X41" s="683"/>
      <c r="Y41" s="687"/>
      <c r="Z41" s="688">
        <v>100</v>
      </c>
      <c r="AA41" s="688"/>
      <c r="AB41" s="688"/>
      <c r="AC41" s="688"/>
      <c r="AD41" s="689">
        <v>65893627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3458076</v>
      </c>
      <c r="BA41" s="611"/>
      <c r="BB41" s="611"/>
      <c r="BC41" s="611"/>
      <c r="BD41" s="643"/>
      <c r="BE41" s="643"/>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5463338</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291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8826818</v>
      </c>
      <c r="CS42" s="643"/>
      <c r="CT42" s="643"/>
      <c r="CU42" s="643"/>
      <c r="CV42" s="643"/>
      <c r="CW42" s="643"/>
      <c r="CX42" s="643"/>
      <c r="CY42" s="644"/>
      <c r="CZ42" s="615">
        <v>7.6</v>
      </c>
      <c r="DA42" s="641"/>
      <c r="DB42" s="641"/>
      <c r="DC42" s="645"/>
      <c r="DD42" s="619">
        <v>2635440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369630</v>
      </c>
      <c r="CS43" s="643"/>
      <c r="CT43" s="643"/>
      <c r="CU43" s="643"/>
      <c r="CV43" s="643"/>
      <c r="CW43" s="643"/>
      <c r="CX43" s="643"/>
      <c r="CY43" s="644"/>
      <c r="CZ43" s="615">
        <v>0.3</v>
      </c>
      <c r="DA43" s="641"/>
      <c r="DB43" s="641"/>
      <c r="DC43" s="645"/>
      <c r="DD43" s="619">
        <v>362773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8826818</v>
      </c>
      <c r="CS44" s="611"/>
      <c r="CT44" s="611"/>
      <c r="CU44" s="611"/>
      <c r="CV44" s="611"/>
      <c r="CW44" s="611"/>
      <c r="CX44" s="611"/>
      <c r="CY44" s="612"/>
      <c r="CZ44" s="615">
        <v>7.6</v>
      </c>
      <c r="DA44" s="616"/>
      <c r="DB44" s="616"/>
      <c r="DC44" s="622"/>
      <c r="DD44" s="619">
        <v>2635440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950358</v>
      </c>
      <c r="CS45" s="643"/>
      <c r="CT45" s="643"/>
      <c r="CU45" s="643"/>
      <c r="CV45" s="643"/>
      <c r="CW45" s="643"/>
      <c r="CX45" s="643"/>
      <c r="CY45" s="644"/>
      <c r="CZ45" s="615">
        <v>0.8</v>
      </c>
      <c r="DA45" s="641"/>
      <c r="DB45" s="641"/>
      <c r="DC45" s="645"/>
      <c r="DD45" s="619">
        <v>244632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7876460</v>
      </c>
      <c r="CS46" s="611"/>
      <c r="CT46" s="611"/>
      <c r="CU46" s="611"/>
      <c r="CV46" s="611"/>
      <c r="CW46" s="611"/>
      <c r="CX46" s="611"/>
      <c r="CY46" s="612"/>
      <c r="CZ46" s="615">
        <v>6.8</v>
      </c>
      <c r="DA46" s="616"/>
      <c r="DB46" s="616"/>
      <c r="DC46" s="622"/>
      <c r="DD46" s="619">
        <v>2390808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115422271</v>
      </c>
      <c r="CS49" s="669"/>
      <c r="CT49" s="669"/>
      <c r="CU49" s="669"/>
      <c r="CV49" s="669"/>
      <c r="CW49" s="669"/>
      <c r="CX49" s="669"/>
      <c r="CY49" s="698"/>
      <c r="CZ49" s="690">
        <v>100</v>
      </c>
      <c r="DA49" s="699"/>
      <c r="DB49" s="699"/>
      <c r="DC49" s="700"/>
      <c r="DD49" s="701">
        <v>75813609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Tmd/ltJXuKd9vpN13bdfbC5k9j8b1z26nJF8jTztze07P7XchujDnmk+ajlNwKz2iC0mSrae2I3XGzXU+PwyA==" saltValue="pLl9wqVyJeESNvxl+i0Z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124793</v>
      </c>
      <c r="R7" s="740"/>
      <c r="S7" s="740"/>
      <c r="T7" s="740"/>
      <c r="U7" s="740"/>
      <c r="V7" s="740">
        <v>116837</v>
      </c>
      <c r="W7" s="740"/>
      <c r="X7" s="740"/>
      <c r="Y7" s="740"/>
      <c r="Z7" s="740"/>
      <c r="AA7" s="740">
        <v>7956</v>
      </c>
      <c r="AB7" s="740"/>
      <c r="AC7" s="740"/>
      <c r="AD7" s="740"/>
      <c r="AE7" s="741"/>
      <c r="AF7" s="742">
        <v>7303</v>
      </c>
      <c r="AG7" s="743"/>
      <c r="AH7" s="743"/>
      <c r="AI7" s="743"/>
      <c r="AJ7" s="744"/>
      <c r="AK7" s="745">
        <v>5732</v>
      </c>
      <c r="AL7" s="746"/>
      <c r="AM7" s="746"/>
      <c r="AN7" s="746"/>
      <c r="AO7" s="746"/>
      <c r="AP7" s="746">
        <v>13917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t="s">
        <v>547</v>
      </c>
      <c r="BS7" s="733" t="s">
        <v>548</v>
      </c>
      <c r="BT7" s="734"/>
      <c r="BU7" s="734"/>
      <c r="BV7" s="734"/>
      <c r="BW7" s="734"/>
      <c r="BX7" s="734"/>
      <c r="BY7" s="734"/>
      <c r="BZ7" s="734"/>
      <c r="CA7" s="734"/>
      <c r="CB7" s="734"/>
      <c r="CC7" s="734"/>
      <c r="CD7" s="734"/>
      <c r="CE7" s="734"/>
      <c r="CF7" s="734"/>
      <c r="CG7" s="749"/>
      <c r="CH7" s="730">
        <v>0</v>
      </c>
      <c r="CI7" s="731"/>
      <c r="CJ7" s="731"/>
      <c r="CK7" s="731"/>
      <c r="CL7" s="732"/>
      <c r="CM7" s="730">
        <v>13</v>
      </c>
      <c r="CN7" s="731"/>
      <c r="CO7" s="731"/>
      <c r="CP7" s="731"/>
      <c r="CQ7" s="732"/>
      <c r="CR7" s="730">
        <v>11</v>
      </c>
      <c r="CS7" s="731"/>
      <c r="CT7" s="731"/>
      <c r="CU7" s="731"/>
      <c r="CV7" s="732"/>
      <c r="CW7" s="730">
        <v>0</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28"/>
    </row>
    <row r="8" spans="1:131" s="229" customFormat="1" ht="26.25" customHeight="1" x14ac:dyDescent="0.2">
      <c r="A8" s="232">
        <v>2</v>
      </c>
      <c r="B8" s="767" t="s">
        <v>375</v>
      </c>
      <c r="C8" s="768"/>
      <c r="D8" s="768"/>
      <c r="E8" s="768"/>
      <c r="F8" s="768"/>
      <c r="G8" s="768"/>
      <c r="H8" s="768"/>
      <c r="I8" s="768"/>
      <c r="J8" s="768"/>
      <c r="K8" s="768"/>
      <c r="L8" s="768"/>
      <c r="M8" s="768"/>
      <c r="N8" s="768"/>
      <c r="O8" s="768"/>
      <c r="P8" s="769"/>
      <c r="Q8" s="770">
        <v>290</v>
      </c>
      <c r="R8" s="771"/>
      <c r="S8" s="771"/>
      <c r="T8" s="771"/>
      <c r="U8" s="771"/>
      <c r="V8" s="771">
        <v>290</v>
      </c>
      <c r="W8" s="771"/>
      <c r="X8" s="771"/>
      <c r="Y8" s="771"/>
      <c r="Z8" s="771"/>
      <c r="AA8" s="771">
        <v>0</v>
      </c>
      <c r="AB8" s="771"/>
      <c r="AC8" s="771"/>
      <c r="AD8" s="771"/>
      <c r="AE8" s="772"/>
      <c r="AF8" s="773" t="s">
        <v>122</v>
      </c>
      <c r="AG8" s="774"/>
      <c r="AH8" s="774"/>
      <c r="AI8" s="774"/>
      <c r="AJ8" s="775"/>
      <c r="AK8" s="756">
        <v>241</v>
      </c>
      <c r="AL8" s="757"/>
      <c r="AM8" s="757"/>
      <c r="AN8" s="757"/>
      <c r="AO8" s="757"/>
      <c r="AP8" s="757">
        <v>2040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549</v>
      </c>
      <c r="BT8" s="761"/>
      <c r="BU8" s="761"/>
      <c r="BV8" s="761"/>
      <c r="BW8" s="761"/>
      <c r="BX8" s="761"/>
      <c r="BY8" s="761"/>
      <c r="BZ8" s="761"/>
      <c r="CA8" s="761"/>
      <c r="CB8" s="761"/>
      <c r="CC8" s="761"/>
      <c r="CD8" s="761"/>
      <c r="CE8" s="761"/>
      <c r="CF8" s="761"/>
      <c r="CG8" s="762"/>
      <c r="CH8" s="763">
        <v>-2</v>
      </c>
      <c r="CI8" s="764"/>
      <c r="CJ8" s="764"/>
      <c r="CK8" s="764"/>
      <c r="CL8" s="765"/>
      <c r="CM8" s="763">
        <v>557</v>
      </c>
      <c r="CN8" s="764"/>
      <c r="CO8" s="764"/>
      <c r="CP8" s="764"/>
      <c r="CQ8" s="765"/>
      <c r="CR8" s="763">
        <v>500</v>
      </c>
      <c r="CS8" s="764"/>
      <c r="CT8" s="764"/>
      <c r="CU8" s="764"/>
      <c r="CV8" s="765"/>
      <c r="CW8" s="763">
        <v>172</v>
      </c>
      <c r="CX8" s="764"/>
      <c r="CY8" s="764"/>
      <c r="CZ8" s="764"/>
      <c r="DA8" s="765"/>
      <c r="DB8" s="763" t="s">
        <v>551</v>
      </c>
      <c r="DC8" s="764"/>
      <c r="DD8" s="764"/>
      <c r="DE8" s="764"/>
      <c r="DF8" s="765"/>
      <c r="DG8" s="763" t="s">
        <v>551</v>
      </c>
      <c r="DH8" s="764"/>
      <c r="DI8" s="764"/>
      <c r="DJ8" s="764"/>
      <c r="DK8" s="765"/>
      <c r="DL8" s="763" t="s">
        <v>551</v>
      </c>
      <c r="DM8" s="764"/>
      <c r="DN8" s="764"/>
      <c r="DO8" s="764"/>
      <c r="DP8" s="765"/>
      <c r="DQ8" s="763" t="s">
        <v>551</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550</v>
      </c>
      <c r="BT9" s="761"/>
      <c r="BU9" s="761"/>
      <c r="BV9" s="761"/>
      <c r="BW9" s="761"/>
      <c r="BX9" s="761"/>
      <c r="BY9" s="761"/>
      <c r="BZ9" s="761"/>
      <c r="CA9" s="761"/>
      <c r="CB9" s="761"/>
      <c r="CC9" s="761"/>
      <c r="CD9" s="761"/>
      <c r="CE9" s="761"/>
      <c r="CF9" s="761"/>
      <c r="CG9" s="762"/>
      <c r="CH9" s="763">
        <v>-2</v>
      </c>
      <c r="CI9" s="764"/>
      <c r="CJ9" s="764"/>
      <c r="CK9" s="764"/>
      <c r="CL9" s="765"/>
      <c r="CM9" s="763">
        <v>537</v>
      </c>
      <c r="CN9" s="764"/>
      <c r="CO9" s="764"/>
      <c r="CP9" s="764"/>
      <c r="CQ9" s="765"/>
      <c r="CR9" s="763">
        <v>500</v>
      </c>
      <c r="CS9" s="764"/>
      <c r="CT9" s="764"/>
      <c r="CU9" s="764"/>
      <c r="CV9" s="765"/>
      <c r="CW9" s="763">
        <v>319</v>
      </c>
      <c r="CX9" s="764"/>
      <c r="CY9" s="764"/>
      <c r="CZ9" s="764"/>
      <c r="DA9" s="765"/>
      <c r="DB9" s="763" t="s">
        <v>551</v>
      </c>
      <c r="DC9" s="764"/>
      <c r="DD9" s="764"/>
      <c r="DE9" s="764"/>
      <c r="DF9" s="765"/>
      <c r="DG9" s="763" t="s">
        <v>551</v>
      </c>
      <c r="DH9" s="764"/>
      <c r="DI9" s="764"/>
      <c r="DJ9" s="764"/>
      <c r="DK9" s="765"/>
      <c r="DL9" s="763" t="s">
        <v>551</v>
      </c>
      <c r="DM9" s="764"/>
      <c r="DN9" s="764"/>
      <c r="DO9" s="764"/>
      <c r="DP9" s="765"/>
      <c r="DQ9" s="763" t="s">
        <v>551</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125083</v>
      </c>
      <c r="R23" s="780"/>
      <c r="S23" s="780"/>
      <c r="T23" s="780"/>
      <c r="U23" s="780"/>
      <c r="V23" s="780">
        <v>117127</v>
      </c>
      <c r="W23" s="780"/>
      <c r="X23" s="780"/>
      <c r="Y23" s="780"/>
      <c r="Z23" s="780"/>
      <c r="AA23" s="780">
        <v>7956</v>
      </c>
      <c r="AB23" s="780"/>
      <c r="AC23" s="780"/>
      <c r="AD23" s="780"/>
      <c r="AE23" s="781"/>
      <c r="AF23" s="782">
        <v>7303</v>
      </c>
      <c r="AG23" s="780"/>
      <c r="AH23" s="780"/>
      <c r="AI23" s="780"/>
      <c r="AJ23" s="783"/>
      <c r="AK23" s="784"/>
      <c r="AL23" s="785"/>
      <c r="AM23" s="785"/>
      <c r="AN23" s="785"/>
      <c r="AO23" s="785"/>
      <c r="AP23" s="780">
        <v>15957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22809</v>
      </c>
      <c r="R28" s="810"/>
      <c r="S28" s="810"/>
      <c r="T28" s="810"/>
      <c r="U28" s="810"/>
      <c r="V28" s="810">
        <v>22392</v>
      </c>
      <c r="W28" s="810"/>
      <c r="X28" s="810"/>
      <c r="Y28" s="810"/>
      <c r="Z28" s="810"/>
      <c r="AA28" s="810">
        <v>416</v>
      </c>
      <c r="AB28" s="810"/>
      <c r="AC28" s="810"/>
      <c r="AD28" s="810"/>
      <c r="AE28" s="811"/>
      <c r="AF28" s="812">
        <v>416</v>
      </c>
      <c r="AG28" s="810"/>
      <c r="AH28" s="810"/>
      <c r="AI28" s="810"/>
      <c r="AJ28" s="813"/>
      <c r="AK28" s="814">
        <v>3458</v>
      </c>
      <c r="AL28" s="815"/>
      <c r="AM28" s="815"/>
      <c r="AN28" s="815"/>
      <c r="AO28" s="815"/>
      <c r="AP28" s="815" t="s">
        <v>122</v>
      </c>
      <c r="AQ28" s="815"/>
      <c r="AR28" s="815"/>
      <c r="AS28" s="815"/>
      <c r="AT28" s="815"/>
      <c r="AU28" s="815" t="s">
        <v>122</v>
      </c>
      <c r="AV28" s="815"/>
      <c r="AW28" s="815"/>
      <c r="AX28" s="815"/>
      <c r="AY28" s="815"/>
      <c r="AZ28" s="816" t="s">
        <v>122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17796</v>
      </c>
      <c r="R29" s="771"/>
      <c r="S29" s="771"/>
      <c r="T29" s="771"/>
      <c r="U29" s="771"/>
      <c r="V29" s="771">
        <v>17494</v>
      </c>
      <c r="W29" s="771"/>
      <c r="X29" s="771"/>
      <c r="Y29" s="771"/>
      <c r="Z29" s="771"/>
      <c r="AA29" s="771">
        <v>302</v>
      </c>
      <c r="AB29" s="771"/>
      <c r="AC29" s="771"/>
      <c r="AD29" s="771"/>
      <c r="AE29" s="772"/>
      <c r="AF29" s="773">
        <v>302</v>
      </c>
      <c r="AG29" s="774"/>
      <c r="AH29" s="774"/>
      <c r="AI29" s="774"/>
      <c r="AJ29" s="775"/>
      <c r="AK29" s="821">
        <v>3049</v>
      </c>
      <c r="AL29" s="817"/>
      <c r="AM29" s="817"/>
      <c r="AN29" s="817"/>
      <c r="AO29" s="817"/>
      <c r="AP29" s="817" t="s">
        <v>122</v>
      </c>
      <c r="AQ29" s="817"/>
      <c r="AR29" s="817"/>
      <c r="AS29" s="817"/>
      <c r="AT29" s="817"/>
      <c r="AU29" s="817" t="s">
        <v>122</v>
      </c>
      <c r="AV29" s="817"/>
      <c r="AW29" s="817"/>
      <c r="AX29" s="817"/>
      <c r="AY29" s="817"/>
      <c r="AZ29" s="818" t="s">
        <v>122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5600</v>
      </c>
      <c r="R30" s="771"/>
      <c r="S30" s="771"/>
      <c r="T30" s="771"/>
      <c r="U30" s="771"/>
      <c r="V30" s="771">
        <v>5376</v>
      </c>
      <c r="W30" s="771"/>
      <c r="X30" s="771"/>
      <c r="Y30" s="771"/>
      <c r="Z30" s="771"/>
      <c r="AA30" s="771">
        <v>224</v>
      </c>
      <c r="AB30" s="771"/>
      <c r="AC30" s="771"/>
      <c r="AD30" s="771"/>
      <c r="AE30" s="772"/>
      <c r="AF30" s="773">
        <v>224</v>
      </c>
      <c r="AG30" s="774"/>
      <c r="AH30" s="774"/>
      <c r="AI30" s="774"/>
      <c r="AJ30" s="775"/>
      <c r="AK30" s="821">
        <v>2515</v>
      </c>
      <c r="AL30" s="817"/>
      <c r="AM30" s="817"/>
      <c r="AN30" s="817"/>
      <c r="AO30" s="817"/>
      <c r="AP30" s="817" t="s">
        <v>122</v>
      </c>
      <c r="AQ30" s="817"/>
      <c r="AR30" s="817"/>
      <c r="AS30" s="817"/>
      <c r="AT30" s="817"/>
      <c r="AU30" s="817" t="s">
        <v>122</v>
      </c>
      <c r="AV30" s="817"/>
      <c r="AW30" s="817"/>
      <c r="AX30" s="817"/>
      <c r="AY30" s="817"/>
      <c r="AZ30" s="818" t="s">
        <v>122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155</v>
      </c>
      <c r="R31" s="771"/>
      <c r="S31" s="771"/>
      <c r="T31" s="771"/>
      <c r="U31" s="771"/>
      <c r="V31" s="771">
        <v>155</v>
      </c>
      <c r="W31" s="771"/>
      <c r="X31" s="771"/>
      <c r="Y31" s="771"/>
      <c r="Z31" s="771"/>
      <c r="AA31" s="771">
        <v>0</v>
      </c>
      <c r="AB31" s="771"/>
      <c r="AC31" s="771"/>
      <c r="AD31" s="771"/>
      <c r="AE31" s="772"/>
      <c r="AF31" s="773" t="s">
        <v>122</v>
      </c>
      <c r="AG31" s="774"/>
      <c r="AH31" s="774"/>
      <c r="AI31" s="774"/>
      <c r="AJ31" s="775"/>
      <c r="AK31" s="821">
        <v>155</v>
      </c>
      <c r="AL31" s="817"/>
      <c r="AM31" s="817"/>
      <c r="AN31" s="817"/>
      <c r="AO31" s="817"/>
      <c r="AP31" s="817">
        <v>1417</v>
      </c>
      <c r="AQ31" s="817"/>
      <c r="AR31" s="817"/>
      <c r="AS31" s="817"/>
      <c r="AT31" s="817"/>
      <c r="AU31" s="817">
        <v>1417</v>
      </c>
      <c r="AV31" s="817"/>
      <c r="AW31" s="817"/>
      <c r="AX31" s="817"/>
      <c r="AY31" s="817"/>
      <c r="AZ31" s="818" t="s">
        <v>122</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942</v>
      </c>
      <c r="AG63" s="831"/>
      <c r="AH63" s="831"/>
      <c r="AI63" s="831"/>
      <c r="AJ63" s="832"/>
      <c r="AK63" s="833"/>
      <c r="AL63" s="828"/>
      <c r="AM63" s="828"/>
      <c r="AN63" s="828"/>
      <c r="AO63" s="828"/>
      <c r="AP63" s="831">
        <v>1417</v>
      </c>
      <c r="AQ63" s="831"/>
      <c r="AR63" s="831"/>
      <c r="AS63" s="831"/>
      <c r="AT63" s="831"/>
      <c r="AU63" s="831">
        <v>1417</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397</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542</v>
      </c>
      <c r="C68" s="857"/>
      <c r="D68" s="857"/>
      <c r="E68" s="857"/>
      <c r="F68" s="857"/>
      <c r="G68" s="857"/>
      <c r="H68" s="857"/>
      <c r="I68" s="857"/>
      <c r="J68" s="857"/>
      <c r="K68" s="857"/>
      <c r="L68" s="857"/>
      <c r="M68" s="857"/>
      <c r="N68" s="857"/>
      <c r="O68" s="857"/>
      <c r="P68" s="858"/>
      <c r="Q68" s="859">
        <v>8467</v>
      </c>
      <c r="R68" s="853">
        <v>7961</v>
      </c>
      <c r="S68" s="853">
        <v>7961</v>
      </c>
      <c r="T68" s="853">
        <v>7961</v>
      </c>
      <c r="U68" s="853">
        <v>7961</v>
      </c>
      <c r="V68" s="853">
        <v>7990</v>
      </c>
      <c r="W68" s="853">
        <v>7475</v>
      </c>
      <c r="X68" s="853">
        <v>7475</v>
      </c>
      <c r="Y68" s="853">
        <v>7475</v>
      </c>
      <c r="Z68" s="853">
        <v>7475</v>
      </c>
      <c r="AA68" s="853">
        <v>477</v>
      </c>
      <c r="AB68" s="853">
        <v>486</v>
      </c>
      <c r="AC68" s="853">
        <v>486</v>
      </c>
      <c r="AD68" s="853">
        <v>486</v>
      </c>
      <c r="AE68" s="853">
        <v>486</v>
      </c>
      <c r="AF68" s="853">
        <v>477</v>
      </c>
      <c r="AG68" s="853">
        <v>486</v>
      </c>
      <c r="AH68" s="853">
        <v>486</v>
      </c>
      <c r="AI68" s="853">
        <v>486</v>
      </c>
      <c r="AJ68" s="853">
        <v>486</v>
      </c>
      <c r="AK68" s="853">
        <v>380</v>
      </c>
      <c r="AL68" s="853"/>
      <c r="AM68" s="853"/>
      <c r="AN68" s="853"/>
      <c r="AO68" s="853"/>
      <c r="AP68" s="853">
        <v>3142</v>
      </c>
      <c r="AQ68" s="853">
        <v>4476</v>
      </c>
      <c r="AR68" s="853">
        <v>4476</v>
      </c>
      <c r="AS68" s="853">
        <v>4476</v>
      </c>
      <c r="AT68" s="853">
        <v>4476</v>
      </c>
      <c r="AU68" s="853">
        <v>135</v>
      </c>
      <c r="AV68" s="853">
        <v>192</v>
      </c>
      <c r="AW68" s="853">
        <v>192</v>
      </c>
      <c r="AX68" s="853">
        <v>192</v>
      </c>
      <c r="AY68" s="853">
        <v>192</v>
      </c>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543</v>
      </c>
      <c r="C69" s="861"/>
      <c r="D69" s="861"/>
      <c r="E69" s="861"/>
      <c r="F69" s="861"/>
      <c r="G69" s="861"/>
      <c r="H69" s="861"/>
      <c r="I69" s="861"/>
      <c r="J69" s="861"/>
      <c r="K69" s="861"/>
      <c r="L69" s="861"/>
      <c r="M69" s="861"/>
      <c r="N69" s="861"/>
      <c r="O69" s="861"/>
      <c r="P69" s="862"/>
      <c r="Q69" s="863">
        <v>221481</v>
      </c>
      <c r="R69" s="817">
        <v>144168</v>
      </c>
      <c r="S69" s="817">
        <v>144168</v>
      </c>
      <c r="T69" s="817">
        <v>144168</v>
      </c>
      <c r="U69" s="817">
        <v>144168</v>
      </c>
      <c r="V69" s="817">
        <v>203386</v>
      </c>
      <c r="W69" s="817">
        <v>138019</v>
      </c>
      <c r="X69" s="817">
        <v>138019</v>
      </c>
      <c r="Y69" s="817">
        <v>138019</v>
      </c>
      <c r="Z69" s="817">
        <v>138019</v>
      </c>
      <c r="AA69" s="817">
        <v>18095</v>
      </c>
      <c r="AB69" s="817">
        <v>6149</v>
      </c>
      <c r="AC69" s="817">
        <v>6149</v>
      </c>
      <c r="AD69" s="817">
        <v>6149</v>
      </c>
      <c r="AE69" s="817">
        <v>6149</v>
      </c>
      <c r="AF69" s="817">
        <v>40934</v>
      </c>
      <c r="AG69" s="817">
        <v>32354</v>
      </c>
      <c r="AH69" s="817">
        <v>32354</v>
      </c>
      <c r="AI69" s="817">
        <v>32354</v>
      </c>
      <c r="AJ69" s="817">
        <v>32354</v>
      </c>
      <c r="AK69" s="817" t="s">
        <v>557</v>
      </c>
      <c r="AL69" s="817"/>
      <c r="AM69" s="817"/>
      <c r="AN69" s="817"/>
      <c r="AO69" s="817"/>
      <c r="AP69" s="817" t="s">
        <v>557</v>
      </c>
      <c r="AQ69" s="817"/>
      <c r="AR69" s="817"/>
      <c r="AS69" s="817"/>
      <c r="AT69" s="817"/>
      <c r="AU69" s="817" t="s">
        <v>557</v>
      </c>
      <c r="AV69" s="817"/>
      <c r="AW69" s="817"/>
      <c r="AX69" s="817"/>
      <c r="AY69" s="817"/>
      <c r="AZ69" s="819" t="s">
        <v>558</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544</v>
      </c>
      <c r="C70" s="861"/>
      <c r="D70" s="861"/>
      <c r="E70" s="861"/>
      <c r="F70" s="861"/>
      <c r="G70" s="861"/>
      <c r="H70" s="861"/>
      <c r="I70" s="861"/>
      <c r="J70" s="861"/>
      <c r="K70" s="861"/>
      <c r="L70" s="861"/>
      <c r="M70" s="861"/>
      <c r="N70" s="861"/>
      <c r="O70" s="861"/>
      <c r="P70" s="862"/>
      <c r="Q70" s="863">
        <v>90180</v>
      </c>
      <c r="R70" s="817">
        <v>76940</v>
      </c>
      <c r="S70" s="817">
        <v>76940</v>
      </c>
      <c r="T70" s="817">
        <v>76940</v>
      </c>
      <c r="U70" s="817">
        <v>76940</v>
      </c>
      <c r="V70" s="817">
        <v>85061</v>
      </c>
      <c r="W70" s="817">
        <v>73165</v>
      </c>
      <c r="X70" s="817">
        <v>73165</v>
      </c>
      <c r="Y70" s="817">
        <v>73165</v>
      </c>
      <c r="Z70" s="817">
        <v>73165</v>
      </c>
      <c r="AA70" s="817">
        <v>5120</v>
      </c>
      <c r="AB70" s="817">
        <v>3775</v>
      </c>
      <c r="AC70" s="817">
        <v>3775</v>
      </c>
      <c r="AD70" s="817">
        <v>3775</v>
      </c>
      <c r="AE70" s="817">
        <v>3775</v>
      </c>
      <c r="AF70" s="817">
        <v>4894</v>
      </c>
      <c r="AG70" s="817">
        <v>3775</v>
      </c>
      <c r="AH70" s="817">
        <v>3775</v>
      </c>
      <c r="AI70" s="817">
        <v>3775</v>
      </c>
      <c r="AJ70" s="817">
        <v>3775</v>
      </c>
      <c r="AK70" s="817">
        <v>5163</v>
      </c>
      <c r="AL70" s="817">
        <v>7300</v>
      </c>
      <c r="AM70" s="817">
        <v>7300</v>
      </c>
      <c r="AN70" s="817">
        <v>7300</v>
      </c>
      <c r="AO70" s="817">
        <v>7300</v>
      </c>
      <c r="AP70" s="817">
        <v>78689</v>
      </c>
      <c r="AQ70" s="817">
        <v>42318</v>
      </c>
      <c r="AR70" s="817">
        <v>42318</v>
      </c>
      <c r="AS70" s="817">
        <v>42318</v>
      </c>
      <c r="AT70" s="817">
        <v>42318</v>
      </c>
      <c r="AU70" s="817">
        <v>1259</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545</v>
      </c>
      <c r="C71" s="861"/>
      <c r="D71" s="861"/>
      <c r="E71" s="861"/>
      <c r="F71" s="861"/>
      <c r="G71" s="861"/>
      <c r="H71" s="861"/>
      <c r="I71" s="861"/>
      <c r="J71" s="861"/>
      <c r="K71" s="861"/>
      <c r="L71" s="861"/>
      <c r="M71" s="861"/>
      <c r="N71" s="861"/>
      <c r="O71" s="861"/>
      <c r="P71" s="862"/>
      <c r="Q71" s="863">
        <v>9878</v>
      </c>
      <c r="R71" s="817">
        <v>6933</v>
      </c>
      <c r="S71" s="817">
        <v>6933</v>
      </c>
      <c r="T71" s="817">
        <v>6933</v>
      </c>
      <c r="U71" s="817">
        <v>6933</v>
      </c>
      <c r="V71" s="817">
        <v>9787</v>
      </c>
      <c r="W71" s="817">
        <v>6850</v>
      </c>
      <c r="X71" s="817">
        <v>6850</v>
      </c>
      <c r="Y71" s="817">
        <v>6850</v>
      </c>
      <c r="Z71" s="817">
        <v>6850</v>
      </c>
      <c r="AA71" s="817">
        <v>92</v>
      </c>
      <c r="AB71" s="817">
        <v>82</v>
      </c>
      <c r="AC71" s="817">
        <v>82</v>
      </c>
      <c r="AD71" s="817">
        <v>82</v>
      </c>
      <c r="AE71" s="817">
        <v>82</v>
      </c>
      <c r="AF71" s="817">
        <v>92</v>
      </c>
      <c r="AG71" s="817">
        <v>82</v>
      </c>
      <c r="AH71" s="817">
        <v>82</v>
      </c>
      <c r="AI71" s="817">
        <v>82</v>
      </c>
      <c r="AJ71" s="817">
        <v>82</v>
      </c>
      <c r="AK71" s="817">
        <v>5083</v>
      </c>
      <c r="AL71" s="817">
        <v>2485</v>
      </c>
      <c r="AM71" s="817">
        <v>2485</v>
      </c>
      <c r="AN71" s="817">
        <v>2485</v>
      </c>
      <c r="AO71" s="817">
        <v>2485</v>
      </c>
      <c r="AP71" s="817" t="s">
        <v>557</v>
      </c>
      <c r="AQ71" s="817"/>
      <c r="AR71" s="817"/>
      <c r="AS71" s="817"/>
      <c r="AT71" s="817"/>
      <c r="AU71" s="817" t="s">
        <v>557</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546</v>
      </c>
      <c r="C72" s="861"/>
      <c r="D72" s="861"/>
      <c r="E72" s="861"/>
      <c r="F72" s="861"/>
      <c r="G72" s="861"/>
      <c r="H72" s="861"/>
      <c r="I72" s="861"/>
      <c r="J72" s="861"/>
      <c r="K72" s="861"/>
      <c r="L72" s="861"/>
      <c r="M72" s="861"/>
      <c r="N72" s="861"/>
      <c r="O72" s="861"/>
      <c r="P72" s="862"/>
      <c r="Q72" s="863">
        <v>1600855</v>
      </c>
      <c r="R72" s="817">
        <v>1385861</v>
      </c>
      <c r="S72" s="817">
        <v>1385861</v>
      </c>
      <c r="T72" s="817">
        <v>1385861</v>
      </c>
      <c r="U72" s="817">
        <v>1385861</v>
      </c>
      <c r="V72" s="817">
        <v>1567252</v>
      </c>
      <c r="W72" s="817">
        <v>1346246</v>
      </c>
      <c r="X72" s="817">
        <v>1346246</v>
      </c>
      <c r="Y72" s="817">
        <v>1346246</v>
      </c>
      <c r="Z72" s="817">
        <v>1346246</v>
      </c>
      <c r="AA72" s="817">
        <v>33603</v>
      </c>
      <c r="AB72" s="817">
        <v>39615</v>
      </c>
      <c r="AC72" s="817">
        <v>39615</v>
      </c>
      <c r="AD72" s="817">
        <v>39615</v>
      </c>
      <c r="AE72" s="817">
        <v>39615</v>
      </c>
      <c r="AF72" s="817">
        <v>33603</v>
      </c>
      <c r="AG72" s="817">
        <v>39615</v>
      </c>
      <c r="AH72" s="817">
        <v>39615</v>
      </c>
      <c r="AI72" s="817">
        <v>39615</v>
      </c>
      <c r="AJ72" s="817">
        <v>39615</v>
      </c>
      <c r="AK72" s="817">
        <v>22693</v>
      </c>
      <c r="AL72" s="817">
        <v>13582</v>
      </c>
      <c r="AM72" s="817">
        <v>13582</v>
      </c>
      <c r="AN72" s="817">
        <v>13582</v>
      </c>
      <c r="AO72" s="817">
        <v>13582</v>
      </c>
      <c r="AP72" s="817" t="s">
        <v>557</v>
      </c>
      <c r="AQ72" s="817"/>
      <c r="AR72" s="817"/>
      <c r="AS72" s="817"/>
      <c r="AT72" s="817"/>
      <c r="AU72" s="817" t="s">
        <v>557</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80000</v>
      </c>
      <c r="AG88" s="831"/>
      <c r="AH88" s="831"/>
      <c r="AI88" s="831"/>
      <c r="AJ88" s="831"/>
      <c r="AK88" s="828"/>
      <c r="AL88" s="828"/>
      <c r="AM88" s="828"/>
      <c r="AN88" s="828"/>
      <c r="AO88" s="828"/>
      <c r="AP88" s="831">
        <v>81831</v>
      </c>
      <c r="AQ88" s="831"/>
      <c r="AR88" s="831"/>
      <c r="AS88" s="831"/>
      <c r="AT88" s="831"/>
      <c r="AU88" s="831">
        <v>1394</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1011</v>
      </c>
      <c r="CS102" s="839"/>
      <c r="CT102" s="839"/>
      <c r="CU102" s="839"/>
      <c r="CV102" s="878"/>
      <c r="CW102" s="877">
        <v>491</v>
      </c>
      <c r="CX102" s="839"/>
      <c r="CY102" s="839"/>
      <c r="CZ102" s="839"/>
      <c r="DA102" s="878"/>
      <c r="DB102" s="877" t="s">
        <v>559</v>
      </c>
      <c r="DC102" s="839"/>
      <c r="DD102" s="839"/>
      <c r="DE102" s="839"/>
      <c r="DF102" s="878"/>
      <c r="DG102" s="877" t="s">
        <v>559</v>
      </c>
      <c r="DH102" s="839"/>
      <c r="DI102" s="839"/>
      <c r="DJ102" s="839"/>
      <c r="DK102" s="878"/>
      <c r="DL102" s="877" t="s">
        <v>559</v>
      </c>
      <c r="DM102" s="839"/>
      <c r="DN102" s="839"/>
      <c r="DO102" s="839"/>
      <c r="DP102" s="878"/>
      <c r="DQ102" s="877" t="s">
        <v>559</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24"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772894</v>
      </c>
      <c r="AB110" s="887"/>
      <c r="AC110" s="887"/>
      <c r="AD110" s="887"/>
      <c r="AE110" s="888"/>
      <c r="AF110" s="889">
        <v>866513</v>
      </c>
      <c r="AG110" s="887"/>
      <c r="AH110" s="887"/>
      <c r="AI110" s="887"/>
      <c r="AJ110" s="888"/>
      <c r="AK110" s="889">
        <v>929847</v>
      </c>
      <c r="AL110" s="887"/>
      <c r="AM110" s="887"/>
      <c r="AN110" s="887"/>
      <c r="AO110" s="888"/>
      <c r="AP110" s="890">
        <v>1.6</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15893447</v>
      </c>
      <c r="BR110" s="918"/>
      <c r="BS110" s="918"/>
      <c r="BT110" s="918"/>
      <c r="BU110" s="918"/>
      <c r="BV110" s="918">
        <v>15834058</v>
      </c>
      <c r="BW110" s="918"/>
      <c r="BX110" s="918"/>
      <c r="BY110" s="918"/>
      <c r="BZ110" s="918"/>
      <c r="CA110" s="918">
        <v>15957522</v>
      </c>
      <c r="CB110" s="918"/>
      <c r="CC110" s="918"/>
      <c r="CD110" s="918"/>
      <c r="CE110" s="918"/>
      <c r="CF110" s="931">
        <v>26.6</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159416</v>
      </c>
      <c r="BR111" s="913"/>
      <c r="BS111" s="913"/>
      <c r="BT111" s="913"/>
      <c r="BU111" s="913"/>
      <c r="BV111" s="913">
        <v>149093</v>
      </c>
      <c r="BW111" s="913"/>
      <c r="BX111" s="913"/>
      <c r="BY111" s="913"/>
      <c r="BZ111" s="913"/>
      <c r="CA111" s="913">
        <v>24000</v>
      </c>
      <c r="CB111" s="913"/>
      <c r="CC111" s="913"/>
      <c r="CD111" s="913"/>
      <c r="CE111" s="913"/>
      <c r="CF111" s="907">
        <v>0</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225713</v>
      </c>
      <c r="AB112" s="946"/>
      <c r="AC112" s="946"/>
      <c r="AD112" s="946"/>
      <c r="AE112" s="947"/>
      <c r="AF112" s="948">
        <v>230913</v>
      </c>
      <c r="AG112" s="946"/>
      <c r="AH112" s="946"/>
      <c r="AI112" s="946"/>
      <c r="AJ112" s="947"/>
      <c r="AK112" s="948">
        <v>215313</v>
      </c>
      <c r="AL112" s="946"/>
      <c r="AM112" s="946"/>
      <c r="AN112" s="946"/>
      <c r="AO112" s="947"/>
      <c r="AP112" s="949">
        <v>0.4</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1594545</v>
      </c>
      <c r="BR112" s="913"/>
      <c r="BS112" s="913"/>
      <c r="BT112" s="913"/>
      <c r="BU112" s="913"/>
      <c r="BV112" s="913">
        <v>1506532</v>
      </c>
      <c r="BW112" s="913"/>
      <c r="BX112" s="913"/>
      <c r="BY112" s="913"/>
      <c r="BZ112" s="913"/>
      <c r="CA112" s="913">
        <v>1416767</v>
      </c>
      <c r="CB112" s="913"/>
      <c r="CC112" s="913"/>
      <c r="CD112" s="913"/>
      <c r="CE112" s="913"/>
      <c r="CF112" s="907">
        <v>2.4</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119092</v>
      </c>
      <c r="AB113" s="925"/>
      <c r="AC113" s="925"/>
      <c r="AD113" s="925"/>
      <c r="AE113" s="926"/>
      <c r="AF113" s="927">
        <v>119092</v>
      </c>
      <c r="AG113" s="925"/>
      <c r="AH113" s="925"/>
      <c r="AI113" s="925"/>
      <c r="AJ113" s="926"/>
      <c r="AK113" s="927">
        <v>119092</v>
      </c>
      <c r="AL113" s="925"/>
      <c r="AM113" s="925"/>
      <c r="AN113" s="925"/>
      <c r="AO113" s="926"/>
      <c r="AP113" s="928">
        <v>0.2</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1248500</v>
      </c>
      <c r="BR113" s="913"/>
      <c r="BS113" s="913"/>
      <c r="BT113" s="913"/>
      <c r="BU113" s="913"/>
      <c r="BV113" s="913">
        <v>1389578</v>
      </c>
      <c r="BW113" s="913"/>
      <c r="BX113" s="913"/>
      <c r="BY113" s="913"/>
      <c r="BZ113" s="913"/>
      <c r="CA113" s="913">
        <v>1394135</v>
      </c>
      <c r="CB113" s="913"/>
      <c r="CC113" s="913"/>
      <c r="CD113" s="913"/>
      <c r="CE113" s="913"/>
      <c r="CF113" s="907">
        <v>2.2999999999999998</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83619</v>
      </c>
      <c r="AB114" s="946"/>
      <c r="AC114" s="946"/>
      <c r="AD114" s="946"/>
      <c r="AE114" s="947"/>
      <c r="AF114" s="948">
        <v>72617</v>
      </c>
      <c r="AG114" s="946"/>
      <c r="AH114" s="946"/>
      <c r="AI114" s="946"/>
      <c r="AJ114" s="947"/>
      <c r="AK114" s="948">
        <v>89167</v>
      </c>
      <c r="AL114" s="946"/>
      <c r="AM114" s="946"/>
      <c r="AN114" s="946"/>
      <c r="AO114" s="947"/>
      <c r="AP114" s="949">
        <v>0.1</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10938305</v>
      </c>
      <c r="BR114" s="913"/>
      <c r="BS114" s="913"/>
      <c r="BT114" s="913"/>
      <c r="BU114" s="913"/>
      <c r="BV114" s="913">
        <v>10392680</v>
      </c>
      <c r="BW114" s="913"/>
      <c r="BX114" s="913"/>
      <c r="BY114" s="913"/>
      <c r="BZ114" s="913"/>
      <c r="CA114" s="913">
        <v>10353760</v>
      </c>
      <c r="CB114" s="913"/>
      <c r="CC114" s="913"/>
      <c r="CD114" s="913"/>
      <c r="CE114" s="913"/>
      <c r="CF114" s="907">
        <v>17.3</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12036</v>
      </c>
      <c r="AB115" s="925"/>
      <c r="AC115" s="925"/>
      <c r="AD115" s="925"/>
      <c r="AE115" s="926"/>
      <c r="AF115" s="927">
        <v>12019</v>
      </c>
      <c r="AG115" s="925"/>
      <c r="AH115" s="925"/>
      <c r="AI115" s="925"/>
      <c r="AJ115" s="926"/>
      <c r="AK115" s="927">
        <v>12019</v>
      </c>
      <c r="AL115" s="925"/>
      <c r="AM115" s="925"/>
      <c r="AN115" s="925"/>
      <c r="AO115" s="926"/>
      <c r="AP115" s="928">
        <v>0</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111416</v>
      </c>
      <c r="DH115" s="946"/>
      <c r="DI115" s="946"/>
      <c r="DJ115" s="946"/>
      <c r="DK115" s="947"/>
      <c r="DL115" s="948">
        <v>113093</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1213354</v>
      </c>
      <c r="AB117" s="966"/>
      <c r="AC117" s="966"/>
      <c r="AD117" s="966"/>
      <c r="AE117" s="967"/>
      <c r="AF117" s="968">
        <v>1301154</v>
      </c>
      <c r="AG117" s="966"/>
      <c r="AH117" s="966"/>
      <c r="AI117" s="966"/>
      <c r="AJ117" s="967"/>
      <c r="AK117" s="968">
        <v>1365438</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439</v>
      </c>
      <c r="BP119" s="992"/>
      <c r="BQ119" s="986">
        <v>29834213</v>
      </c>
      <c r="BR119" s="987"/>
      <c r="BS119" s="987"/>
      <c r="BT119" s="987"/>
      <c r="BU119" s="987"/>
      <c r="BV119" s="987">
        <v>29271941</v>
      </c>
      <c r="BW119" s="987"/>
      <c r="BX119" s="987"/>
      <c r="BY119" s="987"/>
      <c r="BZ119" s="987"/>
      <c r="CA119" s="987">
        <v>29146184</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48000</v>
      </c>
      <c r="DH119" s="973"/>
      <c r="DI119" s="973"/>
      <c r="DJ119" s="973"/>
      <c r="DK119" s="974"/>
      <c r="DL119" s="972">
        <v>36000</v>
      </c>
      <c r="DM119" s="973"/>
      <c r="DN119" s="973"/>
      <c r="DO119" s="973"/>
      <c r="DP119" s="974"/>
      <c r="DQ119" s="972">
        <v>24000</v>
      </c>
      <c r="DR119" s="973"/>
      <c r="DS119" s="973"/>
      <c r="DT119" s="973"/>
      <c r="DU119" s="974"/>
      <c r="DV119" s="975">
        <v>0</v>
      </c>
      <c r="DW119" s="976"/>
      <c r="DX119" s="976"/>
      <c r="DY119" s="976"/>
      <c r="DZ119" s="977"/>
    </row>
    <row r="120" spans="1:130" s="224"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52709510</v>
      </c>
      <c r="BR120" s="918"/>
      <c r="BS120" s="918"/>
      <c r="BT120" s="918"/>
      <c r="BU120" s="918"/>
      <c r="BV120" s="918">
        <v>59245668</v>
      </c>
      <c r="BW120" s="918"/>
      <c r="BX120" s="918"/>
      <c r="BY120" s="918"/>
      <c r="BZ120" s="918"/>
      <c r="CA120" s="918">
        <v>62346707</v>
      </c>
      <c r="CB120" s="918"/>
      <c r="CC120" s="918"/>
      <c r="CD120" s="918"/>
      <c r="CE120" s="918"/>
      <c r="CF120" s="931">
        <v>103.9</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1594545</v>
      </c>
      <c r="DH120" s="918"/>
      <c r="DI120" s="918"/>
      <c r="DJ120" s="918"/>
      <c r="DK120" s="918"/>
      <c r="DL120" s="918">
        <v>1506532</v>
      </c>
      <c r="DM120" s="918"/>
      <c r="DN120" s="918"/>
      <c r="DO120" s="918"/>
      <c r="DP120" s="918"/>
      <c r="DQ120" s="918">
        <v>1416767</v>
      </c>
      <c r="DR120" s="918"/>
      <c r="DS120" s="918"/>
      <c r="DT120" s="918"/>
      <c r="DU120" s="918"/>
      <c r="DV120" s="919">
        <v>2.4</v>
      </c>
      <c r="DW120" s="919"/>
      <c r="DX120" s="919"/>
      <c r="DY120" s="919"/>
      <c r="DZ120" s="920"/>
    </row>
    <row r="121" spans="1:130" s="224"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507777</v>
      </c>
      <c r="BR121" s="913"/>
      <c r="BS121" s="913"/>
      <c r="BT121" s="913"/>
      <c r="BU121" s="913"/>
      <c r="BV121" s="913">
        <v>479519</v>
      </c>
      <c r="BW121" s="913"/>
      <c r="BX121" s="913"/>
      <c r="BY121" s="913"/>
      <c r="BZ121" s="913"/>
      <c r="CA121" s="913">
        <v>450475</v>
      </c>
      <c r="CB121" s="913"/>
      <c r="CC121" s="913"/>
      <c r="CD121" s="913"/>
      <c r="CE121" s="913"/>
      <c r="CF121" s="907">
        <v>0.8</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26230856</v>
      </c>
      <c r="BR122" s="987"/>
      <c r="BS122" s="987"/>
      <c r="BT122" s="987"/>
      <c r="BU122" s="987"/>
      <c r="BV122" s="987">
        <v>25471376</v>
      </c>
      <c r="BW122" s="987"/>
      <c r="BX122" s="987"/>
      <c r="BY122" s="987"/>
      <c r="BZ122" s="987"/>
      <c r="CA122" s="987">
        <v>23579622</v>
      </c>
      <c r="CB122" s="987"/>
      <c r="CC122" s="987"/>
      <c r="CD122" s="987"/>
      <c r="CE122" s="987"/>
      <c r="CF122" s="1004">
        <v>39.299999999999997</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447</v>
      </c>
      <c r="BP123" s="992"/>
      <c r="BQ123" s="1050">
        <v>79448143</v>
      </c>
      <c r="BR123" s="1051"/>
      <c r="BS123" s="1051"/>
      <c r="BT123" s="1051"/>
      <c r="BU123" s="1051"/>
      <c r="BV123" s="1051">
        <v>85196563</v>
      </c>
      <c r="BW123" s="1051"/>
      <c r="BX123" s="1051"/>
      <c r="BY123" s="1051"/>
      <c r="BZ123" s="1051"/>
      <c r="CA123" s="1051">
        <v>86376804</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12000</v>
      </c>
      <c r="AB126" s="946"/>
      <c r="AC126" s="946"/>
      <c r="AD126" s="946"/>
      <c r="AE126" s="947"/>
      <c r="AF126" s="948">
        <v>12000</v>
      </c>
      <c r="AG126" s="946"/>
      <c r="AH126" s="946"/>
      <c r="AI126" s="946"/>
      <c r="AJ126" s="947"/>
      <c r="AK126" s="948">
        <v>12000</v>
      </c>
      <c r="AL126" s="946"/>
      <c r="AM126" s="946"/>
      <c r="AN126" s="946"/>
      <c r="AO126" s="947"/>
      <c r="AP126" s="949">
        <v>0</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36</v>
      </c>
      <c r="AB127" s="946"/>
      <c r="AC127" s="946"/>
      <c r="AD127" s="946"/>
      <c r="AE127" s="947"/>
      <c r="AF127" s="948">
        <v>19</v>
      </c>
      <c r="AG127" s="946"/>
      <c r="AH127" s="946"/>
      <c r="AI127" s="946"/>
      <c r="AJ127" s="947"/>
      <c r="AK127" s="948">
        <v>19</v>
      </c>
      <c r="AL127" s="946"/>
      <c r="AM127" s="946"/>
      <c r="AN127" s="946"/>
      <c r="AO127" s="947"/>
      <c r="AP127" s="949">
        <v>0</v>
      </c>
      <c r="AQ127" s="950"/>
      <c r="AR127" s="950"/>
      <c r="AS127" s="950"/>
      <c r="AT127" s="951"/>
      <c r="AU127" s="226"/>
      <c r="AV127" s="226"/>
      <c r="AW127" s="226"/>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38348</v>
      </c>
      <c r="AB128" s="1033"/>
      <c r="AC128" s="1033"/>
      <c r="AD128" s="1033"/>
      <c r="AE128" s="1034"/>
      <c r="AF128" s="1035">
        <v>38111</v>
      </c>
      <c r="AG128" s="1033"/>
      <c r="AH128" s="1033"/>
      <c r="AI128" s="1033"/>
      <c r="AJ128" s="1034"/>
      <c r="AK128" s="1035">
        <v>38348</v>
      </c>
      <c r="AL128" s="1033"/>
      <c r="AM128" s="1033"/>
      <c r="AN128" s="1033"/>
      <c r="AO128" s="1034"/>
      <c r="AP128" s="1036"/>
      <c r="AQ128" s="1037"/>
      <c r="AR128" s="1037"/>
      <c r="AS128" s="1037"/>
      <c r="AT128" s="1038"/>
      <c r="AU128" s="226"/>
      <c r="AV128" s="226"/>
      <c r="AW128" s="226"/>
      <c r="AX128" s="883" t="s">
        <v>461</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58760773</v>
      </c>
      <c r="AB129" s="946"/>
      <c r="AC129" s="946"/>
      <c r="AD129" s="946"/>
      <c r="AE129" s="947"/>
      <c r="AF129" s="948">
        <v>58246452</v>
      </c>
      <c r="AG129" s="946"/>
      <c r="AH129" s="946"/>
      <c r="AI129" s="946"/>
      <c r="AJ129" s="947"/>
      <c r="AK129" s="948">
        <v>62279624</v>
      </c>
      <c r="AL129" s="946"/>
      <c r="AM129" s="946"/>
      <c r="AN129" s="946"/>
      <c r="AO129" s="947"/>
      <c r="AP129" s="1060"/>
      <c r="AQ129" s="1061"/>
      <c r="AR129" s="1061"/>
      <c r="AS129" s="1061"/>
      <c r="AT129" s="1062"/>
      <c r="AU129" s="227"/>
      <c r="AV129" s="227"/>
      <c r="AW129" s="227"/>
      <c r="AX129" s="1052" t="s">
        <v>464</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2704490</v>
      </c>
      <c r="AB130" s="946"/>
      <c r="AC130" s="946"/>
      <c r="AD130" s="946"/>
      <c r="AE130" s="947"/>
      <c r="AF130" s="948">
        <v>2516373</v>
      </c>
      <c r="AG130" s="946"/>
      <c r="AH130" s="946"/>
      <c r="AI130" s="946"/>
      <c r="AJ130" s="947"/>
      <c r="AK130" s="948">
        <v>2297726</v>
      </c>
      <c r="AL130" s="946"/>
      <c r="AM130" s="946"/>
      <c r="AN130" s="946"/>
      <c r="AO130" s="947"/>
      <c r="AP130" s="1060"/>
      <c r="AQ130" s="1061"/>
      <c r="AR130" s="1061"/>
      <c r="AS130" s="1061"/>
      <c r="AT130" s="1062"/>
      <c r="AU130" s="227"/>
      <c r="AV130" s="227"/>
      <c r="AW130" s="227"/>
      <c r="AX130" s="1052" t="s">
        <v>467</v>
      </c>
      <c r="AY130" s="910"/>
      <c r="AZ130" s="910"/>
      <c r="BA130" s="910"/>
      <c r="BB130" s="910"/>
      <c r="BC130" s="910"/>
      <c r="BD130" s="910"/>
      <c r="BE130" s="911"/>
      <c r="BF130" s="1088">
        <v>-2.1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56056283</v>
      </c>
      <c r="AB131" s="973"/>
      <c r="AC131" s="973"/>
      <c r="AD131" s="973"/>
      <c r="AE131" s="974"/>
      <c r="AF131" s="972">
        <v>55730079</v>
      </c>
      <c r="AG131" s="973"/>
      <c r="AH131" s="973"/>
      <c r="AI131" s="973"/>
      <c r="AJ131" s="974"/>
      <c r="AK131" s="972">
        <v>59981898</v>
      </c>
      <c r="AL131" s="973"/>
      <c r="AM131" s="973"/>
      <c r="AN131" s="973"/>
      <c r="AO131" s="974"/>
      <c r="AP131" s="1097"/>
      <c r="AQ131" s="1098"/>
      <c r="AR131" s="1098"/>
      <c r="AS131" s="1098"/>
      <c r="AT131" s="1099"/>
      <c r="AU131" s="227"/>
      <c r="AV131" s="227"/>
      <c r="AW131" s="227"/>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-2.72847916</v>
      </c>
      <c r="AB132" s="1084"/>
      <c r="AC132" s="1084"/>
      <c r="AD132" s="1084"/>
      <c r="AE132" s="1085"/>
      <c r="AF132" s="1086">
        <v>-2.2489291599999999</v>
      </c>
      <c r="AG132" s="1084"/>
      <c r="AH132" s="1084"/>
      <c r="AI132" s="1084"/>
      <c r="AJ132" s="1085"/>
      <c r="AK132" s="1086">
        <v>-1.61821488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-2.7</v>
      </c>
      <c r="AB133" s="1067"/>
      <c r="AC133" s="1067"/>
      <c r="AD133" s="1067"/>
      <c r="AE133" s="1068"/>
      <c r="AF133" s="1066">
        <v>-2.6</v>
      </c>
      <c r="AG133" s="1067"/>
      <c r="AH133" s="1067"/>
      <c r="AI133" s="1067"/>
      <c r="AJ133" s="1068"/>
      <c r="AK133" s="1066">
        <v>-2.1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To+db55DdiFWM1keeKbV8iFMBG5byfI1AYds/FL2Zp6sybMlcQbMvqBFI5RmGgt4H8CJJcEuO1KiIUM1yJaRw==" saltValue="xuCik59zbGJ/k/723iPu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XT5Lm4oKLGEiv78RNgzvE6OJYfVbsfI+h4PQk724bfrKe2kRhN9ehi7KOvbkMwta9JLxuDnTlKIIBvvTW656w==" saltValue="wKN/GO2fpSSqnWklxI/b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uWyGBNqkfQ5YRsbtZhhGz1+BCRgkuN90OUmA/iPPE5BbQoOBz38WCSB5z9HGGKOlK+dY0SAP/HnyiKbR8xFEA==" saltValue="rNbKZIjE93AGQLZmIc3aZ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01" t="s">
        <v>476</v>
      </c>
      <c r="AP7" s="265"/>
      <c r="AQ7" s="266" t="s">
        <v>477</v>
      </c>
      <c r="AR7" s="267"/>
    </row>
    <row r="8" spans="1:46" ht="13" x14ac:dyDescent="0.2">
      <c r="A8" s="259"/>
      <c r="AK8" s="268"/>
      <c r="AL8" s="269"/>
      <c r="AM8" s="269"/>
      <c r="AN8" s="270"/>
      <c r="AO8" s="1102"/>
      <c r="AP8" s="271" t="s">
        <v>478</v>
      </c>
      <c r="AQ8" s="272" t="s">
        <v>479</v>
      </c>
      <c r="AR8" s="273" t="s">
        <v>480</v>
      </c>
    </row>
    <row r="9" spans="1:46" ht="13" x14ac:dyDescent="0.2">
      <c r="A9" s="259"/>
      <c r="AK9" s="1103" t="s">
        <v>481</v>
      </c>
      <c r="AL9" s="1104"/>
      <c r="AM9" s="1104"/>
      <c r="AN9" s="1105"/>
      <c r="AO9" s="274">
        <v>17667614</v>
      </c>
      <c r="AP9" s="274">
        <v>83186</v>
      </c>
      <c r="AQ9" s="275">
        <v>62747</v>
      </c>
      <c r="AR9" s="276">
        <v>32.6</v>
      </c>
    </row>
    <row r="10" spans="1:46" ht="13.5" customHeight="1" x14ac:dyDescent="0.2">
      <c r="A10" s="259"/>
      <c r="AK10" s="1103" t="s">
        <v>482</v>
      </c>
      <c r="AL10" s="1104"/>
      <c r="AM10" s="1104"/>
      <c r="AN10" s="1105"/>
      <c r="AO10" s="277">
        <v>236904</v>
      </c>
      <c r="AP10" s="277">
        <v>1115</v>
      </c>
      <c r="AQ10" s="278">
        <v>903</v>
      </c>
      <c r="AR10" s="279">
        <v>23.5</v>
      </c>
    </row>
    <row r="11" spans="1:46" ht="13.5" customHeight="1" x14ac:dyDescent="0.2">
      <c r="A11" s="259"/>
      <c r="AK11" s="1103" t="s">
        <v>483</v>
      </c>
      <c r="AL11" s="1104"/>
      <c r="AM11" s="1104"/>
      <c r="AN11" s="1105"/>
      <c r="AO11" s="277" t="s">
        <v>484</v>
      </c>
      <c r="AP11" s="277" t="s">
        <v>484</v>
      </c>
      <c r="AQ11" s="278" t="s">
        <v>484</v>
      </c>
      <c r="AR11" s="279" t="s">
        <v>484</v>
      </c>
    </row>
    <row r="12" spans="1:46" ht="13.5" customHeight="1" x14ac:dyDescent="0.2">
      <c r="A12" s="259"/>
      <c r="AK12" s="1103" t="s">
        <v>485</v>
      </c>
      <c r="AL12" s="1104"/>
      <c r="AM12" s="1104"/>
      <c r="AN12" s="1105"/>
      <c r="AO12" s="277" t="s">
        <v>484</v>
      </c>
      <c r="AP12" s="277" t="s">
        <v>484</v>
      </c>
      <c r="AQ12" s="278" t="s">
        <v>484</v>
      </c>
      <c r="AR12" s="279" t="s">
        <v>484</v>
      </c>
    </row>
    <row r="13" spans="1:46" ht="13.5" customHeight="1" x14ac:dyDescent="0.2">
      <c r="A13" s="259"/>
      <c r="AK13" s="1103" t="s">
        <v>486</v>
      </c>
      <c r="AL13" s="1104"/>
      <c r="AM13" s="1104"/>
      <c r="AN13" s="1105"/>
      <c r="AO13" s="277">
        <v>718220</v>
      </c>
      <c r="AP13" s="277">
        <v>3382</v>
      </c>
      <c r="AQ13" s="278">
        <v>2239</v>
      </c>
      <c r="AR13" s="279">
        <v>51</v>
      </c>
    </row>
    <row r="14" spans="1:46" ht="13.5" customHeight="1" x14ac:dyDescent="0.2">
      <c r="A14" s="259"/>
      <c r="AK14" s="1103" t="s">
        <v>487</v>
      </c>
      <c r="AL14" s="1104"/>
      <c r="AM14" s="1104"/>
      <c r="AN14" s="1105"/>
      <c r="AO14" s="277">
        <v>369630</v>
      </c>
      <c r="AP14" s="277">
        <v>1740</v>
      </c>
      <c r="AQ14" s="278">
        <v>1577</v>
      </c>
      <c r="AR14" s="279">
        <v>10.3</v>
      </c>
    </row>
    <row r="15" spans="1:46" ht="13.5" customHeight="1" x14ac:dyDescent="0.2">
      <c r="A15" s="259"/>
      <c r="AK15" s="1106" t="s">
        <v>488</v>
      </c>
      <c r="AL15" s="1107"/>
      <c r="AM15" s="1107"/>
      <c r="AN15" s="1108"/>
      <c r="AO15" s="277">
        <v>-383077</v>
      </c>
      <c r="AP15" s="277">
        <v>-1804</v>
      </c>
      <c r="AQ15" s="278">
        <v>-1898</v>
      </c>
      <c r="AR15" s="279">
        <v>-5</v>
      </c>
    </row>
    <row r="16" spans="1:46" ht="13" x14ac:dyDescent="0.2">
      <c r="A16" s="259"/>
      <c r="AK16" s="1106" t="s">
        <v>177</v>
      </c>
      <c r="AL16" s="1107"/>
      <c r="AM16" s="1107"/>
      <c r="AN16" s="1108"/>
      <c r="AO16" s="277">
        <v>18609291</v>
      </c>
      <c r="AP16" s="277">
        <v>87619</v>
      </c>
      <c r="AQ16" s="278">
        <v>65568</v>
      </c>
      <c r="AR16" s="279">
        <v>33.6</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09" t="s">
        <v>493</v>
      </c>
      <c r="AL21" s="1110"/>
      <c r="AM21" s="1110"/>
      <c r="AN21" s="1111"/>
      <c r="AO21" s="289">
        <v>8.7200000000000006</v>
      </c>
      <c r="AP21" s="290">
        <v>6.35</v>
      </c>
      <c r="AQ21" s="291">
        <v>2.37</v>
      </c>
      <c r="AS21" s="292"/>
      <c r="AT21" s="288"/>
    </row>
    <row r="22" spans="1:46" s="260" customFormat="1" ht="13" x14ac:dyDescent="0.2">
      <c r="A22" s="288"/>
      <c r="AK22" s="1109" t="s">
        <v>494</v>
      </c>
      <c r="AL22" s="1110"/>
      <c r="AM22" s="1110"/>
      <c r="AN22" s="1111"/>
      <c r="AO22" s="293">
        <v>97.5</v>
      </c>
      <c r="AP22" s="294">
        <v>98.6</v>
      </c>
      <c r="AQ22" s="295">
        <v>-1.1000000000000001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01" t="s">
        <v>476</v>
      </c>
      <c r="AP30" s="265"/>
      <c r="AQ30" s="266" t="s">
        <v>477</v>
      </c>
      <c r="AR30" s="267"/>
    </row>
    <row r="31" spans="1:46" ht="13" x14ac:dyDescent="0.2">
      <c r="A31" s="259"/>
      <c r="AK31" s="268"/>
      <c r="AL31" s="269"/>
      <c r="AM31" s="269"/>
      <c r="AN31" s="270"/>
      <c r="AO31" s="1102"/>
      <c r="AP31" s="271" t="s">
        <v>478</v>
      </c>
      <c r="AQ31" s="272" t="s">
        <v>479</v>
      </c>
      <c r="AR31" s="273" t="s">
        <v>480</v>
      </c>
    </row>
    <row r="32" spans="1:46" ht="27" customHeight="1" x14ac:dyDescent="0.2">
      <c r="A32" s="259"/>
      <c r="AK32" s="1117" t="s">
        <v>498</v>
      </c>
      <c r="AL32" s="1118"/>
      <c r="AM32" s="1118"/>
      <c r="AN32" s="1119"/>
      <c r="AO32" s="303">
        <v>929847</v>
      </c>
      <c r="AP32" s="303">
        <v>4378</v>
      </c>
      <c r="AQ32" s="304">
        <v>3862</v>
      </c>
      <c r="AR32" s="305">
        <v>13.4</v>
      </c>
    </row>
    <row r="33" spans="1:46" ht="13.5" customHeight="1" x14ac:dyDescent="0.2">
      <c r="A33" s="259"/>
      <c r="AK33" s="1117" t="s">
        <v>499</v>
      </c>
      <c r="AL33" s="1118"/>
      <c r="AM33" s="1118"/>
      <c r="AN33" s="1119"/>
      <c r="AO33" s="303" t="s">
        <v>484</v>
      </c>
      <c r="AP33" s="303" t="s">
        <v>484</v>
      </c>
      <c r="AQ33" s="304" t="s">
        <v>484</v>
      </c>
      <c r="AR33" s="305" t="s">
        <v>484</v>
      </c>
    </row>
    <row r="34" spans="1:46" ht="27" customHeight="1" x14ac:dyDescent="0.2">
      <c r="A34" s="259"/>
      <c r="AK34" s="1117" t="s">
        <v>500</v>
      </c>
      <c r="AL34" s="1118"/>
      <c r="AM34" s="1118"/>
      <c r="AN34" s="1119"/>
      <c r="AO34" s="303">
        <v>215313</v>
      </c>
      <c r="AP34" s="303">
        <v>1014</v>
      </c>
      <c r="AQ34" s="304">
        <v>339</v>
      </c>
      <c r="AR34" s="305">
        <v>199.1</v>
      </c>
    </row>
    <row r="35" spans="1:46" ht="27" customHeight="1" x14ac:dyDescent="0.2">
      <c r="A35" s="259"/>
      <c r="AK35" s="1117" t="s">
        <v>501</v>
      </c>
      <c r="AL35" s="1118"/>
      <c r="AM35" s="1118"/>
      <c r="AN35" s="1119"/>
      <c r="AO35" s="303">
        <v>119092</v>
      </c>
      <c r="AP35" s="303">
        <v>561</v>
      </c>
      <c r="AQ35" s="304">
        <v>19</v>
      </c>
      <c r="AR35" s="305">
        <v>2852.6</v>
      </c>
    </row>
    <row r="36" spans="1:46" ht="27" customHeight="1" x14ac:dyDescent="0.2">
      <c r="A36" s="259"/>
      <c r="AK36" s="1117" t="s">
        <v>502</v>
      </c>
      <c r="AL36" s="1118"/>
      <c r="AM36" s="1118"/>
      <c r="AN36" s="1119"/>
      <c r="AO36" s="303">
        <v>89167</v>
      </c>
      <c r="AP36" s="303">
        <v>420</v>
      </c>
      <c r="AQ36" s="304">
        <v>364</v>
      </c>
      <c r="AR36" s="305">
        <v>15.4</v>
      </c>
    </row>
    <row r="37" spans="1:46" ht="13.5" customHeight="1" x14ac:dyDescent="0.2">
      <c r="A37" s="259"/>
      <c r="AK37" s="1117" t="s">
        <v>503</v>
      </c>
      <c r="AL37" s="1118"/>
      <c r="AM37" s="1118"/>
      <c r="AN37" s="1119"/>
      <c r="AO37" s="303">
        <v>12019</v>
      </c>
      <c r="AP37" s="303">
        <v>57</v>
      </c>
      <c r="AQ37" s="304">
        <v>2345</v>
      </c>
      <c r="AR37" s="305">
        <v>-97.6</v>
      </c>
    </row>
    <row r="38" spans="1:46" ht="27" customHeight="1" x14ac:dyDescent="0.2">
      <c r="A38" s="259"/>
      <c r="AK38" s="1120" t="s">
        <v>504</v>
      </c>
      <c r="AL38" s="1121"/>
      <c r="AM38" s="1121"/>
      <c r="AN38" s="1122"/>
      <c r="AO38" s="306" t="s">
        <v>484</v>
      </c>
      <c r="AP38" s="306" t="s">
        <v>484</v>
      </c>
      <c r="AQ38" s="307" t="s">
        <v>484</v>
      </c>
      <c r="AR38" s="295" t="s">
        <v>484</v>
      </c>
      <c r="AS38" s="302"/>
    </row>
    <row r="39" spans="1:46" ht="13" x14ac:dyDescent="0.2">
      <c r="A39" s="259"/>
      <c r="AK39" s="1120" t="s">
        <v>505</v>
      </c>
      <c r="AL39" s="1121"/>
      <c r="AM39" s="1121"/>
      <c r="AN39" s="1122"/>
      <c r="AO39" s="303">
        <v>-38348</v>
      </c>
      <c r="AP39" s="303">
        <v>-181</v>
      </c>
      <c r="AQ39" s="304">
        <v>-12</v>
      </c>
      <c r="AR39" s="305">
        <v>1408.3</v>
      </c>
      <c r="AS39" s="302"/>
    </row>
    <row r="40" spans="1:46" ht="27" customHeight="1" x14ac:dyDescent="0.2">
      <c r="A40" s="259"/>
      <c r="AK40" s="1117" t="s">
        <v>506</v>
      </c>
      <c r="AL40" s="1118"/>
      <c r="AM40" s="1118"/>
      <c r="AN40" s="1119"/>
      <c r="AO40" s="303">
        <v>-2297726</v>
      </c>
      <c r="AP40" s="303">
        <v>-10819</v>
      </c>
      <c r="AQ40" s="304">
        <v>-12184</v>
      </c>
      <c r="AR40" s="305">
        <v>-11.2</v>
      </c>
      <c r="AS40" s="302"/>
    </row>
    <row r="41" spans="1:46" ht="13" x14ac:dyDescent="0.2">
      <c r="A41" s="259"/>
      <c r="AK41" s="1123" t="s">
        <v>287</v>
      </c>
      <c r="AL41" s="1124"/>
      <c r="AM41" s="1124"/>
      <c r="AN41" s="1125"/>
      <c r="AO41" s="303">
        <v>-970636</v>
      </c>
      <c r="AP41" s="303">
        <v>-4570</v>
      </c>
      <c r="AQ41" s="304">
        <v>-5268</v>
      </c>
      <c r="AR41" s="305">
        <v>-13.2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112" t="s">
        <v>476</v>
      </c>
      <c r="AN49" s="1114" t="s">
        <v>509</v>
      </c>
      <c r="AO49" s="1115"/>
      <c r="AP49" s="1115"/>
      <c r="AQ49" s="1115"/>
      <c r="AR49" s="1116"/>
    </row>
    <row r="50" spans="1:44" ht="13" x14ac:dyDescent="0.2">
      <c r="A50" s="259"/>
      <c r="AK50" s="317"/>
      <c r="AL50" s="318"/>
      <c r="AM50" s="1113"/>
      <c r="AN50" s="319" t="s">
        <v>510</v>
      </c>
      <c r="AO50" s="320" t="s">
        <v>511</v>
      </c>
      <c r="AP50" s="321" t="s">
        <v>512</v>
      </c>
      <c r="AQ50" s="322" t="s">
        <v>513</v>
      </c>
      <c r="AR50" s="323" t="s">
        <v>514</v>
      </c>
    </row>
    <row r="51" spans="1:44" ht="13" x14ac:dyDescent="0.2">
      <c r="A51" s="259"/>
      <c r="AK51" s="315" t="s">
        <v>515</v>
      </c>
      <c r="AL51" s="316"/>
      <c r="AM51" s="324">
        <v>8873112</v>
      </c>
      <c r="AN51" s="325">
        <v>43833</v>
      </c>
      <c r="AO51" s="326">
        <v>-23.2</v>
      </c>
      <c r="AP51" s="327">
        <v>51681</v>
      </c>
      <c r="AQ51" s="328">
        <v>3.8</v>
      </c>
      <c r="AR51" s="329">
        <v>-27</v>
      </c>
    </row>
    <row r="52" spans="1:44" ht="13" x14ac:dyDescent="0.2">
      <c r="A52" s="259"/>
      <c r="AK52" s="330"/>
      <c r="AL52" s="331" t="s">
        <v>516</v>
      </c>
      <c r="AM52" s="332">
        <v>7464874</v>
      </c>
      <c r="AN52" s="333">
        <v>36876</v>
      </c>
      <c r="AO52" s="334">
        <v>-27.2</v>
      </c>
      <c r="AP52" s="335">
        <v>37226</v>
      </c>
      <c r="AQ52" s="336">
        <v>-0.1</v>
      </c>
      <c r="AR52" s="337">
        <v>-27.1</v>
      </c>
    </row>
    <row r="53" spans="1:44" ht="13" x14ac:dyDescent="0.2">
      <c r="A53" s="259"/>
      <c r="AK53" s="315" t="s">
        <v>517</v>
      </c>
      <c r="AL53" s="316"/>
      <c r="AM53" s="324">
        <v>7550335</v>
      </c>
      <c r="AN53" s="325">
        <v>37076</v>
      </c>
      <c r="AO53" s="326">
        <v>-15.4</v>
      </c>
      <c r="AP53" s="327">
        <v>50465</v>
      </c>
      <c r="AQ53" s="328">
        <v>-2.4</v>
      </c>
      <c r="AR53" s="329">
        <v>-13</v>
      </c>
    </row>
    <row r="54" spans="1:44" ht="13" x14ac:dyDescent="0.2">
      <c r="A54" s="259"/>
      <c r="AK54" s="330"/>
      <c r="AL54" s="331" t="s">
        <v>516</v>
      </c>
      <c r="AM54" s="332">
        <v>6507511</v>
      </c>
      <c r="AN54" s="333">
        <v>31955</v>
      </c>
      <c r="AO54" s="334">
        <v>-13.3</v>
      </c>
      <c r="AP54" s="335">
        <v>34193</v>
      </c>
      <c r="AQ54" s="336">
        <v>-8.1</v>
      </c>
      <c r="AR54" s="337">
        <v>-5.2</v>
      </c>
    </row>
    <row r="55" spans="1:44" ht="13" x14ac:dyDescent="0.2">
      <c r="A55" s="259"/>
      <c r="AK55" s="315" t="s">
        <v>518</v>
      </c>
      <c r="AL55" s="316"/>
      <c r="AM55" s="324">
        <v>9529209</v>
      </c>
      <c r="AN55" s="325">
        <v>46779</v>
      </c>
      <c r="AO55" s="326">
        <v>26.2</v>
      </c>
      <c r="AP55" s="327">
        <v>51679</v>
      </c>
      <c r="AQ55" s="328">
        <v>2.4</v>
      </c>
      <c r="AR55" s="329">
        <v>23.8</v>
      </c>
    </row>
    <row r="56" spans="1:44" ht="13" x14ac:dyDescent="0.2">
      <c r="A56" s="259"/>
      <c r="AK56" s="330"/>
      <c r="AL56" s="331" t="s">
        <v>516</v>
      </c>
      <c r="AM56" s="332">
        <v>7727601</v>
      </c>
      <c r="AN56" s="333">
        <v>37935</v>
      </c>
      <c r="AO56" s="334">
        <v>18.7</v>
      </c>
      <c r="AP56" s="335">
        <v>35132</v>
      </c>
      <c r="AQ56" s="336">
        <v>2.7</v>
      </c>
      <c r="AR56" s="337">
        <v>16</v>
      </c>
    </row>
    <row r="57" spans="1:44" ht="13" x14ac:dyDescent="0.2">
      <c r="A57" s="259"/>
      <c r="AK57" s="315" t="s">
        <v>519</v>
      </c>
      <c r="AL57" s="316"/>
      <c r="AM57" s="324">
        <v>5735132</v>
      </c>
      <c r="AN57" s="325">
        <v>27642</v>
      </c>
      <c r="AO57" s="326">
        <v>-40.9</v>
      </c>
      <c r="AP57" s="327">
        <v>49665</v>
      </c>
      <c r="AQ57" s="328">
        <v>-3.9</v>
      </c>
      <c r="AR57" s="329">
        <v>-37</v>
      </c>
    </row>
    <row r="58" spans="1:44" ht="13" x14ac:dyDescent="0.2">
      <c r="A58" s="259"/>
      <c r="AK58" s="330"/>
      <c r="AL58" s="331" t="s">
        <v>516</v>
      </c>
      <c r="AM58" s="332">
        <v>4893454</v>
      </c>
      <c r="AN58" s="333">
        <v>23585</v>
      </c>
      <c r="AO58" s="334">
        <v>-37.799999999999997</v>
      </c>
      <c r="AP58" s="335">
        <v>34678</v>
      </c>
      <c r="AQ58" s="336">
        <v>-1.3</v>
      </c>
      <c r="AR58" s="337">
        <v>-36.5</v>
      </c>
    </row>
    <row r="59" spans="1:44" ht="13" x14ac:dyDescent="0.2">
      <c r="A59" s="259"/>
      <c r="AK59" s="315" t="s">
        <v>520</v>
      </c>
      <c r="AL59" s="316"/>
      <c r="AM59" s="324">
        <v>8826818</v>
      </c>
      <c r="AN59" s="325">
        <v>41560</v>
      </c>
      <c r="AO59" s="326">
        <v>50.4</v>
      </c>
      <c r="AP59" s="327">
        <v>63439</v>
      </c>
      <c r="AQ59" s="328">
        <v>27.7</v>
      </c>
      <c r="AR59" s="329">
        <v>22.7</v>
      </c>
    </row>
    <row r="60" spans="1:44" ht="13" x14ac:dyDescent="0.2">
      <c r="A60" s="259"/>
      <c r="AK60" s="330"/>
      <c r="AL60" s="331" t="s">
        <v>516</v>
      </c>
      <c r="AM60" s="332">
        <v>7876460</v>
      </c>
      <c r="AN60" s="333">
        <v>37085</v>
      </c>
      <c r="AO60" s="334">
        <v>57.2</v>
      </c>
      <c r="AP60" s="335">
        <v>46463</v>
      </c>
      <c r="AQ60" s="336">
        <v>34</v>
      </c>
      <c r="AR60" s="337">
        <v>23.2</v>
      </c>
    </row>
    <row r="61" spans="1:44" ht="13" x14ac:dyDescent="0.2">
      <c r="A61" s="259"/>
      <c r="AK61" s="315" t="s">
        <v>521</v>
      </c>
      <c r="AL61" s="338"/>
      <c r="AM61" s="324">
        <v>8102921</v>
      </c>
      <c r="AN61" s="325">
        <v>39378</v>
      </c>
      <c r="AO61" s="326">
        <v>-0.6</v>
      </c>
      <c r="AP61" s="327">
        <v>53386</v>
      </c>
      <c r="AQ61" s="339">
        <v>5.5</v>
      </c>
      <c r="AR61" s="329">
        <v>-6.1</v>
      </c>
    </row>
    <row r="62" spans="1:44" ht="13" x14ac:dyDescent="0.2">
      <c r="A62" s="259"/>
      <c r="AK62" s="330"/>
      <c r="AL62" s="331" t="s">
        <v>516</v>
      </c>
      <c r="AM62" s="332">
        <v>6893980</v>
      </c>
      <c r="AN62" s="333">
        <v>33487</v>
      </c>
      <c r="AO62" s="334">
        <v>-0.5</v>
      </c>
      <c r="AP62" s="335">
        <v>37538</v>
      </c>
      <c r="AQ62" s="336">
        <v>5.4</v>
      </c>
      <c r="AR62" s="337">
        <v>-5.9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IdHU6lcWiGlk9647KIMgcdBG1mBgLhmy7fhq7MEaSH5LTgHT+I0Cy9o+7AYC9C3vbr5iduCuQ6blgcF4ZlQztg==" saltValue="9DUtfdPytoc44/AttxqY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VGUMX+tk5DjH9B5AqNdWTbraabzMZrRo2UyuR/qRYHaGBfy7Cm5GgJyVQuJKwyRWJgxdNVQp+ROpOmu1KLrs2w==" saltValue="g2N9h3dhw0F4jHhl2ZoL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NP7GiMmn33IGEoP8Vi+YshwYx9WfgpilEKh94hqzoaIksizf+4ovQ8xqnrnOWNKRRz7je2ouJyyszOoznDYcw==" saltValue="CBnyDMBkiN12FvE8pltw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19.05</v>
      </c>
      <c r="G47" s="12">
        <v>17.47</v>
      </c>
      <c r="H47" s="12">
        <v>18.059999999999999</v>
      </c>
      <c r="I47" s="12">
        <v>20.03</v>
      </c>
      <c r="J47" s="13">
        <v>25.68</v>
      </c>
    </row>
    <row r="48" spans="2:10" ht="57.75" customHeight="1" x14ac:dyDescent="0.2">
      <c r="B48" s="14"/>
      <c r="C48" s="1128" t="s">
        <v>4</v>
      </c>
      <c r="D48" s="1128"/>
      <c r="E48" s="1129"/>
      <c r="F48" s="15">
        <v>6.98</v>
      </c>
      <c r="G48" s="16">
        <v>14.07</v>
      </c>
      <c r="H48" s="16">
        <v>17.61</v>
      </c>
      <c r="I48" s="16">
        <v>13.31</v>
      </c>
      <c r="J48" s="17">
        <v>11.73</v>
      </c>
    </row>
    <row r="49" spans="2:10" ht="57.75" customHeight="1" thickBot="1" x14ac:dyDescent="0.25">
      <c r="B49" s="18"/>
      <c r="C49" s="1130" t="s">
        <v>5</v>
      </c>
      <c r="D49" s="1130"/>
      <c r="E49" s="1131"/>
      <c r="F49" s="19">
        <v>1.62</v>
      </c>
      <c r="G49" s="20">
        <v>4.7699999999999996</v>
      </c>
      <c r="H49" s="20">
        <v>5.96</v>
      </c>
      <c r="I49" s="20" t="s">
        <v>528</v>
      </c>
      <c r="J49" s="21">
        <v>6.22</v>
      </c>
    </row>
    <row r="50" spans="2:10" ht="13" x14ac:dyDescent="0.2"/>
  </sheetData>
  <sheetProtection algorithmName="SHA-512" hashValue="TRX2QjhpfbrMipaes5gNihC+Khtke3lRY3G1chRCgICI4EBcKXd/WovA2Bce7yyFHkUjB0UbZRpp3a6CLAm9oA==" saltValue="Sz3G0xJkpB5nhQ+FMi5w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2025-03-07T10:00:42Z</cp:lastPrinted>
  <dcterms:created xsi:type="dcterms:W3CDTF">2025-02-19T01:47:05Z</dcterms:created>
  <dcterms:modified xsi:type="dcterms:W3CDTF">2025-03-19T03:29:09Z</dcterms:modified>
  <cp:category/>
</cp:coreProperties>
</file>