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7C4DC93E-00AF-4ADD-B64C-8DAED233D249}" xr6:coauthVersionLast="47" xr6:coauthVersionMax="47" xr10:uidLastSave="{3A2FD366-6F29-44F9-8FA0-491814B1AAD3}"/>
  <bookViews>
    <workbookView xWindow="-110" yWindow="-110" windowWidth="19420" windowHeight="122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<sst xmlns="http://schemas.openxmlformats.org/spreadsheetml/2006/main" count="1120" uniqueCount="555">
  <si>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</si>
  <si>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</si>
  <si>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</si>
  <si>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</si>
  <si>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</si>
  <si>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</si>
  <si>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</si>
  <si>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</si>
  <si>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</si>
  <si>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</si>
  <si>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</si>
  <si>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</si>
  <si>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</si>
  <si>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</si>
  <si>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</si>
  <si>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</si>
  <si>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</si>
  <si>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</si>
  <si>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</si>
  <si>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</si>
  <si>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</si>
  <si>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</si>
  <si>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</si>
  <si>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</si>
  <si>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</si>
  <si>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</si>
  <si>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</si>
  <si>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</si>
  <si>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</si>
  <si>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</si>
  <si>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</si>
  <si>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</si>
  <si>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</si>
  <si>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</si>
  <si>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</si>
  <si>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</si>
  <si>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</si>
  <si>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</si>
  <si>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</si>
  <si>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</si>
  <si>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</si>
  <si>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</si>
  <si>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</si>
  <si>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</si>
  <si>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</si>
  <si>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</si>
  <si>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</si>
  <si>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</si>
  <si>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</si>
  <si>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</si>
  <si>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</si>
  <si>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</si>
  <si>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</si>
  <si>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</si>
  <si>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</si>
  <si>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</si>
  <si>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</si>
  <si>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</si>
  <si>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</si>
  <si>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</si>
  <si>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</si>
  <si>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</si>
  <si>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</si>
  <si>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</si>
  <si>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</si>
  <si>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</si>
  <si>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</si>
  <si>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</si>
  <si>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</si>
  <si>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</si>
  <si>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</si>
  <si>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</si>
  <si>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</si>
  <si>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</si>
  <si>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</si>
  <si>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</si>
  <si>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</si>
  <si>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</si>
  <si>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</si>
  <si>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</si>
  <si>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</si>
  <si>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</si>
  <si>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</si>
  <si>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</si>
  <si>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</si>
  <si>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</si>
  <si>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</si>
  <si>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</si>
  <si>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</si>
  <si>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</si>
  <si>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</si>
  <si>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</si>
  <si>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</si>
  <si>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</si>
  <si>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文京区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</si>
  <si>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</si>
  <si>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</si>
  <si>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</si>
  <si>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</si>
  <si>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</si>
  <si>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</si>
  <si>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</si>
  <si>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</si>
  <si>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</si>
  <si>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</si>
  <si>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</si>
  <si>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</si>
  <si>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</si>
  <si>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</si>
  <si>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</si>
  <si>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</si>
  <si>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</si>
  <si>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</si>
  <si>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</si>
  <si>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</si>
  <si>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</si>
  <si>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</si>
  <si>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</si>
  <si>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</si>
  <si>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</si>
  <si>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</si>
  <si>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</si>
  <si>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</si>
  <si>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</si>
  <si>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</si>
  <si>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</si>
  <si>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</si>
  <si>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</si>
  <si>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</si>
  <si>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</si>
  <si>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</si>
  <si>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</si>
  <si>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</si>
  <si>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</si>
  <si>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</si>
  <si>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</si>
  <si>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</si>
  <si>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</si>
  <si>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</si>
  <si>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</si>
  <si>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</si>
  <si>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</si>
  <si>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</si>
  <si>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</si>
  <si>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</si>
  <si>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</si>
  <si>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</si>
  <si>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</si>
  <si>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</si>
  <si>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</si>
  <si>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</si>
  <si>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</si>
  <si>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</si>
  <si>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</si>
  <si>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</si>
  <si>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</si>
  <si>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</si>
  <si>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</si>
  <si>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</si>
  <si>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</si>
  <si>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</si>
  <si>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</si>
  <si>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</si>
  <si>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</si>
  <si>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</si>
  <si>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</si>
  <si>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</si>
  <si>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</si>
  <si>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</si>
  <si>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</si>
  <si>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</si>
  <si>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</si>
  <si>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</si>
  <si>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</si>
  <si>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</si>
  <si>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</si>
  <si>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</si>
  <si>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</si>
  <si>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</si>
  <si>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</si>
  <si>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</si>
  <si>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</si>
  <si>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</si>
  <si>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</si>
  <si>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</si>
  <si>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</si>
  <si>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</si>
  <si>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</si>
  <si>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</si>
  <si>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</si>
  <si>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</si>
  <si>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</si>
  <si>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</si>
  <si>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</si>
  <si>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</si>
  <si>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</si>
  <si>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</si>
  <si>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</si>
  <si>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</si>
  <si>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</si>
  <si>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</si>
  <si>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</si>
  <si>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</si>
  <si>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東京都文京区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</si>
  <si>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</si>
  <si>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</si>
  <si>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</si>
  <si>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</si>
  <si>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</si>
  <si>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</si>
  <si>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</si>
  <si>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</si>
  <si>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</si>
  <si>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</si>
  <si>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</si>
  <si>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</si>
  <si>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</si>
  <si>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</si>
  <si>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</si>
  <si>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</si>
  <si>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</si>
  <si>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</si>
  <si>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</si>
  <si>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</si>
  <si>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</si>
  <si>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</si>
  <si>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</si>
  <si>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</si>
  <si>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</si>
  <si>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</si>
  <si>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</si>
  <si>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</si>
  <si>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</si>
  <si>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</si>
  <si>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</si>
  <si>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</si>
  <si>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</si>
  <si>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</si>
  <si>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</si>
  <si>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</si>
  <si>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</si>
  <si>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</si>
  <si>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</si>
  <si>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</si>
  <si>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</si>
  <si>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</si>
  <si>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</si>
  <si>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</si>
  <si>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</si>
  <si>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</si>
  <si>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</si>
  <si>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</si>
  <si>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</si>
  <si>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</si>
  <si>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</si>
  <si>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</si>
  <si>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</si>
  <si>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</si>
  <si>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</si>
  <si>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</si>
  <si>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</si>
  <si>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</si>
  <si>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</si>
  <si>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</si>
  <si>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</si>
  <si>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</si>
  <si>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</si>
  <si>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</si>
  <si>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</si>
  <si>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</si>
  <si>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</si>
  <si>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</si>
  <si>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</si>
  <si>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</si>
  <si>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</si>
  <si>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</si>
  <si>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</si>
  <si>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</si>
  <si>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</si>
  <si>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</si>
  <si>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</si>
  <si>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</si>
  <si>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</si>
  <si>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</si>
  <si>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</si>
  <si>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</si>
  <si>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</si>
  <si>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</si>
  <si>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</si>
  <si>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</si>
  <si>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</si>
  <si>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</si>
  <si>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</si>
  <si>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</si>
  <si>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</si>
  <si>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</si>
  <si>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</si>
  <si>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</si>
  <si>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</si>
  <si>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</si>
  <si>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</si>
  <si>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</si>
  <si>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</si>
  <si>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</si>
  <si>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</si>
  <si>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</si>
  <si>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</si>
  <si>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</si>
  <si>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</si>
  <si>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</si>
  <si>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</si>
  <si>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</si>
  <si>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</si>
  <si>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</si>
  <si>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</si>
  <si>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</si>
  <si>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</si>
  <si>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</si>
  <si>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</si>
  <si>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</si>
  <si>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</si>
  <si>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</si>
  <si>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</si>
  <si>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</si>
  <si>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</si>
  <si>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</si>
  <si>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</si>
  <si>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</si>
  <si>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</si>
  <si>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</si>
  <si>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</si>
  <si>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</si>
  <si>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</si>
  <si>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</si>
  <si>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</si>
  <si>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</si>
  <si>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</si>
  <si>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</si>
  <si>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</si>
  <si>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</si>
  <si>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</si>
  <si>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</si>
  <si>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</si>
  <si>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</si>
  <si>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</si>
  <si>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</si>
  <si>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</si>
  <si>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</si>
  <si>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</si>
  <si>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</si>
  <si>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</si>
  <si>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</si>
  <si>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</si>
  <si>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</si>
  <si>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東京都文京区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</si>
  <si>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</si>
  <si>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</si>
  <si>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</si>
  <si>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</si>
  <si>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</si>
  <si>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</si>
  <si>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</si>
  <si>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</si>
  <si>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</si>
  <si>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</si>
  <si>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</si>
  <si>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</si>
  <si>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</si>
  <si>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</si>
  <si>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</si>
  <si>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</si>
  <si>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</si>
  <si>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</si>
  <si>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</si>
  <si>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</si>
  <si>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</si>
  <si>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</si>
  <si>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</si>
  <si>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</si>
  <si>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</si>
  <si>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</si>
  <si>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</si>
  <si>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</si>
  <si>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</si>
  <si>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</si>
  <si>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</si>
  <si>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</si>
  <si>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</si>
  <si>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</si>
  <si>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</si>
  <si>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</si>
  <si>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</si>
  <si>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</si>
  <si>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</si>
  <si>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</si>
  <si>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</si>
  <si>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</si>
  <si>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</si>
  <si>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</si>
  <si>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</si>
  <si>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</si>
  <si>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</si>
  <si>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</si>
  <si>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</si>
  <si>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</si>
  <si>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</si>
  <si>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</si>
  <si>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</si>
  <si>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</si>
  <si>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</si>
  <si>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</si>
  <si>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</si>
  <si>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</si>
  <si>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</si>
  <si>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</si>
  <si>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</si>
  <si>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</si>
  <si>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</si>
  <si>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</si>
  <si>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</si>
  <si>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</si>
  <si>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</si>
  <si>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</si>
  <si>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</si>
  <si>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</si>
  <si>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</si>
  <si>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</si>
  <si>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</si>
  <si>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</si>
  <si>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</si>
  <si>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</si>
  <si>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</si>
  <si>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</si>
  <si>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</si>
  <si>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</si>
  <si>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</si>
  <si>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</si>
  <si>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</si>
  <si>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</si>
  <si>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</si>
  <si>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</si>
  <si>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</si>
  <si>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</si>
  <si>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</si>
  <si>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</si>
  <si>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</si>
  <si>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</si>
  <si>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</si>
  <si>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</si>
  <si>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</si>
  <si>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</si>
  <si>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</si>
  <si>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</si>
  <si>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</si>
  <si>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</si>
  <si>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</si>
  <si>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</si>
  <si>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</si>
  <si>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</si>
  <si>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</si>
  <si>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</si>
  <si>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</si>
  <si>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</si>
  <si>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</si>
  <si>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</si>
  <si>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</si>
  <si>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</si>
  <si>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</si>
  <si>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</si>
  <si>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</si>
  <si>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</si>
  <si>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</si>
  <si>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</si>
  <si>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</si>
  <si>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</si>
  <si>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</si>
  <si>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</si>
  <si>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</si>
  <si>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</si>
  <si>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</si>
  <si>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</si>
  <si>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</si>
  <si>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</si>
  <si>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</si>
  <si>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</si>
  <si>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</si>
  <si>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</si>
  <si>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</si>
  <si>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</si>
  <si>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</si>
  <si>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</si>
  <si>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</si>
  <si>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</si>
  <si>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</si>
  <si>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</si>
  <si>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</si>
  <si>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</si>
  <si>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</si>
  <si>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</si>
  <si>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</si>
  <si>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</si>
  <si>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</si>
  <si>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</si>
  <si>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</si>
  <si>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</si>
  <si>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</si>
  <si>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</si>
  <si>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</si>
  <si>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</si>
  <si>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</si>
  <si>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</si>
  <si>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</si>
  <si>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</si>
  <si>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</si>
  <si>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</si>
  <si>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</si>
  <si>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</si>
  <si>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</si>
  <si>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</si>
  <si>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</si>
  <si>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</si>
  <si>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</si>
  <si>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</si>
  <si>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</si>
  <si>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</si>
  <si>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</si>
  <si>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2.53</t>
  </si>
  <si>
    <t>▲ 0.78</t>
  </si>
  <si>
    <t>▲ 3.35</t>
  </si>
  <si>
    <t>一般会計</t>
  </si>
  <si>
    <t>国民健康保険特別会計</t>
  </si>
  <si>
    <t>後期高齢者医療特別会計</t>
  </si>
  <si>
    <t>介護保険特別会計</t>
  </si>
  <si>
    <t>その他会計（赤字）</t>
  </si>
  <si>
    <t>その他会計（黒字）</t>
  </si>
  <si>
    <t>R01</t>
    <phoneticPr fontId="5"/>
  </si>
  <si>
    <t>R02</t>
    <phoneticPr fontId="5"/>
  </si>
  <si>
    <t>R03</t>
    <phoneticPr fontId="5"/>
  </si>
  <si>
    <t>R04</t>
    <phoneticPr fontId="5"/>
  </si>
  <si>
    <t>R05</t>
    <phoneticPr fontId="5"/>
  </si>
  <si>
    <t>特別区人事・厚生事務組合</t>
    <rPh sb="0" eb="3">
      <t>トクベツク</t>
    </rPh>
    <rPh sb="3" eb="5">
      <t>ジンジ</t>
    </rPh>
    <rPh sb="6" eb="8">
      <t>コウセイ</t>
    </rPh>
    <rPh sb="8" eb="10">
      <t>ジム</t>
    </rPh>
    <rPh sb="10" eb="12">
      <t>クミアイ</t>
    </rPh>
    <phoneticPr fontId="2"/>
  </si>
  <si>
    <t>特別区競馬組合</t>
    <rPh sb="0" eb="3">
      <t>トクベツク</t>
    </rPh>
    <rPh sb="3" eb="5">
      <t>ケイバ</t>
    </rPh>
    <rPh sb="5" eb="7">
      <t>クミアイ</t>
    </rPh>
    <phoneticPr fontId="2"/>
  </si>
  <si>
    <t>東京二十三区清掃一部事務組合</t>
    <rPh sb="0" eb="2">
      <t>トウキョウ</t>
    </rPh>
    <rPh sb="2" eb="5">
      <t>２３</t>
    </rPh>
    <rPh sb="5" eb="6">
      <t>ク</t>
    </rPh>
    <rPh sb="6" eb="8">
      <t>セイソウ</t>
    </rPh>
    <rPh sb="8" eb="10">
      <t>イチブ</t>
    </rPh>
    <rPh sb="10" eb="12">
      <t>ジム</t>
    </rPh>
    <rPh sb="12" eb="14">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</si>
  <si>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</si>
  <si>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</si>
  <si>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法適用</t>
    <rPh sb="0" eb="1">
      <t>ホウ</t>
    </rPh>
    <rPh sb="1" eb="3">
      <t>テキヨウ</t>
    </rPh>
    <phoneticPr fontId="2"/>
  </si>
  <si>
    <t>-</t>
    <phoneticPr fontId="2"/>
  </si>
  <si>
    <t>公益財団法人文京アカデミー</t>
    <rPh sb="0" eb="2">
      <t>コウエキ</t>
    </rPh>
    <rPh sb="2" eb="4">
      <t>ザイダン</t>
    </rPh>
    <rPh sb="4" eb="6">
      <t>ホウジン</t>
    </rPh>
    <rPh sb="6" eb="8">
      <t>ブンキョウ</t>
    </rPh>
    <phoneticPr fontId="2"/>
  </si>
  <si>
    <t>-</t>
    <phoneticPr fontId="2"/>
  </si>
  <si>
    <t>学校施設建設整備基金</t>
    <rPh sb="0" eb="2">
      <t>ガッコウ</t>
    </rPh>
    <rPh sb="2" eb="4">
      <t>シセツ</t>
    </rPh>
    <rPh sb="4" eb="6">
      <t>ケンセツ</t>
    </rPh>
    <rPh sb="6" eb="8">
      <t>セイビ</t>
    </rPh>
    <rPh sb="8" eb="10">
      <t>キキン</t>
    </rPh>
    <phoneticPr fontId="5"/>
  </si>
  <si>
    <t>区民施設整備基金</t>
    <rPh sb="0" eb="2">
      <t>クミン</t>
    </rPh>
    <rPh sb="2" eb="4">
      <t>シセツ</t>
    </rPh>
    <rPh sb="4" eb="6">
      <t>セイビ</t>
    </rPh>
    <rPh sb="6" eb="8">
      <t>キキン</t>
    </rPh>
    <phoneticPr fontId="2"/>
  </si>
  <si>
    <t>子ども宅食プロジェクト基金</t>
    <rPh sb="0" eb="1">
      <t>コ</t>
    </rPh>
    <rPh sb="3" eb="4">
      <t>タク</t>
    </rPh>
    <rPh sb="4" eb="5">
      <t>ショク</t>
    </rPh>
    <rPh sb="11" eb="13">
      <t>キキン</t>
    </rPh>
    <phoneticPr fontId="2"/>
  </si>
  <si>
    <t>地域福祉基金</t>
    <phoneticPr fontId="2"/>
  </si>
  <si>
    <t>国際交流基金</t>
    <rPh sb="0" eb="2">
      <t>コクサイ</t>
    </rPh>
    <rPh sb="2" eb="4">
      <t>コウリュウ</t>
    </rPh>
    <rPh sb="4" eb="6">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</si>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</sst>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F24A-45BA-BDA0-B5827A387D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105156</c:v>
                </c:pt>
                <c:pt idx="1">
                  <c:v>91876</c:v>
                </c:pt>
                <c:pt idx="2">
                  <c:v>61252</c:v>
                </c:pt>
                <c:pt idx="3">
                  <c:v>75205</c:v>
                </c:pt>
                <c:pt idx="4">
                  <c:v>54311</c:v>
                </c:pt>
              </c:numCache>
            </c:numRef>
          </c:val>
          <c:smooth val="0"/>
          <c:extLst>
            <c:ext xmlns:c16="http://schemas.microsoft.com/office/drawing/2014/chart" uri="{C3380CC4-5D6E-409C-BE32-E72D297353CC}">
              <c16:uniqueId val="{00000001-F24A-45BA-BDA0-B5827A387D0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9.1999999999999993</c:v>
                </c:pt>
                <c:pt idx="1">
                  <c:v>13.33</c:v>
                </c:pt>
                <c:pt idx="2">
                  <c:v>10.46</c:v>
                </c:pt>
                <c:pt idx="3">
                  <c:v>8.4499999999999993</c:v>
                </c:pt>
                <c:pt idx="4">
                  <c:v>7.98</c:v>
                </c:pt>
              </c:numCache>
            </c:numRef>
          </c:val>
          <c:extLst>
            <c:ext xmlns:c16="http://schemas.microsoft.com/office/drawing/2014/chart" uri="{C3380CC4-5D6E-409C-BE32-E72D297353CC}">
              <c16:uniqueId val="{00000000-2A39-4813-9841-3299AE4C7A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32.47</c:v>
                </c:pt>
                <c:pt idx="1">
                  <c:v>30.61</c:v>
                </c:pt>
                <c:pt idx="2">
                  <c:v>30.52</c:v>
                </c:pt>
                <c:pt idx="3">
                  <c:v>27.46</c:v>
                </c:pt>
                <c:pt idx="4">
                  <c:v>30.9</c:v>
                </c:pt>
              </c:numCache>
            </c:numRef>
          </c:val>
          <c:extLst>
            <c:ext xmlns:c16="http://schemas.microsoft.com/office/drawing/2014/chart" uri="{C3380CC4-5D6E-409C-BE32-E72D297353CC}">
              <c16:uniqueId val="{00000001-2A39-4813-9841-3299AE4C7A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-2.5299999999999998</c:v>
                </c:pt>
                <c:pt idx="1">
                  <c:v>2.6</c:v>
                </c:pt>
                <c:pt idx="2">
                  <c:v>-0.78</c:v>
                </c:pt>
                <c:pt idx="3">
                  <c:v>-3.35</c:v>
                </c:pt>
                <c:pt idx="4">
                  <c:v>4.1399999999999997</c:v>
                </c:pt>
              </c:numCache>
            </c:numRef>
          </c:val>
          <c:smooth val="0"/>
          <c:extLst>
            <c:ext xmlns:c16="http://schemas.microsoft.com/office/drawing/2014/chart" uri="{C3380CC4-5D6E-409C-BE32-E72D297353CC}">
              <c16:uniqueId val="{00000002-2A39-4813-9841-3299AE4C7A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2A5-4180-AF0A-5CF72EE62F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A5-4180-AF0A-5CF72EE62F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2A5-4180-AF0A-5CF72EE62FF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2A5-4180-AF0A-5CF72EE62FF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2A5-4180-AF0A-5CF72EE62FFB}"/>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22A5-4180-AF0A-5CF72EE62FF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0.36</c:v>
                </c:pt>
                <c:pt idx="2">
                  <c:v>#N/A</c:v>
                </c:pt>
                <c:pt idx="3">
                  <c:v>0.45</c:v>
                </c:pt>
                <c:pt idx="4">
                  <c:v>#N/A</c:v>
                </c:pt>
                <c:pt idx="5">
                  <c:v>0.79</c:v>
                </c:pt>
                <c:pt idx="6">
                  <c:v>#N/A</c:v>
                </c:pt>
                <c:pt idx="7">
                  <c:v>0.42</c:v>
                </c:pt>
                <c:pt idx="8">
                  <c:v>#N/A</c:v>
                </c:pt>
                <c:pt idx="9">
                  <c:v>0.21</c:v>
                </c:pt>
              </c:numCache>
            </c:numRef>
          </c:val>
          <c:extLst>
            <c:ext xmlns:c16="http://schemas.microsoft.com/office/drawing/2014/chart" uri="{C3380CC4-5D6E-409C-BE32-E72D297353CC}">
              <c16:uniqueId val="{00000006-22A5-4180-AF0A-5CF72EE62FFB}"/>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0.14000000000000001</c:v>
                </c:pt>
                <c:pt idx="2">
                  <c:v>#N/A</c:v>
                </c:pt>
                <c:pt idx="3">
                  <c:v>0.21</c:v>
                </c:pt>
                <c:pt idx="4">
                  <c:v>#N/A</c:v>
                </c:pt>
                <c:pt idx="5">
                  <c:v>0.26</c:v>
                </c:pt>
                <c:pt idx="6">
                  <c:v>#N/A</c:v>
                </c:pt>
                <c:pt idx="7">
                  <c:v>0.19</c:v>
                </c:pt>
                <c:pt idx="8">
                  <c:v>#N/A</c:v>
                </c:pt>
                <c:pt idx="9">
                  <c:v>0.22</c:v>
                </c:pt>
              </c:numCache>
            </c:numRef>
          </c:val>
          <c:extLst>
            <c:ext xmlns:c16="http://schemas.microsoft.com/office/drawing/2014/chart" uri="{C3380CC4-5D6E-409C-BE32-E72D297353CC}">
              <c16:uniqueId val="{00000007-22A5-4180-AF0A-5CF72EE62FFB}"/>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0.77</c:v>
                </c:pt>
                <c:pt idx="2">
                  <c:v>#N/A</c:v>
                </c:pt>
                <c:pt idx="3">
                  <c:v>1.31</c:v>
                </c:pt>
                <c:pt idx="4">
                  <c:v>#N/A</c:v>
                </c:pt>
                <c:pt idx="5">
                  <c:v>1.05</c:v>
                </c:pt>
                <c:pt idx="6">
                  <c:v>#N/A</c:v>
                </c:pt>
                <c:pt idx="7">
                  <c:v>0.86</c:v>
                </c:pt>
                <c:pt idx="8">
                  <c:v>#N/A</c:v>
                </c:pt>
                <c:pt idx="9">
                  <c:v>0.51</c:v>
                </c:pt>
              </c:numCache>
            </c:numRef>
          </c:val>
          <c:extLst>
            <c:ext xmlns:c16="http://schemas.microsoft.com/office/drawing/2014/chart" uri="{C3380CC4-5D6E-409C-BE32-E72D297353CC}">
              <c16:uniqueId val="{00000008-22A5-4180-AF0A-5CF72EE62FF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9.1999999999999993</c:v>
                </c:pt>
                <c:pt idx="2">
                  <c:v>#N/A</c:v>
                </c:pt>
                <c:pt idx="3">
                  <c:v>13.33</c:v>
                </c:pt>
                <c:pt idx="4">
                  <c:v>#N/A</c:v>
                </c:pt>
                <c:pt idx="5">
                  <c:v>10.46</c:v>
                </c:pt>
                <c:pt idx="6">
                  <c:v>#N/A</c:v>
                </c:pt>
                <c:pt idx="7">
                  <c:v>8.4499999999999993</c:v>
                </c:pt>
                <c:pt idx="8">
                  <c:v>#N/A</c:v>
                </c:pt>
                <c:pt idx="9">
                  <c:v>7.97</c:v>
                </c:pt>
              </c:numCache>
            </c:numRef>
          </c:val>
          <c:extLst>
            <c:ext xmlns:c16="http://schemas.microsoft.com/office/drawing/2014/chart" uri="{C3380CC4-5D6E-409C-BE32-E72D297353CC}">
              <c16:uniqueId val="{00000009-22A5-4180-AF0A-5CF72EE62F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3401</c:v>
                </c:pt>
                <c:pt idx="5">
                  <c:v>3332</c:v>
                </c:pt>
                <c:pt idx="8">
                  <c:v>3193</c:v>
                </c:pt>
                <c:pt idx="11">
                  <c:v>2966</c:v>
                </c:pt>
                <c:pt idx="14">
                  <c:v>2693</c:v>
                </c:pt>
              </c:numCache>
            </c:numRef>
          </c:val>
          <c:extLst>
            <c:ext xmlns:c16="http://schemas.microsoft.com/office/drawing/2014/chart" uri="{C3380CC4-5D6E-409C-BE32-E72D297353CC}">
              <c16:uniqueId val="{00000000-8072-4237-9F68-BB855003EB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072-4237-9F68-BB855003EB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49</c:v>
                </c:pt>
                <c:pt idx="3">
                  <c:v>40</c:v>
                </c:pt>
                <c:pt idx="6">
                  <c:v>40</c:v>
                </c:pt>
                <c:pt idx="9">
                  <c:v>35</c:v>
                </c:pt>
                <c:pt idx="12">
                  <c:v>35</c:v>
                </c:pt>
              </c:numCache>
            </c:numRef>
          </c:val>
          <c:extLst>
            <c:ext xmlns:c16="http://schemas.microsoft.com/office/drawing/2014/chart" uri="{C3380CC4-5D6E-409C-BE32-E72D297353CC}">
              <c16:uniqueId val="{00000002-8072-4237-9F68-BB855003EB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75</c:v>
                </c:pt>
                <c:pt idx="3">
                  <c:v>83</c:v>
                </c:pt>
                <c:pt idx="6">
                  <c:v>81</c:v>
                </c:pt>
                <c:pt idx="9">
                  <c:v>77</c:v>
                </c:pt>
                <c:pt idx="12">
                  <c:v>95</c:v>
                </c:pt>
              </c:numCache>
            </c:numRef>
          </c:val>
          <c:extLst>
            <c:ext xmlns:c16="http://schemas.microsoft.com/office/drawing/2014/chart" uri="{C3380CC4-5D6E-409C-BE32-E72D297353CC}">
              <c16:uniqueId val="{00000003-8072-4237-9F68-BB855003EB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72-4237-9F68-BB855003EB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62</c:v>
                </c:pt>
                <c:pt idx="3">
                  <c:v>62</c:v>
                </c:pt>
                <c:pt idx="6">
                  <c:v>62</c:v>
                </c:pt>
                <c:pt idx="9">
                  <c:v>62</c:v>
                </c:pt>
                <c:pt idx="12">
                  <c:v>62</c:v>
                </c:pt>
              </c:numCache>
            </c:numRef>
          </c:val>
          <c:extLst>
            <c:ext xmlns:c16="http://schemas.microsoft.com/office/drawing/2014/chart" uri="{C3380CC4-5D6E-409C-BE32-E72D297353CC}">
              <c16:uniqueId val="{00000005-8072-4237-9F68-BB855003EB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72-4237-9F68-BB855003EB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593</c:v>
                </c:pt>
                <c:pt idx="3">
                  <c:v>527</c:v>
                </c:pt>
                <c:pt idx="6">
                  <c:v>452</c:v>
                </c:pt>
                <c:pt idx="9">
                  <c:v>395</c:v>
                </c:pt>
                <c:pt idx="12">
                  <c:v>441</c:v>
                </c:pt>
              </c:numCache>
            </c:numRef>
          </c:val>
          <c:extLst>
            <c:ext xmlns:c16="http://schemas.microsoft.com/office/drawing/2014/chart" uri="{C3380CC4-5D6E-409C-BE32-E72D297353CC}">
              <c16:uniqueId val="{00000007-8072-4237-9F68-BB855003EBB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-2622</c:v>
                </c:pt>
                <c:pt idx="2">
                  <c:v>#N/A</c:v>
                </c:pt>
                <c:pt idx="3">
                  <c:v>#N/A</c:v>
                </c:pt>
                <c:pt idx="4">
                  <c:v>-2620</c:v>
                </c:pt>
                <c:pt idx="5">
                  <c:v>#N/A</c:v>
                </c:pt>
                <c:pt idx="6">
                  <c:v>#N/A</c:v>
                </c:pt>
                <c:pt idx="7">
                  <c:v>-2558</c:v>
                </c:pt>
                <c:pt idx="8">
                  <c:v>#N/A</c:v>
                </c:pt>
                <c:pt idx="9">
                  <c:v>#N/A</c:v>
                </c:pt>
                <c:pt idx="10">
                  <c:v>-2397</c:v>
                </c:pt>
                <c:pt idx="11">
                  <c:v>#N/A</c:v>
                </c:pt>
                <c:pt idx="12">
                  <c:v>#N/A</c:v>
                </c:pt>
                <c:pt idx="13">
                  <c:v>-2060</c:v>
                </c:pt>
                <c:pt idx="14">
                  <c:v>#N/A</c:v>
                </c:pt>
              </c:numCache>
            </c:numRef>
          </c:val>
          <c:smooth val="0"/>
          <c:extLst>
            <c:ext xmlns:c16="http://schemas.microsoft.com/office/drawing/2014/chart" uri="{C3380CC4-5D6E-409C-BE32-E72D297353CC}">
              <c16:uniqueId val="{00000008-8072-4237-9F68-BB855003EBB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27840</c:v>
                </c:pt>
                <c:pt idx="5">
                  <c:v>25166</c:v>
                </c:pt>
                <c:pt idx="8">
                  <c:v>24095</c:v>
                </c:pt>
                <c:pt idx="11">
                  <c:v>23198</c:v>
                </c:pt>
                <c:pt idx="14">
                  <c:v>22378</c:v>
                </c:pt>
              </c:numCache>
            </c:numRef>
          </c:val>
          <c:extLst>
            <c:ext xmlns:c16="http://schemas.microsoft.com/office/drawing/2014/chart" uri="{C3380CC4-5D6E-409C-BE32-E72D297353CC}">
              <c16:uniqueId val="{00000000-7B95-49BE-8641-851828AC5B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B95-49BE-8641-851828AC5B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63581</c:v>
                </c:pt>
                <c:pt idx="5">
                  <c:v>56738</c:v>
                </c:pt>
                <c:pt idx="8">
                  <c:v>63163</c:v>
                </c:pt>
                <c:pt idx="11">
                  <c:v>63426</c:v>
                </c:pt>
                <c:pt idx="14">
                  <c:v>61155</c:v>
                </c:pt>
              </c:numCache>
            </c:numRef>
          </c:val>
          <c:extLst>
            <c:ext xmlns:c16="http://schemas.microsoft.com/office/drawing/2014/chart" uri="{C3380CC4-5D6E-409C-BE32-E72D297353CC}">
              <c16:uniqueId val="{00000002-7B95-49BE-8641-851828AC5B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95-49BE-8641-851828AC5B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95-49BE-8641-851828AC5B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95-49BE-8641-851828AC5B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10254</c:v>
                </c:pt>
                <c:pt idx="3">
                  <c:v>9735</c:v>
                </c:pt>
                <c:pt idx="6">
                  <c:v>9722</c:v>
                </c:pt>
                <c:pt idx="9">
                  <c:v>9645</c:v>
                </c:pt>
                <c:pt idx="12">
                  <c:v>9987</c:v>
                </c:pt>
              </c:numCache>
            </c:numRef>
          </c:val>
          <c:extLst>
            <c:ext xmlns:c16="http://schemas.microsoft.com/office/drawing/2014/chart" uri="{C3380CC4-5D6E-409C-BE32-E72D297353CC}">
              <c16:uniqueId val="{00000006-7B95-49BE-8641-851828AC5B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925</c:v>
                </c:pt>
                <c:pt idx="3">
                  <c:v>1065</c:v>
                </c:pt>
                <c:pt idx="6">
                  <c:v>1184</c:v>
                </c:pt>
                <c:pt idx="9">
                  <c:v>1390</c:v>
                </c:pt>
                <c:pt idx="12">
                  <c:v>1473</c:v>
                </c:pt>
              </c:numCache>
            </c:numRef>
          </c:val>
          <c:extLst>
            <c:ext xmlns:c16="http://schemas.microsoft.com/office/drawing/2014/chart" uri="{C3380CC4-5D6E-409C-BE32-E72D297353CC}">
              <c16:uniqueId val="{00000007-7B95-49BE-8641-851828AC5B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7B95-49BE-8641-851828AC5B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593</c:v>
                </c:pt>
                <c:pt idx="3">
                  <c:v>551</c:v>
                </c:pt>
                <c:pt idx="6">
                  <c:v>510</c:v>
                </c:pt>
                <c:pt idx="9">
                  <c:v>475</c:v>
                </c:pt>
                <c:pt idx="12">
                  <c:v>439</c:v>
                </c:pt>
              </c:numCache>
            </c:numRef>
          </c:val>
          <c:extLst>
            <c:ext xmlns:c16="http://schemas.microsoft.com/office/drawing/2014/chart" uri="{C3380CC4-5D6E-409C-BE32-E72D297353CC}">
              <c16:uniqueId val="{00000009-7B95-49BE-8641-851828AC5B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4818</c:v>
                </c:pt>
                <c:pt idx="3">
                  <c:v>4869</c:v>
                </c:pt>
                <c:pt idx="6">
                  <c:v>5704</c:v>
                </c:pt>
                <c:pt idx="9">
                  <c:v>7835</c:v>
                </c:pt>
                <c:pt idx="12">
                  <c:v>10441</c:v>
                </c:pt>
              </c:numCache>
            </c:numRef>
          </c:val>
          <c:extLst>
            <c:ext xmlns:c16="http://schemas.microsoft.com/office/drawing/2014/chart" uri="{C3380CC4-5D6E-409C-BE32-E72D297353CC}">
              <c16:uniqueId val="{0000000A-7B95-49BE-8641-851828AC5B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B95-49BE-8641-851828AC5B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19664</c:v>
                </c:pt>
                <c:pt idx="1">
                  <c:v>18464</c:v>
                </c:pt>
                <c:pt idx="2">
                  <c:v>21481</c:v>
                </c:pt>
              </c:numCache>
            </c:numRef>
          </c:val>
          <c:extLst>
            <c:ext xmlns:c16="http://schemas.microsoft.com/office/drawing/2014/chart" uri="{C3380CC4-5D6E-409C-BE32-E72D297353CC}">
              <c16:uniqueId val="{00000000-36CF-43A8-94A2-230733216C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56</c:v>
                </c:pt>
                <c:pt idx="1">
                  <c:v>57</c:v>
                </c:pt>
                <c:pt idx="2">
                  <c:v>58</c:v>
                </c:pt>
              </c:numCache>
            </c:numRef>
          </c:val>
          <c:extLst>
            <c:ext xmlns:c16="http://schemas.microsoft.com/office/drawing/2014/chart" uri="{C3380CC4-5D6E-409C-BE32-E72D297353CC}">
              <c16:uniqueId val="{00000001-36CF-43A8-94A2-230733216C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40645</c:v>
                </c:pt>
                <c:pt idx="1">
                  <c:v>41585</c:v>
                </c:pt>
                <c:pt idx="2">
                  <c:v>36037</c:v>
                </c:pt>
              </c:numCache>
            </c:numRef>
          </c:val>
          <c:extLst>
            <c:ext xmlns:c16="http://schemas.microsoft.com/office/drawing/2014/chart" uri="{C3380CC4-5D6E-409C-BE32-E72D297353CC}">
              <c16:uniqueId val="{00000002-36CF-43A8-94A2-230733216C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は、借入金の返済額及びこれに準じる額の大きさを指標化したものであり、地方公共団体の一般会計等の支出のうち、義務的に支出しなければならない経費である公債費やそれに準じた経費を、その団体の標準財政規模から一定額を控除し、除したものの</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か年平均値で、資金繰りの危険度を示すものです。</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年度の元利償還金等は、前年度より</a:t>
          </a:r>
          <a:r>
            <a:rPr kumimoji="1" lang="en-US" altLang="ja-JP" sz="1300">
              <a:latin typeface="ＭＳ ゴシック" pitchFamily="49" charset="-128"/>
              <a:ea typeface="ＭＳ ゴシック" pitchFamily="49" charset="-128"/>
            </a:rPr>
            <a:t>4,600</a:t>
          </a:r>
          <a:r>
            <a:rPr kumimoji="1" lang="ja-JP" altLang="en-US" sz="1300">
              <a:latin typeface="ＭＳ ゴシック" pitchFamily="49" charset="-128"/>
              <a:ea typeface="ＭＳ ゴシック" pitchFamily="49" charset="-128"/>
            </a:rPr>
            <a:t>万円（</a:t>
          </a:r>
          <a:r>
            <a:rPr kumimoji="1" lang="en-US" altLang="ja-JP" sz="1300">
              <a:latin typeface="ＭＳ ゴシック" pitchFamily="49" charset="-128"/>
              <a:ea typeface="ＭＳ ゴシック" pitchFamily="49" charset="-128"/>
            </a:rPr>
            <a:t>11.6</a:t>
          </a:r>
          <a:r>
            <a:rPr kumimoji="1" lang="ja-JP" altLang="en-US" sz="1300">
              <a:latin typeface="ＭＳ ゴシック" pitchFamily="49" charset="-128"/>
              <a:ea typeface="ＭＳ ゴシック" pitchFamily="49" charset="-128"/>
            </a:rPr>
            <a:t>％）増加しました。また、総務大臣が定める算入公債費等は、前年度より</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7,300</a:t>
          </a:r>
          <a:r>
            <a:rPr kumimoji="1" lang="ja-JP" altLang="en-US" sz="1300">
              <a:latin typeface="ＭＳ ゴシック" pitchFamily="49" charset="-128"/>
              <a:ea typeface="ＭＳ ゴシック" pitchFamily="49" charset="-128"/>
            </a:rPr>
            <a:t>万円（▲</a:t>
          </a:r>
          <a:r>
            <a:rPr kumimoji="1" lang="en-US" altLang="ja-JP" sz="1300">
              <a:latin typeface="ＭＳ ゴシック" pitchFamily="49" charset="-128"/>
              <a:ea typeface="ＭＳ ゴシック" pitchFamily="49" charset="-128"/>
            </a:rPr>
            <a:t>9.2</a:t>
          </a:r>
          <a:r>
            <a:rPr kumimoji="1" lang="ja-JP" altLang="en-US" sz="1300">
              <a:latin typeface="ＭＳ ゴシック" pitchFamily="49" charset="-128"/>
              <a:ea typeface="ＭＳ ゴシック" pitchFamily="49" charset="-128"/>
            </a:rPr>
            <a:t>％）減少しましたが、平成</a:t>
          </a:r>
          <a:r>
            <a:rPr kumimoji="1" lang="en-US" altLang="ja-JP" sz="1300">
              <a:latin typeface="ＭＳ ゴシック" pitchFamily="49" charset="-128"/>
              <a:ea typeface="ＭＳ ゴシック" pitchFamily="49" charset="-128"/>
            </a:rPr>
            <a:t>22</a:t>
          </a:r>
          <a:r>
            <a:rPr kumimoji="1" lang="ja-JP" altLang="en-US" sz="1300">
              <a:latin typeface="ＭＳ ゴシック" pitchFamily="49" charset="-128"/>
              <a:ea typeface="ＭＳ ゴシック" pitchFamily="49" charset="-128"/>
            </a:rPr>
            <a:t>年度から引き続き、</a:t>
          </a:r>
          <a:r>
            <a:rPr kumimoji="1" lang="en-US" altLang="ja-JP" sz="1300">
              <a:latin typeface="ＭＳ ゴシック" pitchFamily="49" charset="-128"/>
              <a:ea typeface="ＭＳ ゴシック" pitchFamily="49" charset="-128"/>
            </a:rPr>
            <a:t>14</a:t>
          </a:r>
          <a:r>
            <a:rPr kumimoji="1" lang="ja-JP" altLang="en-US" sz="1300">
              <a:latin typeface="ＭＳ ゴシック" pitchFamily="49" charset="-128"/>
              <a:ea typeface="ＭＳ ゴシック" pitchFamily="49" charset="-128"/>
            </a:rPr>
            <a:t>年連続で分子は負数となりました。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減債基金積立相当額の積立ルールが</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年償還で毎年度の積立額を発行額の</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分の</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として設定しているのに対して、本区においては満期一括償還での借入れは</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年または</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年での償還を見込んで積み立てているため、減債基金残高と減債基金積立相当額に乖離が生じています。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地方公共団体の一般会計の借入金（地方債）や将来支払っていく可能性のある負担等の現時点での残高の程度を指標化したものであり、地方公共団体の一般会計等が将来的に負担すべき実質的な負債にあたる額（将来負担額）から負債の償還に充てることができる基金等（充当可能財源等）を控除した上で、その団体の標準財政規模から一定の額を控除して除したもので、将来における財政の圧迫する可能性の高さを示すものです。</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年度の充当可能財源等は、前年度より</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9,100</a:t>
          </a:r>
          <a:r>
            <a:rPr kumimoji="1" lang="ja-JP" altLang="en-US" sz="1400">
              <a:latin typeface="ＭＳ ゴシック" pitchFamily="49" charset="-128"/>
              <a:ea typeface="ＭＳ ゴシック" pitchFamily="49" charset="-128"/>
            </a:rPr>
            <a:t>万円）減少しましたが、将来負担額も</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9,500</a:t>
          </a:r>
          <a:r>
            <a:rPr kumimoji="1" lang="ja-JP" altLang="en-US" sz="1400">
              <a:latin typeface="ＭＳ ゴシック" pitchFamily="49" charset="-128"/>
              <a:ea typeface="ＭＳ ゴシック" pitchFamily="49" charset="-128"/>
            </a:rPr>
            <a:t>万円）増加しており、分子は引き続き負数で推移しています。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東京都文京区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・当初予算編成における歳入不足を補てんするため「財政調整基金」を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億円取り崩すとともに、各種施設整備費に充当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するため「学校施設建設整備基金」「区民施設整備基金」を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億円取り崩しました。一方で、今後引き続く学校改築等に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備えて「学校施設建設整備基金」へ積み立てるとともに、「財政調整基金」への積立を行いました。この結果、</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・適切な予算編成と執行により生じた財源を基金に積み立てます。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施設整備関係の基金については、公共施設の老朽化に伴う改築・改修に有効に活用していきます。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財政調整基金については、中長期的な財政状況を見据え、単年度の収支不足額を削減し、繰入額の抑制に努めます。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・各予算編成の段階などの機会を捉えて、基金の積立・取崩の状況を区民の方にさらにわかりやすく公表します。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「学校施設建設整備基金」：学校の施設建設及び整備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「区民施設整備基金」： 区民施設等（学校施設を除く。）の建設及び整備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「子ども宅食プロジェクト基金」：子ども宅食プロジェクト事業の運営</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「学校施設建設整備基金」：明化小学校の改築等、学校施設の整備に活用するため、</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億円を取り崩して工事費に充当する一方で、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万円の利子積立を行いました。新規積立は行っていません。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「区民施設整備基金」文京くすのきの郷改修工事、公園再整備などに活用するため、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億円を取り崩して工事費に充当する一方で、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万円の利子積立を行いました。新規積立は行っていません。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「子ども宅食プロジェクト基金」：クラウドファンディングの手法等により募った寄付金（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万円）を、全額基金に積み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立てました。また、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万円を取り崩し、事業を実施するコンソーシアム（共同体）の事業補助に充当しました。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「学校施設建設整備基金」「区民施設整備基金」：適切な予算編成と適切な予算執行により生じた財源を基金に積み立てます。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また、今後引き続く施設の整備に活用するため、基金を取り崩して事業に充当します。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「子ども宅食プロジェクト基金」：引き続き、子ども宅食プロジェクト寄付金を原資として基金に積み立て、基金を取り崩し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て事業経費に充当します。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・当初予算編成における歳入不足を補てんするための取り崩し額（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億円）が、９月補正予算編成における新規積立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億円）等の積立額を下回ったことが、基金残高の増要因です。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・適切な予算編成と適切な予算執行により生じた財源を基金に積み立てます。また、単年度の収支不足額を削減して基金の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繰入抑制を行い、基金残高の維持に努めます。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・利子積立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千円の増加が基金残高の増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要因です。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・特別区債の満期一括償還に備え、返済年度までの間に毎年計画的に積立を行います。また、返済年度には、それまでに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積み立てた基金を取り崩し償還金に充当します。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232,177
218,141
11.29
123,878,869
117,981,176
5,544,345
69,511,885
9,194,912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財政力指数は、基準財政収入額を基準財政需要額で除して得たものの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か年平均値です。</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年度の財政力指数は、前年度より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ポイント下回りました。類似団体内平均値との比較では、</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ポイント上回っています。今後も引き続き一層事務事業の見直しなどを行い、バランスのとれた財政運営を目指していきます。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93435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056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76200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41728</xdr:rowOff>
    </xdr:from>
    <xdr:to>
      <xdr:col>15</xdr:col>
      <xdr:colOff>82550</xdr:colOff>
      <xdr:row>41</xdr:row>
      <xdr:rowOff>58965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711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41728</xdr:rowOff>
    </xdr:from>
    <xdr:to>
      <xdr:col>11</xdr:col>
      <xdr:colOff>31750</xdr:colOff>
      <xdr:row>41</xdr:row>
      <xdr:rowOff>41728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71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162378</xdr:rowOff>
    </xdr:from>
    <xdr:to>
      <xdr:col>11</xdr:col>
      <xdr:colOff>82550</xdr:colOff>
      <xdr:row>41</xdr:row>
      <xdr:rowOff>92528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162378</xdr:rowOff>
    </xdr:from>
    <xdr:to>
      <xdr:col>7</xdr:col>
      <xdr:colOff>31750</xdr:colOff>
      <xdr:row>41</xdr:row>
      <xdr:rowOff>92528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102705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経常収支比率は、毎年度、経常的に支出される経費に充当された一般財源の額が、経常的に収入される一般財源などの合計額に占める割合です。令和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年度の経常収支比率は、前年度を</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ポイント上回りました。これは、経常的一般財源等総額が約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億円増加し、経常的経費充当一般財源等も約</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億円増加したことによるものです。類似団体内平均値との比較では、</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ポイント上回っています。</a:t>
          </a:r>
        </a:p>
        <a:p>
          <a:r>
            <a:rPr kumimoji="1" lang="ja-JP" altLang="en-US" sz="1300">
              <a:latin typeface="ＭＳ Ｐゴシック" panose="020B0600070205080204" pitchFamily="50" charset="-128"/>
              <a:ea typeface="ＭＳ Ｐゴシック" panose="020B0600070205080204" pitchFamily="50" charset="-128"/>
            </a:rPr>
            <a:t>　今後も、経常的な経費の縮減を図り、収支の均衡とともに、財政構造の弾力性を維持することで、安定的かつ健全な財政運営に努めていきます。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65</xdr:row>
      <xdr:rowOff>22352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68736"/>
          <a:ext cx="8382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31767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64</xdr:row>
      <xdr:rowOff>39370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6873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65</xdr:row>
      <xdr:rowOff>32004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1217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66565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65</xdr:row>
      <xdr:rowOff>32004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3630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54373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38879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11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152654</xdr:rowOff>
    </xdr:from>
    <xdr:to>
      <xdr:col>11</xdr:col>
      <xdr:colOff>82550</xdr:colOff>
      <xdr:row>65</xdr:row>
      <xdr:rowOff>82804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67581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％の増、物件費は</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％の減となりました。</a:t>
          </a:r>
        </a:p>
        <a:p>
          <a:r>
            <a:rPr kumimoji="1" lang="ja-JP" altLang="en-US" sz="1300">
              <a:latin typeface="ＭＳ Ｐゴシック" panose="020B0600070205080204" pitchFamily="50" charset="-128"/>
              <a:ea typeface="ＭＳ Ｐゴシック" panose="020B0600070205080204" pitchFamily="50" charset="-128"/>
            </a:rPr>
            <a:t>　類似団体内平均値と比較して高い要因として、人件費については、福祉系職員が多い傾向にあることによります。</a:t>
          </a:r>
        </a:p>
        <a:p>
          <a:r>
            <a:rPr kumimoji="1" lang="ja-JP" altLang="en-US" sz="1300">
              <a:latin typeface="ＭＳ Ｐゴシック" panose="020B0600070205080204" pitchFamily="50" charset="-128"/>
              <a:ea typeface="ＭＳ Ｐゴシック" panose="020B0600070205080204" pitchFamily="50" charset="-128"/>
            </a:rPr>
            <a:t>　今後も継続的に職員数の適正化及び事務の効率化に努めていきます。</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36147</xdr:rowOff>
    </xdr:from>
    <xdr:to>
      <xdr:col>23</xdr:col>
      <xdr:colOff>133350</xdr:colOff>
      <xdr:row>83</xdr:row>
      <xdr:rowOff>74163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66497"/>
          <a:ext cx="838200" cy="3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58958</xdr:rowOff>
    </xdr:from>
    <xdr:to>
      <xdr:col>19</xdr:col>
      <xdr:colOff>133350</xdr:colOff>
      <xdr:row>83</xdr:row>
      <xdr:rowOff>74163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89308"/>
          <a:ext cx="889000" cy="1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89556</xdr:rowOff>
    </xdr:from>
    <xdr:to>
      <xdr:col>15</xdr:col>
      <xdr:colOff>82550</xdr:colOff>
      <xdr:row>83</xdr:row>
      <xdr:rowOff>58958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48456"/>
          <a:ext cx="889000" cy="14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36663</xdr:rowOff>
    </xdr:from>
    <xdr:to>
      <xdr:col>11</xdr:col>
      <xdr:colOff>31750</xdr:colOff>
      <xdr:row>82</xdr:row>
      <xdr:rowOff>89556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95563"/>
          <a:ext cx="889000" cy="5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156797</xdr:rowOff>
    </xdr:from>
    <xdr:to>
      <xdr:col>23</xdr:col>
      <xdr:colOff>184150</xdr:colOff>
      <xdr:row>83</xdr:row>
      <xdr:rowOff>86947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1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128874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87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23363</xdr:rowOff>
    </xdr:from>
    <xdr:to>
      <xdr:col>19</xdr:col>
      <xdr:colOff>184150</xdr:colOff>
      <xdr:row>83</xdr:row>
      <xdr:rowOff>124963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109740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4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8158</xdr:rowOff>
    </xdr:from>
    <xdr:to>
      <xdr:col>15</xdr:col>
      <xdr:colOff>133350</xdr:colOff>
      <xdr:row>83</xdr:row>
      <xdr:rowOff>109758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3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94535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2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38756</xdr:rowOff>
    </xdr:from>
    <xdr:to>
      <xdr:col>11</xdr:col>
      <xdr:colOff>82550</xdr:colOff>
      <xdr:row>82</xdr:row>
      <xdr:rowOff>140356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125133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84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157313</xdr:rowOff>
    </xdr:from>
    <xdr:to>
      <xdr:col>7</xdr:col>
      <xdr:colOff>31750</xdr:colOff>
      <xdr:row>82</xdr:row>
      <xdr:rowOff>87463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4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72240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ラスパイレス指数は、国家公務員の給料を１００とした場合の地方公務員の給与水準を指数で表したものです。</a:t>
          </a:r>
        </a:p>
        <a:p>
          <a:r>
            <a:rPr kumimoji="1" lang="ja-JP" altLang="en-US" sz="1300">
              <a:latin typeface="ＭＳ Ｐゴシック" panose="020B0600070205080204" pitchFamily="50" charset="-128"/>
              <a:ea typeface="ＭＳ Ｐゴシック" panose="020B0600070205080204" pitchFamily="50" charset="-128"/>
            </a:rPr>
            <a:t>　前年と比較すると、増減がありませんでした。これは、経験年数階層の変動により０．１ポイント上がり、採用者と退職者の変動により０．１ポイント下がったことによるものです。</a:t>
          </a:r>
        </a:p>
        <a:p>
          <a:r>
            <a:rPr kumimoji="1" lang="ja-JP" altLang="en-US" sz="1300">
              <a:latin typeface="ＭＳ Ｐゴシック" panose="020B0600070205080204" pitchFamily="50" charset="-128"/>
              <a:ea typeface="ＭＳ Ｐゴシック" panose="020B0600070205080204" pitchFamily="50" charset="-128"/>
            </a:rPr>
            <a:t>　今後も引き続き職員給与の適正化に努めていきます。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1814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50043"/>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68036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984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87</xdr:row>
      <xdr:rowOff>68036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77357"/>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136071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773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88</xdr:row>
      <xdr:rowOff>68943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880771"/>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50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保育園、児童館で勤務する福祉系職員が多い傾向にあることから、人口千人当たり職員数も類似団体平均値と比べて大きくなっています。これまでも職員数の適正化に取り組んできましたが、今後も「文の京」総合戦略（令和６年度～令和９年度）に基づき、事務事業の見直しや、ＲＰＡ等の活用による業務改善、業務量の軽減等を図るとともに、組織の見直し及び各部署の事務量の変化に応じて、引き続き職員数の適正化に努めていきます。</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82610</xdr:rowOff>
    </xdr:from>
    <xdr:to>
      <xdr:col>81</xdr:col>
      <xdr:colOff>44450</xdr:colOff>
      <xdr:row>61</xdr:row>
      <xdr:rowOff>117082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4106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74567</xdr:rowOff>
    </xdr:from>
    <xdr:to>
      <xdr:col>77</xdr:col>
      <xdr:colOff>44450</xdr:colOff>
      <xdr:row>61</xdr:row>
      <xdr:rowOff>82610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5330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73418</xdr:rowOff>
    </xdr:from>
    <xdr:to>
      <xdr:col>72</xdr:col>
      <xdr:colOff>203200</xdr:colOff>
      <xdr:row>61</xdr:row>
      <xdr:rowOff>74567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31868"/>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46990</xdr:rowOff>
    </xdr:from>
    <xdr:to>
      <xdr:col>68</xdr:col>
      <xdr:colOff>152400</xdr:colOff>
      <xdr:row>61</xdr:row>
      <xdr:rowOff>73418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05440"/>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66282</xdr:rowOff>
    </xdr:from>
    <xdr:to>
      <xdr:col>81</xdr:col>
      <xdr:colOff>95250</xdr:colOff>
      <xdr:row>61</xdr:row>
      <xdr:rowOff>167882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38359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9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31810</xdr:rowOff>
    </xdr:from>
    <xdr:to>
      <xdr:col>77</xdr:col>
      <xdr:colOff>95250</xdr:colOff>
      <xdr:row>61</xdr:row>
      <xdr:rowOff>133410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118187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57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23767</xdr:rowOff>
    </xdr:from>
    <xdr:to>
      <xdr:col>73</xdr:col>
      <xdr:colOff>44450</xdr:colOff>
      <xdr:row>61</xdr:row>
      <xdr:rowOff>125367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110144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22618</xdr:rowOff>
    </xdr:from>
    <xdr:to>
      <xdr:col>68</xdr:col>
      <xdr:colOff>203200</xdr:colOff>
      <xdr:row>61</xdr:row>
      <xdr:rowOff>124218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108995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借入金の返済額及びこれに準じる額の大きさを指標化したものであり、一般会計等の支出のうち、義務的に支出しなければならない経費である公債費やそれに準じた経費を、標準財政規模から一定額を控除した額で除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か年平均値で、資金繰りの危険度を示すものです。令和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年度の実質公債費比率は、前年度より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ポイント上回りました。類似団体内平均値との比較では、平成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年度以降、下回って推移しており、令和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ポイント下回っています。</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47625</xdr:rowOff>
    </xdr:from>
    <xdr:to>
      <xdr:col>81</xdr:col>
      <xdr:colOff>44450</xdr:colOff>
      <xdr:row>38</xdr:row>
      <xdr:rowOff>148167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562725"/>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47625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5024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112835</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138642</xdr:rowOff>
    </xdr:from>
    <xdr:to>
      <xdr:col>72</xdr:col>
      <xdr:colOff>203200</xdr:colOff>
      <xdr:row>37</xdr:row>
      <xdr:rowOff>158750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4822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92727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138642</xdr:rowOff>
    </xdr:from>
    <xdr:to>
      <xdr:col>68</xdr:col>
      <xdr:colOff>152400</xdr:colOff>
      <xdr:row>37</xdr:row>
      <xdr:rowOff>138642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82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32402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168275</xdr:rowOff>
    </xdr:from>
    <xdr:to>
      <xdr:col>77</xdr:col>
      <xdr:colOff>95250</xdr:colOff>
      <xdr:row>38</xdr:row>
      <xdr:rowOff>98425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108602</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28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87842</xdr:rowOff>
    </xdr:from>
    <xdr:to>
      <xdr:col>68</xdr:col>
      <xdr:colOff>203200</xdr:colOff>
      <xdr:row>38</xdr:row>
      <xdr:rowOff>17991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28169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87842</xdr:rowOff>
    </xdr:from>
    <xdr:to>
      <xdr:col>64</xdr:col>
      <xdr:colOff>152400</xdr:colOff>
      <xdr:row>38</xdr:row>
      <xdr:rowOff>17991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28169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一般会計の借入金（地方債）や将来支払っていく可能性のある負担等の現時点での残高の程度を指標化したものであり、一般会計等が将来的に負担すべき実質的な負債にあたる額（将来負担額）から負債の償還に充てることができる基金等（充当可能財源等）を控除した上で、標準財政規模から一定の額を控除した額で除したもので、将来における財政を圧迫する可能性の高さを示すものです。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年度の将来負担比率は、将来負担額に対して充当可能財源等が上回っているため、引き続き</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となっています。</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232,177
218,141
11.29
123,878,869
117,981,176
5,544,345
69,511,885
9,194,912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年度の人件費の経常収支比率は、前年度より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ポイント増加しました。類似団体内平均値との比較では、上回って推移しています。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引き続き職員数の適正化などを進め、人件費総額の抑制に努めていきます。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39</xdr:row>
      <xdr:rowOff>140607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53528"/>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112684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79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140607</xdr:rowOff>
    </xdr:from>
    <xdr:to>
      <xdr:col>24</xdr:col>
      <xdr:colOff>114300</xdr:colOff>
      <xdr:row>39</xdr:row>
      <xdr:rowOff>140607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82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118835</xdr:rowOff>
    </xdr:from>
    <xdr:to>
      <xdr:col>24</xdr:col>
      <xdr:colOff>25400</xdr:colOff>
      <xdr:row>39</xdr:row>
      <xdr:rowOff>140607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8053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30134</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859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13607</xdr:rowOff>
    </xdr:from>
    <xdr:to>
      <xdr:col>24</xdr:col>
      <xdr:colOff>76200</xdr:colOff>
      <xdr:row>35</xdr:row>
      <xdr:rowOff>115207</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42635</xdr:rowOff>
    </xdr:from>
    <xdr:to>
      <xdr:col>19</xdr:col>
      <xdr:colOff>187325</xdr:colOff>
      <xdr:row>39</xdr:row>
      <xdr:rowOff>118835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291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155122</xdr:rowOff>
    </xdr:from>
    <xdr:to>
      <xdr:col>20</xdr:col>
      <xdr:colOff>38100</xdr:colOff>
      <xdr:row>36</xdr:row>
      <xdr:rowOff>85272</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95449</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2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42635</xdr:rowOff>
    </xdr:from>
    <xdr:to>
      <xdr:col>15</xdr:col>
      <xdr:colOff>98425</xdr:colOff>
      <xdr:row>41</xdr:row>
      <xdr:rowOff>15422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729185"/>
          <a:ext cx="889000" cy="3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78015</xdr:rowOff>
    </xdr:from>
    <xdr:to>
      <xdr:col>11</xdr:col>
      <xdr:colOff>9525</xdr:colOff>
      <xdr:row>41</xdr:row>
      <xdr:rowOff>15422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9360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106136</xdr:rowOff>
    </xdr:from>
    <xdr:to>
      <xdr:col>11</xdr:col>
      <xdr:colOff>60325</xdr:colOff>
      <xdr:row>38</xdr:row>
      <xdr:rowOff>36286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46463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136072</xdr:rowOff>
    </xdr:from>
    <xdr:to>
      <xdr:col>6</xdr:col>
      <xdr:colOff>171450</xdr:colOff>
      <xdr:row>37</xdr:row>
      <xdr:rowOff>66222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76399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89807</xdr:rowOff>
    </xdr:from>
    <xdr:to>
      <xdr:col>24</xdr:col>
      <xdr:colOff>76200</xdr:colOff>
      <xdr:row>40</xdr:row>
      <xdr:rowOff>19957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169834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84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68035</xdr:rowOff>
    </xdr:from>
    <xdr:to>
      <xdr:col>20</xdr:col>
      <xdr:colOff>38100</xdr:colOff>
      <xdr:row>39</xdr:row>
      <xdr:rowOff>169635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154412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163285</xdr:rowOff>
    </xdr:from>
    <xdr:to>
      <xdr:col>15</xdr:col>
      <xdr:colOff>149225</xdr:colOff>
      <xdr:row>39</xdr:row>
      <xdr:rowOff>93435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78212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136072</xdr:rowOff>
    </xdr:from>
    <xdr:to>
      <xdr:col>11</xdr:col>
      <xdr:colOff>60325</xdr:colOff>
      <xdr:row>41</xdr:row>
      <xdr:rowOff>66222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50999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08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27215</xdr:rowOff>
    </xdr:from>
    <xdr:to>
      <xdr:col>6</xdr:col>
      <xdr:colOff>171450</xdr:colOff>
      <xdr:row>40</xdr:row>
      <xdr:rowOff>128815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113592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年度の経常収支比率における物件費の割合は、前年度より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ポイント増加しました。類似団体内平均値との比較では、</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ポイント上回っています。</a:t>
          </a:r>
        </a:p>
        <a:p>
          <a:r>
            <a:rPr kumimoji="1" lang="ja-JP" altLang="en-US" sz="1300">
              <a:latin typeface="ＭＳ Ｐゴシック" panose="020B0600070205080204" pitchFamily="50" charset="-128"/>
              <a:ea typeface="ＭＳ Ｐゴシック" panose="020B0600070205080204" pitchFamily="50" charset="-128"/>
            </a:rPr>
            <a:t>　今後も引き続き、事務事業の効率化と見直しなどにより、経費の削減に努めていきます。</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135164</xdr:rowOff>
    </xdr:from>
    <xdr:to>
      <xdr:col>82</xdr:col>
      <xdr:colOff>107950</xdr:colOff>
      <xdr:row>19</xdr:row>
      <xdr:rowOff>64407</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049814"/>
          <a:ext cx="8382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30134</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30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113393</xdr:rowOff>
    </xdr:from>
    <xdr:to>
      <xdr:col>78</xdr:col>
      <xdr:colOff>69850</xdr:colOff>
      <xdr:row>17</xdr:row>
      <xdr:rowOff>135164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280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80736</xdr:rowOff>
    </xdr:from>
    <xdr:to>
      <xdr:col>73</xdr:col>
      <xdr:colOff>180975</xdr:colOff>
      <xdr:row>17</xdr:row>
      <xdr:rowOff>113393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95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132443</xdr:rowOff>
    </xdr:from>
    <xdr:to>
      <xdr:col>69</xdr:col>
      <xdr:colOff>92075</xdr:colOff>
      <xdr:row>17</xdr:row>
      <xdr:rowOff>80736</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8756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13607</xdr:rowOff>
    </xdr:from>
    <xdr:to>
      <xdr:col>82</xdr:col>
      <xdr:colOff>158750</xdr:colOff>
      <xdr:row>19</xdr:row>
      <xdr:rowOff>115207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157134</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24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84364</xdr:rowOff>
    </xdr:from>
    <xdr:to>
      <xdr:col>78</xdr:col>
      <xdr:colOff>120650</xdr:colOff>
      <xdr:row>18</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170741</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8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62593</xdr:rowOff>
    </xdr:from>
    <xdr:to>
      <xdr:col>74</xdr:col>
      <xdr:colOff>31750</xdr:colOff>
      <xdr:row>17</xdr:row>
      <xdr:rowOff>164193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148970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29936</xdr:rowOff>
    </xdr:from>
    <xdr:to>
      <xdr:col>69</xdr:col>
      <xdr:colOff>142875</xdr:colOff>
      <xdr:row>17</xdr:row>
      <xdr:rowOff>131536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116313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168020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年度の扶助費の経常収支比率は、前年度より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ポイント増加しました。類似団体内平均値との比較では、大きく下回って推移しており、令和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年度においても</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下回っています。本格的な少子高齢社会が進展する中、子育て支援施策・高齢者施策・障害者施策の充実など、社会保障関係経費の増加傾向は今後も継続することが見込まれますが、今後も引き続き扶助費の抑制に努めていきます。</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9978</xdr:rowOff>
    </xdr:from>
    <xdr:to>
      <xdr:col>24</xdr:col>
      <xdr:colOff>25400</xdr:colOff>
      <xdr:row>55</xdr:row>
      <xdr:rowOff>86178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4397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9978</xdr:rowOff>
    </xdr:from>
    <xdr:to>
      <xdr:col>19</xdr:col>
      <xdr:colOff>187325</xdr:colOff>
      <xdr:row>56</xdr:row>
      <xdr:rowOff>67128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4397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56</xdr:row>
      <xdr:rowOff>67128</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24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23585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570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130628</xdr:rowOff>
    </xdr:from>
    <xdr:to>
      <xdr:col>20</xdr:col>
      <xdr:colOff>38100</xdr:colOff>
      <xdr:row>55</xdr:row>
      <xdr:rowOff>60778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70955</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16328</xdr:rowOff>
    </xdr:from>
    <xdr:to>
      <xdr:col>15</xdr:col>
      <xdr:colOff>149225</xdr:colOff>
      <xdr:row>56</xdr:row>
      <xdr:rowOff>117928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144235</xdr:rowOff>
    </xdr:from>
    <xdr:to>
      <xdr:col>11</xdr:col>
      <xdr:colOff>60325</xdr:colOff>
      <xdr:row>56</xdr:row>
      <xdr:rowOff>74385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その他は、維持補修費、繰出金、貸付金の合計となります。</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ポイント増加しました。類似団体内平均値との比較では、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ポイント下回っています。</a:t>
          </a:r>
        </a:p>
        <a:p>
          <a:r>
            <a:rPr kumimoji="1" lang="ja-JP" altLang="en-US" sz="1300">
              <a:latin typeface="ＭＳ Ｐゴシック" panose="020B0600070205080204" pitchFamily="50" charset="-128"/>
              <a:ea typeface="ＭＳ Ｐゴシック" panose="020B0600070205080204" pitchFamily="50" charset="-128"/>
            </a:rPr>
            <a:t>　その他は繰出金の占める割合が大きいため、今後も引き続き、適正に特別会計等への繰出しを行っていきます。</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728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165100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804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57</xdr:row>
      <xdr:rowOff>165100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918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114300</xdr:rowOff>
    </xdr:from>
    <xdr:to>
      <xdr:col>69</xdr:col>
      <xdr:colOff>142875</xdr:colOff>
      <xdr:row>58</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54627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年度の補助費等の経常収支比率は、前年度より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ポイント増加しました。類似団体内平均値との比較では、平成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年度以降ほぼ同水準で推移しています。</a:t>
          </a:r>
        </a:p>
        <a:p>
          <a:r>
            <a:rPr kumimoji="1" lang="ja-JP" altLang="en-US" sz="1300">
              <a:latin typeface="ＭＳ Ｐゴシック" panose="020B0600070205080204" pitchFamily="50" charset="-128"/>
              <a:ea typeface="ＭＳ Ｐゴシック" panose="020B0600070205080204" pitchFamily="50" charset="-128"/>
            </a:rPr>
            <a:t>　今後も引き続き、適切な執行に努めていきます。</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69850</xdr:rowOff>
    </xdr:from>
    <xdr:to>
      <xdr:col>82</xdr:col>
      <xdr:colOff>107950</xdr:colOff>
      <xdr:row>36</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42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xdr:rowOff>
    </xdr:from>
    <xdr:to>
      <xdr:col>78</xdr:col>
      <xdr:colOff>69850</xdr:colOff>
      <xdr:row>36</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0134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xdr:rowOff>
    </xdr:from>
    <xdr:to>
      <xdr:col>73</xdr:col>
      <xdr:colOff>180975</xdr:colOff>
      <xdr:row>35</xdr:row>
      <xdr:rowOff>98425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0134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xdr:rowOff>
    </xdr:from>
    <xdr:to>
      <xdr:col>69</xdr:col>
      <xdr:colOff>92075</xdr:colOff>
      <xdr:row>35</xdr:row>
      <xdr:rowOff>98425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0134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48277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19050</xdr:rowOff>
    </xdr:from>
    <xdr:to>
      <xdr:col>78</xdr:col>
      <xdr:colOff>120650</xdr:colOff>
      <xdr:row>36</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105427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27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133350</xdr:rowOff>
    </xdr:from>
    <xdr:to>
      <xdr:col>74</xdr:col>
      <xdr:colOff>31750</xdr:colOff>
      <xdr:row>35</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48277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47625</xdr:rowOff>
    </xdr:from>
    <xdr:to>
      <xdr:col>69</xdr:col>
      <xdr:colOff>142875</xdr:colOff>
      <xdr:row>35</xdr:row>
      <xdr:rowOff>149225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134002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13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133350</xdr:rowOff>
    </xdr:from>
    <xdr:to>
      <xdr:col>65</xdr:col>
      <xdr:colOff>53975</xdr:colOff>
      <xdr:row>35</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48277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年度の公債費の経常収支比率は、前年度より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ポイント増加しました。類似団体内平均値との比較では、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ポイント下回っています。</a:t>
          </a:r>
        </a:p>
        <a:p>
          <a:r>
            <a:rPr kumimoji="1" lang="ja-JP" altLang="en-US" sz="1300">
              <a:latin typeface="ＭＳ Ｐゴシック" panose="020B0600070205080204" pitchFamily="50" charset="-128"/>
              <a:ea typeface="ＭＳ Ｐゴシック" panose="020B0600070205080204" pitchFamily="50" charset="-128"/>
            </a:rPr>
            <a:t>　今後も、世代間の負担の公平性、地方債残高、年度ごとの償還規模などを考慮しながら、計画的な特別区債の発行に努めていきます。</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74</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814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81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852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107950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2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年度の公債費以外の経常収支比率は、前年度より</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ポイント増加しました。</a:t>
          </a:r>
        </a:p>
        <a:p>
          <a:r>
            <a:rPr kumimoji="1" lang="ja-JP" altLang="en-US" sz="1300">
              <a:latin typeface="ＭＳ Ｐゴシック" panose="020B0600070205080204" pitchFamily="50" charset="-128"/>
              <a:ea typeface="ＭＳ Ｐゴシック" panose="020B0600070205080204" pitchFamily="50" charset="-128"/>
            </a:rPr>
            <a:t>　類似団体内平均値との比較では、平成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年連続上回って推移しており、令和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ポイント上回っています。</a:t>
          </a:r>
        </a:p>
        <a:p>
          <a:r>
            <a:rPr kumimoji="1" lang="ja-JP" altLang="en-US" sz="1300">
              <a:latin typeface="ＭＳ Ｐゴシック" panose="020B0600070205080204" pitchFamily="50" charset="-128"/>
              <a:ea typeface="ＭＳ Ｐゴシック" panose="020B0600070205080204" pitchFamily="50" charset="-128"/>
            </a:rPr>
            <a:t>　今後も引き続き、経費の削減と適切な執行に努めていきます。</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xdr:rowOff>
    </xdr:from>
    <xdr:to>
      <xdr:col>82</xdr:col>
      <xdr:colOff>107950</xdr:colOff>
      <xdr:row>81</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71727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132732</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334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xdr:rowOff>
    </xdr:from>
    <xdr:to>
      <xdr:col>78</xdr:col>
      <xdr:colOff>69850</xdr:colOff>
      <xdr:row>80</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7172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46989</xdr:rowOff>
    </xdr:from>
    <xdr:to>
      <xdr:col>73</xdr:col>
      <xdr:colOff>180975</xdr:colOff>
      <xdr:row>81</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76298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153688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5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58420</xdr:rowOff>
    </xdr:from>
    <xdr:to>
      <xdr:col>69</xdr:col>
      <xdr:colOff>92075</xdr:colOff>
      <xdr:row>81</xdr:row>
      <xdr:rowOff>58420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77442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10813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55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10813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8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7620</xdr:rowOff>
    </xdr:from>
    <xdr:to>
      <xdr:col>82</xdr:col>
      <xdr:colOff>158750</xdr:colOff>
      <xdr:row>81</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89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87647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121920</xdr:rowOff>
    </xdr:from>
    <xdr:to>
      <xdr:col>78</xdr:col>
      <xdr:colOff>120650</xdr:colOff>
      <xdr:row>80</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36847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752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167639</xdr:rowOff>
    </xdr:from>
    <xdr:to>
      <xdr:col>74</xdr:col>
      <xdr:colOff>31750</xdr:colOff>
      <xdr:row>80</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82566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7620</xdr:rowOff>
    </xdr:from>
    <xdr:to>
      <xdr:col>69</xdr:col>
      <xdr:colOff>142875</xdr:colOff>
      <xdr:row>81</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89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93997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98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7620</xdr:rowOff>
    </xdr:from>
    <xdr:to>
      <xdr:col>65</xdr:col>
      <xdr:colOff>53975</xdr:colOff>
      <xdr:row>80</xdr:row>
      <xdr:rowOff>109220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93997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72669</xdr:rowOff>
    </xdr:from>
    <xdr:to>
      <xdr:col>29</xdr:col>
      <xdr:colOff>127000</xdr:colOff>
      <xdr:row>16</xdr:row>
      <xdr:rowOff>105044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63494"/>
          <a:ext cx="647700" cy="32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101593</xdr:rowOff>
    </xdr:from>
    <xdr:to>
      <xdr:col>26</xdr:col>
      <xdr:colOff>50800</xdr:colOff>
      <xdr:row>16</xdr:row>
      <xdr:rowOff>105044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892418"/>
          <a:ext cx="698500" cy="3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101593</xdr:rowOff>
    </xdr:from>
    <xdr:to>
      <xdr:col>22</xdr:col>
      <xdr:colOff>114300</xdr:colOff>
      <xdr:row>16</xdr:row>
      <xdr:rowOff>125432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92418"/>
          <a:ext cx="698500" cy="23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125432</xdr:rowOff>
    </xdr:from>
    <xdr:to>
      <xdr:col>18</xdr:col>
      <xdr:colOff>177800</xdr:colOff>
      <xdr:row>17</xdr:row>
      <xdr:rowOff>17860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16257"/>
          <a:ext cx="698500" cy="63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21869</xdr:rowOff>
    </xdr:from>
    <xdr:to>
      <xdr:col>29</xdr:col>
      <xdr:colOff>177800</xdr:colOff>
      <xdr:row>16</xdr:row>
      <xdr:rowOff>123469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1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38396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5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54244</xdr:rowOff>
    </xdr:from>
    <xdr:to>
      <xdr:col>26</xdr:col>
      <xdr:colOff>101600</xdr:colOff>
      <xdr:row>16</xdr:row>
      <xdr:rowOff>155844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45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166021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13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50793</xdr:rowOff>
    </xdr:from>
    <xdr:to>
      <xdr:col>22</xdr:col>
      <xdr:colOff>165100</xdr:colOff>
      <xdr:row>16</xdr:row>
      <xdr:rowOff>152393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41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162570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1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74632</xdr:rowOff>
    </xdr:from>
    <xdr:to>
      <xdr:col>19</xdr:col>
      <xdr:colOff>38100</xdr:colOff>
      <xdr:row>17</xdr:row>
      <xdr:rowOff>4782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65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3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138510</xdr:rowOff>
    </xdr:from>
    <xdr:to>
      <xdr:col>15</xdr:col>
      <xdr:colOff>101600</xdr:colOff>
      <xdr:row>17</xdr:row>
      <xdr:rowOff>68660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29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78837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303982</xdr:rowOff>
    </xdr:from>
    <xdr:to>
      <xdr:col>29</xdr:col>
      <xdr:colOff>127000</xdr:colOff>
      <xdr:row>38</xdr:row>
      <xdr:rowOff>32359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428682"/>
          <a:ext cx="647700" cy="71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104980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8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32359</xdr:rowOff>
    </xdr:from>
    <xdr:to>
      <xdr:col>26</xdr:col>
      <xdr:colOff>50800</xdr:colOff>
      <xdr:row>38</xdr:row>
      <xdr:rowOff>72044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99959"/>
          <a:ext cx="698500" cy="39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114688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72044</xdr:rowOff>
    </xdr:from>
    <xdr:to>
      <xdr:col>22</xdr:col>
      <xdr:colOff>114300</xdr:colOff>
      <xdr:row>38</xdr:row>
      <xdr:rowOff>84069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539644"/>
          <a:ext cx="698500" cy="12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129729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84069</xdr:rowOff>
    </xdr:from>
    <xdr:to>
      <xdr:col>18</xdr:col>
      <xdr:colOff>177800</xdr:colOff>
      <xdr:row>38</xdr:row>
      <xdr:rowOff>85669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551669"/>
          <a:ext cx="698500" cy="1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137685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09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165895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1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253182</xdr:rowOff>
    </xdr:from>
    <xdr:to>
      <xdr:col>29</xdr:col>
      <xdr:colOff>177800</xdr:colOff>
      <xdr:row>38</xdr:row>
      <xdr:rowOff>11882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77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161759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8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324459</xdr:rowOff>
    </xdr:from>
    <xdr:to>
      <xdr:col>26</xdr:col>
      <xdr:colOff>101600</xdr:colOff>
      <xdr:row>38</xdr:row>
      <xdr:rowOff>83159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49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67936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535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21244</xdr:rowOff>
    </xdr:from>
    <xdr:to>
      <xdr:col>22</xdr:col>
      <xdr:colOff>165100</xdr:colOff>
      <xdr:row>38</xdr:row>
      <xdr:rowOff>122844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88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107621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575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33269</xdr:rowOff>
    </xdr:from>
    <xdr:to>
      <xdr:col>19</xdr:col>
      <xdr:colOff>38100</xdr:colOff>
      <xdr:row>38</xdr:row>
      <xdr:rowOff>134869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500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119646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5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34869</xdr:rowOff>
    </xdr:from>
    <xdr:to>
      <xdr:col>15</xdr:col>
      <xdr:colOff>101600</xdr:colOff>
      <xdr:row>38</xdr:row>
      <xdr:rowOff>136469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502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121246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5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232,177
218,141
11.29
123,878,869
117,981,176
5,544,345
69,511,885
9,194,912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82583</xdr:rowOff>
    </xdr:from>
    <xdr:to>
      <xdr:col>24</xdr:col>
      <xdr:colOff>63500</xdr:colOff>
      <xdr:row>35</xdr:row>
      <xdr:rowOff>90627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833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89909</xdr:rowOff>
    </xdr:from>
    <xdr:to>
      <xdr:col>19</xdr:col>
      <xdr:colOff>177800</xdr:colOff>
      <xdr:row>35</xdr:row>
      <xdr:rowOff>90627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90659"/>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89909</xdr:rowOff>
    </xdr:from>
    <xdr:to>
      <xdr:col>15</xdr:col>
      <xdr:colOff>50800</xdr:colOff>
      <xdr:row>35</xdr:row>
      <xdr:rowOff>113052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90659"/>
          <a:ext cx="889000" cy="2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113052</xdr:rowOff>
    </xdr:from>
    <xdr:to>
      <xdr:col>10</xdr:col>
      <xdr:colOff>114300</xdr:colOff>
      <xdr:row>35</xdr:row>
      <xdr:rowOff>170659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13802"/>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31783</xdr:rowOff>
    </xdr:from>
    <xdr:to>
      <xdr:col>24</xdr:col>
      <xdr:colOff>114300</xdr:colOff>
      <xdr:row>35</xdr:row>
      <xdr:rowOff>133383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3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54660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8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39827</xdr:rowOff>
    </xdr:from>
    <xdr:to>
      <xdr:col>20</xdr:col>
      <xdr:colOff>38100</xdr:colOff>
      <xdr:row>35</xdr:row>
      <xdr:rowOff>141427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4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157954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1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39109</xdr:rowOff>
    </xdr:from>
    <xdr:to>
      <xdr:col>15</xdr:col>
      <xdr:colOff>101600</xdr:colOff>
      <xdr:row>35</xdr:row>
      <xdr:rowOff>140709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157236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62252</xdr:rowOff>
    </xdr:from>
    <xdr:to>
      <xdr:col>10</xdr:col>
      <xdr:colOff>165100</xdr:colOff>
      <xdr:row>35</xdr:row>
      <xdr:rowOff>163852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8929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119859</xdr:rowOff>
    </xdr:from>
    <xdr:to>
      <xdr:col>6</xdr:col>
      <xdr:colOff>38100</xdr:colOff>
      <xdr:row>36</xdr:row>
      <xdr:rowOff>50009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2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66536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9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47140</xdr:rowOff>
    </xdr:from>
    <xdr:to>
      <xdr:col>24</xdr:col>
      <xdr:colOff>63500</xdr:colOff>
      <xdr:row>55</xdr:row>
      <xdr:rowOff>104135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476890"/>
          <a:ext cx="838200" cy="5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47140</xdr:rowOff>
    </xdr:from>
    <xdr:to>
      <xdr:col>19</xdr:col>
      <xdr:colOff>177800</xdr:colOff>
      <xdr:row>55</xdr:row>
      <xdr:rowOff>66923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476890"/>
          <a:ext cx="889000" cy="1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66923</xdr:rowOff>
    </xdr:from>
    <xdr:to>
      <xdr:col>15</xdr:col>
      <xdr:colOff>50800</xdr:colOff>
      <xdr:row>56</xdr:row>
      <xdr:rowOff>46550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496673"/>
          <a:ext cx="889000" cy="15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46550</xdr:rowOff>
    </xdr:from>
    <xdr:to>
      <xdr:col>10</xdr:col>
      <xdr:colOff>114300</xdr:colOff>
      <xdr:row>56</xdr:row>
      <xdr:rowOff>77191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47750"/>
          <a:ext cx="889000" cy="3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53335</xdr:rowOff>
    </xdr:from>
    <xdr:to>
      <xdr:col>24</xdr:col>
      <xdr:colOff>114300</xdr:colOff>
      <xdr:row>55</xdr:row>
      <xdr:rowOff>154935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8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76212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3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167790</xdr:rowOff>
    </xdr:from>
    <xdr:to>
      <xdr:col>20</xdr:col>
      <xdr:colOff>38100</xdr:colOff>
      <xdr:row>55</xdr:row>
      <xdr:rowOff>97940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4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114467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0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16123</xdr:rowOff>
    </xdr:from>
    <xdr:to>
      <xdr:col>15</xdr:col>
      <xdr:colOff>101600</xdr:colOff>
      <xdr:row>55</xdr:row>
      <xdr:rowOff>117723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44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134250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22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167200</xdr:rowOff>
    </xdr:from>
    <xdr:to>
      <xdr:col>10</xdr:col>
      <xdr:colOff>165100</xdr:colOff>
      <xdr:row>56</xdr:row>
      <xdr:rowOff>97350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113877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26391</xdr:rowOff>
    </xdr:from>
    <xdr:to>
      <xdr:col>6</xdr:col>
      <xdr:colOff>38100</xdr:colOff>
      <xdr:row>56</xdr:row>
      <xdr:rowOff>127991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2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144518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0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69901</xdr:rowOff>
    </xdr:from>
    <xdr:to>
      <xdr:col>24</xdr:col>
      <xdr:colOff>63500</xdr:colOff>
      <xdr:row>78</xdr:row>
      <xdr:rowOff>88418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43001"/>
          <a:ext cx="8382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50588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80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70053</xdr:rowOff>
    </xdr:from>
    <xdr:to>
      <xdr:col>19</xdr:col>
      <xdr:colOff>177800</xdr:colOff>
      <xdr:row>78</xdr:row>
      <xdr:rowOff>88418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43153"/>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42163</xdr:rowOff>
    </xdr:from>
    <xdr:to>
      <xdr:col>15</xdr:col>
      <xdr:colOff>50800</xdr:colOff>
      <xdr:row>78</xdr:row>
      <xdr:rowOff>70053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15263"/>
          <a:ext cx="8890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6926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42163</xdr:rowOff>
    </xdr:from>
    <xdr:to>
      <xdr:col>10</xdr:col>
      <xdr:colOff>114300</xdr:colOff>
      <xdr:row>78</xdr:row>
      <xdr:rowOff>65709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15263"/>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156660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137837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19101</xdr:rowOff>
    </xdr:from>
    <xdr:to>
      <xdr:col>24</xdr:col>
      <xdr:colOff>114300</xdr:colOff>
      <xdr:row>78</xdr:row>
      <xdr:rowOff>120701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9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105478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0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37618</xdr:rowOff>
    </xdr:from>
    <xdr:to>
      <xdr:col>20</xdr:col>
      <xdr:colOff>38100</xdr:colOff>
      <xdr:row>78</xdr:row>
      <xdr:rowOff>139218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130345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19253</xdr:rowOff>
    </xdr:from>
    <xdr:to>
      <xdr:col>15</xdr:col>
      <xdr:colOff>101600</xdr:colOff>
      <xdr:row>78</xdr:row>
      <xdr:rowOff>120853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111980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162813</xdr:rowOff>
    </xdr:from>
    <xdr:to>
      <xdr:col>10</xdr:col>
      <xdr:colOff>165100</xdr:colOff>
      <xdr:row>78</xdr:row>
      <xdr:rowOff>92963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6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84090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14909</xdr:rowOff>
    </xdr:from>
    <xdr:to>
      <xdr:col>6</xdr:col>
      <xdr:colOff>38100</xdr:colOff>
      <xdr:row>78</xdr:row>
      <xdr:rowOff>116509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8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107636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8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153645</xdr:rowOff>
    </xdr:from>
    <xdr:to>
      <xdr:col>24</xdr:col>
      <xdr:colOff>62865</xdr:colOff>
      <xdr:row>97</xdr:row>
      <xdr:rowOff>54947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2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58774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54947</xdr:rowOff>
    </xdr:from>
    <xdr:to>
      <xdr:col>24</xdr:col>
      <xdr:colOff>152400</xdr:colOff>
      <xdr:row>97</xdr:row>
      <xdr:rowOff>54947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8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100322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153645</xdr:rowOff>
    </xdr:from>
    <xdr:to>
      <xdr:col>24</xdr:col>
      <xdr:colOff>152400</xdr:colOff>
      <xdr:row>89</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155493</xdr:rowOff>
    </xdr:from>
    <xdr:to>
      <xdr:col>24</xdr:col>
      <xdr:colOff>63500</xdr:colOff>
      <xdr:row>97</xdr:row>
      <xdr:rowOff>76491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14693"/>
          <a:ext cx="838200" cy="9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15327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78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163900</xdr:rowOff>
    </xdr:from>
    <xdr:to>
      <xdr:col>24</xdr:col>
      <xdr:colOff>114300</xdr:colOff>
      <xdr:row>93</xdr:row>
      <xdr:rowOff>94050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59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56242</xdr:rowOff>
    </xdr:from>
    <xdr:to>
      <xdr:col>19</xdr:col>
      <xdr:colOff>177800</xdr:colOff>
      <xdr:row>97</xdr:row>
      <xdr:rowOff>76491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15442"/>
          <a:ext cx="889000" cy="19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95529</xdr:rowOff>
    </xdr:from>
    <xdr:to>
      <xdr:col>20</xdr:col>
      <xdr:colOff>38100</xdr:colOff>
      <xdr:row>94</xdr:row>
      <xdr:rowOff>25679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42206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8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56242</xdr:rowOff>
    </xdr:from>
    <xdr:to>
      <xdr:col>15</xdr:col>
      <xdr:colOff>50800</xdr:colOff>
      <xdr:row>98</xdr:row>
      <xdr:rowOff>94190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15442"/>
          <a:ext cx="889000" cy="3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110370</xdr:rowOff>
    </xdr:from>
    <xdr:to>
      <xdr:col>15</xdr:col>
      <xdr:colOff>101600</xdr:colOff>
      <xdr:row>93</xdr:row>
      <xdr:rowOff>40520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57047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94190</xdr:rowOff>
    </xdr:from>
    <xdr:to>
      <xdr:col>10</xdr:col>
      <xdr:colOff>114300</xdr:colOff>
      <xdr:row>99</xdr:row>
      <xdr:rowOff>80550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96290"/>
          <a:ext cx="889000" cy="15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7499</xdr:rowOff>
    </xdr:from>
    <xdr:to>
      <xdr:col>10</xdr:col>
      <xdr:colOff>165100</xdr:colOff>
      <xdr:row>95</xdr:row>
      <xdr:rowOff>109099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125626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144793</xdr:rowOff>
    </xdr:from>
    <xdr:to>
      <xdr:col>6</xdr:col>
      <xdr:colOff>38100</xdr:colOff>
      <xdr:row>96</xdr:row>
      <xdr:rowOff>74943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91470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104693</xdr:rowOff>
    </xdr:from>
    <xdr:to>
      <xdr:col>24</xdr:col>
      <xdr:colOff>114300</xdr:colOff>
      <xdr:row>97</xdr:row>
      <xdr:rowOff>34843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6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19620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7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25691</xdr:rowOff>
    </xdr:from>
    <xdr:to>
      <xdr:col>20</xdr:col>
      <xdr:colOff>38100</xdr:colOff>
      <xdr:row>97</xdr:row>
      <xdr:rowOff>127291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5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118418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74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5442</xdr:rowOff>
    </xdr:from>
    <xdr:to>
      <xdr:col>15</xdr:col>
      <xdr:colOff>101600</xdr:colOff>
      <xdr:row>96</xdr:row>
      <xdr:rowOff>107042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6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98169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55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43390</xdr:rowOff>
    </xdr:from>
    <xdr:to>
      <xdr:col>10</xdr:col>
      <xdr:colOff>165100</xdr:colOff>
      <xdr:row>98</xdr:row>
      <xdr:rowOff>144990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136117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93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29750</xdr:rowOff>
    </xdr:from>
    <xdr:to>
      <xdr:col>6</xdr:col>
      <xdr:colOff>38100</xdr:colOff>
      <xdr:row>99</xdr:row>
      <xdr:rowOff>131350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7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122477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709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120967</xdr:rowOff>
    </xdr:from>
    <xdr:to>
      <xdr:col>54</xdr:col>
      <xdr:colOff>189865</xdr:colOff>
      <xdr:row>39</xdr:row>
      <xdr:rowOff>89002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50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92829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89002</xdr:rowOff>
    </xdr:from>
    <xdr:to>
      <xdr:col>55</xdr:col>
      <xdr:colOff>88900</xdr:colOff>
      <xdr:row>39</xdr:row>
      <xdr:rowOff>89002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7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67644</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7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120967</xdr:rowOff>
    </xdr:from>
    <xdr:to>
      <xdr:col>55</xdr:col>
      <xdr:colOff>88900</xdr:colOff>
      <xdr:row>34</xdr:row>
      <xdr:rowOff>120967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5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134404</xdr:rowOff>
    </xdr:from>
    <xdr:to>
      <xdr:col>55</xdr:col>
      <xdr:colOff>0</xdr:colOff>
      <xdr:row>37</xdr:row>
      <xdr:rowOff>79540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06604"/>
          <a:ext cx="838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70172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58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91745</xdr:rowOff>
    </xdr:from>
    <xdr:to>
      <xdr:col>55</xdr:col>
      <xdr:colOff>50800</xdr:colOff>
      <xdr:row>39</xdr:row>
      <xdr:rowOff>21895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134404</xdr:rowOff>
    </xdr:from>
    <xdr:to>
      <xdr:col>50</xdr:col>
      <xdr:colOff>114300</xdr:colOff>
      <xdr:row>38</xdr:row>
      <xdr:rowOff>73990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06604"/>
          <a:ext cx="889000" cy="28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99111</xdr:rowOff>
    </xdr:from>
    <xdr:to>
      <xdr:col>50</xdr:col>
      <xdr:colOff>165100</xdr:colOff>
      <xdr:row>39</xdr:row>
      <xdr:rowOff>29261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20388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144031</xdr:rowOff>
    </xdr:from>
    <xdr:to>
      <xdr:col>45</xdr:col>
      <xdr:colOff>177800</xdr:colOff>
      <xdr:row>38</xdr:row>
      <xdr:rowOff>73990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287531"/>
          <a:ext cx="889000" cy="130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11379</xdr:rowOff>
    </xdr:from>
    <xdr:to>
      <xdr:col>46</xdr:col>
      <xdr:colOff>38100</xdr:colOff>
      <xdr:row>39</xdr:row>
      <xdr:rowOff>112979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104106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144031</xdr:rowOff>
    </xdr:from>
    <xdr:to>
      <xdr:col>41</xdr:col>
      <xdr:colOff>50800</xdr:colOff>
      <xdr:row>39</xdr:row>
      <xdr:rowOff>49594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287531"/>
          <a:ext cx="889000" cy="144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138836</xdr:rowOff>
    </xdr:from>
    <xdr:to>
      <xdr:col>41</xdr:col>
      <xdr:colOff>101600</xdr:colOff>
      <xdr:row>32</xdr:row>
      <xdr:rowOff>68986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60113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85496</xdr:rowOff>
    </xdr:from>
    <xdr:to>
      <xdr:col>36</xdr:col>
      <xdr:colOff>165100</xdr:colOff>
      <xdr:row>40</xdr:row>
      <xdr:rowOff>15646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7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6773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8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28740</xdr:rowOff>
    </xdr:from>
    <xdr:to>
      <xdr:col>55</xdr:col>
      <xdr:colOff>50800</xdr:colOff>
      <xdr:row>37</xdr:row>
      <xdr:rowOff>130340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51617</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2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83604</xdr:rowOff>
    </xdr:from>
    <xdr:to>
      <xdr:col>50</xdr:col>
      <xdr:colOff>165100</xdr:colOff>
      <xdr:row>37</xdr:row>
      <xdr:rowOff>13754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30281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0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23190</xdr:rowOff>
    </xdr:from>
    <xdr:to>
      <xdr:col>46</xdr:col>
      <xdr:colOff>38100</xdr:colOff>
      <xdr:row>38</xdr:row>
      <xdr:rowOff>124790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141317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93231</xdr:rowOff>
    </xdr:from>
    <xdr:to>
      <xdr:col>41</xdr:col>
      <xdr:colOff>101600</xdr:colOff>
      <xdr:row>31</xdr:row>
      <xdr:rowOff>23381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3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39908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01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170244</xdr:rowOff>
    </xdr:from>
    <xdr:to>
      <xdr:col>36</xdr:col>
      <xdr:colOff>165100</xdr:colOff>
      <xdr:row>39</xdr:row>
      <xdr:rowOff>100394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116920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138763</xdr:rowOff>
    </xdr:from>
    <xdr:to>
      <xdr:col>55</xdr:col>
      <xdr:colOff>0</xdr:colOff>
      <xdr:row>57</xdr:row>
      <xdr:rowOff>62840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39963"/>
          <a:ext cx="838200" cy="9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164634</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94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138763</xdr:rowOff>
    </xdr:from>
    <xdr:to>
      <xdr:col>50</xdr:col>
      <xdr:colOff>114300</xdr:colOff>
      <xdr:row>57</xdr:row>
      <xdr:rowOff>31106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39963"/>
          <a:ext cx="889000" cy="6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62543</xdr:rowOff>
    </xdr:from>
    <xdr:to>
      <xdr:col>45</xdr:col>
      <xdr:colOff>177800</xdr:colOff>
      <xdr:row>57</xdr:row>
      <xdr:rowOff>31106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63743"/>
          <a:ext cx="889000" cy="14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1827</xdr:rowOff>
    </xdr:from>
    <xdr:to>
      <xdr:col>41</xdr:col>
      <xdr:colOff>50800</xdr:colOff>
      <xdr:row>56</xdr:row>
      <xdr:rowOff>62543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03027"/>
          <a:ext cx="889000" cy="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12040</xdr:rowOff>
    </xdr:from>
    <xdr:to>
      <xdr:col>55</xdr:col>
      <xdr:colOff>50800</xdr:colOff>
      <xdr:row>57</xdr:row>
      <xdr:rowOff>113640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120184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87963</xdr:rowOff>
    </xdr:from>
    <xdr:to>
      <xdr:col>50</xdr:col>
      <xdr:colOff>165100</xdr:colOff>
      <xdr:row>57</xdr:row>
      <xdr:rowOff>18113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8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34640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46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151756</xdr:rowOff>
    </xdr:from>
    <xdr:to>
      <xdr:col>46</xdr:col>
      <xdr:colOff>38100</xdr:colOff>
      <xdr:row>57</xdr:row>
      <xdr:rowOff>81906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5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98433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52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11743</xdr:rowOff>
    </xdr:from>
    <xdr:to>
      <xdr:col>41</xdr:col>
      <xdr:colOff>101600</xdr:colOff>
      <xdr:row>56</xdr:row>
      <xdr:rowOff>113343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1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129870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38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122477</xdr:rowOff>
    </xdr:from>
    <xdr:to>
      <xdr:col>36</xdr:col>
      <xdr:colOff>165100</xdr:colOff>
      <xdr:row>56</xdr:row>
      <xdr:rowOff>52627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69154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32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93498</xdr:rowOff>
    </xdr:from>
    <xdr:to>
      <xdr:col>55</xdr:col>
      <xdr:colOff>0</xdr:colOff>
      <xdr:row>79</xdr:row>
      <xdr:rowOff>4598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66598"/>
          <a:ext cx="8382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54297</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5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93498</xdr:rowOff>
    </xdr:from>
    <xdr:to>
      <xdr:col>50</xdr:col>
      <xdr:colOff>114300</xdr:colOff>
      <xdr:row>79</xdr:row>
      <xdr:rowOff>25146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66598"/>
          <a:ext cx="889000" cy="10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163834</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169214</xdr:rowOff>
    </xdr:from>
    <xdr:to>
      <xdr:col>45</xdr:col>
      <xdr:colOff>177800</xdr:colOff>
      <xdr:row>79</xdr:row>
      <xdr:rowOff>25146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42314"/>
          <a:ext cx="889000" cy="2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157281</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169214</xdr:rowOff>
    </xdr:from>
    <xdr:to>
      <xdr:col>41</xdr:col>
      <xdr:colOff>50800</xdr:colOff>
      <xdr:row>79</xdr:row>
      <xdr:rowOff>40526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542314"/>
          <a:ext cx="889000" cy="4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13860</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21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19066</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322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125248</xdr:rowOff>
    </xdr:from>
    <xdr:to>
      <xdr:col>55</xdr:col>
      <xdr:colOff>50800</xdr:colOff>
      <xdr:row>79</xdr:row>
      <xdr:rowOff>55398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9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40175</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42698</xdr:rowOff>
    </xdr:from>
    <xdr:to>
      <xdr:col>50</xdr:col>
      <xdr:colOff>165100</xdr:colOff>
      <xdr:row>78</xdr:row>
      <xdr:rowOff>144298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160825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19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145796</xdr:rowOff>
    </xdr:from>
    <xdr:to>
      <xdr:col>46</xdr:col>
      <xdr:colOff>38100</xdr:colOff>
      <xdr:row>79</xdr:row>
      <xdr:rowOff>75946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1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67073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1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118414</xdr:rowOff>
    </xdr:from>
    <xdr:to>
      <xdr:col>41</xdr:col>
      <xdr:colOff>101600</xdr:colOff>
      <xdr:row>79</xdr:row>
      <xdr:rowOff>48564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39691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8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161176</xdr:rowOff>
    </xdr:from>
    <xdr:to>
      <xdr:col>36</xdr:col>
      <xdr:colOff>165100</xdr:colOff>
      <xdr:row>79</xdr:row>
      <xdr:rowOff>91326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82453</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3017" y="13627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100053</xdr:rowOff>
    </xdr:from>
    <xdr:to>
      <xdr:col>55</xdr:col>
      <xdr:colOff>0</xdr:colOff>
      <xdr:row>97</xdr:row>
      <xdr:rowOff>48985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559253"/>
          <a:ext cx="838200" cy="12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100053</xdr:rowOff>
    </xdr:from>
    <xdr:to>
      <xdr:col>50</xdr:col>
      <xdr:colOff>114300</xdr:colOff>
      <xdr:row>96</xdr:row>
      <xdr:rowOff>154490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59253"/>
          <a:ext cx="889000" cy="5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154490</xdr:rowOff>
    </xdr:from>
    <xdr:to>
      <xdr:col>45</xdr:col>
      <xdr:colOff>177800</xdr:colOff>
      <xdr:row>97</xdr:row>
      <xdr:rowOff>95528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13690"/>
          <a:ext cx="889000" cy="11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89438</xdr:rowOff>
    </xdr:from>
    <xdr:to>
      <xdr:col>41</xdr:col>
      <xdr:colOff>50800</xdr:colOff>
      <xdr:row>97</xdr:row>
      <xdr:rowOff>95528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20088"/>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44406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8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169635</xdr:rowOff>
    </xdr:from>
    <xdr:to>
      <xdr:col>55</xdr:col>
      <xdr:colOff>50800</xdr:colOff>
      <xdr:row>97</xdr:row>
      <xdr:rowOff>99785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21062</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8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49253</xdr:rowOff>
    </xdr:from>
    <xdr:to>
      <xdr:col>50</xdr:col>
      <xdr:colOff>165100</xdr:colOff>
      <xdr:row>96</xdr:row>
      <xdr:rowOff>150853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0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167380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28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103690</xdr:rowOff>
    </xdr:from>
    <xdr:to>
      <xdr:col>46</xdr:col>
      <xdr:colOff>38100</xdr:colOff>
      <xdr:row>97</xdr:row>
      <xdr:rowOff>33840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50367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3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44728</xdr:rowOff>
    </xdr:from>
    <xdr:to>
      <xdr:col>41</xdr:col>
      <xdr:colOff>101600</xdr:colOff>
      <xdr:row>97</xdr:row>
      <xdr:rowOff>146328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7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162855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45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38638</xdr:rowOff>
    </xdr:from>
    <xdr:to>
      <xdr:col>36</xdr:col>
      <xdr:colOff>165100</xdr:colOff>
      <xdr:row>97</xdr:row>
      <xdr:rowOff>140238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6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156765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44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16027</xdr:rowOff>
    </xdr:from>
    <xdr:to>
      <xdr:col>85</xdr:col>
      <xdr:colOff>127000</xdr:colOff>
      <xdr:row>78</xdr:row>
      <xdr:rowOff>23754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389127"/>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1729</xdr:rowOff>
    </xdr:from>
    <xdr:ext cx="469744"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31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10678</xdr:rowOff>
    </xdr:from>
    <xdr:to>
      <xdr:col>81</xdr:col>
      <xdr:colOff>50800</xdr:colOff>
      <xdr:row>78</xdr:row>
      <xdr:rowOff>23754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3383778"/>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125372</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46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167132</xdr:rowOff>
    </xdr:from>
    <xdr:to>
      <xdr:col>76</xdr:col>
      <xdr:colOff>114300</xdr:colOff>
      <xdr:row>78</xdr:row>
      <xdr:rowOff>10678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368782"/>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153690</xdr:rowOff>
    </xdr:from>
    <xdr:to>
      <xdr:col>71</xdr:col>
      <xdr:colOff>177800</xdr:colOff>
      <xdr:row>77</xdr:row>
      <xdr:rowOff>167132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814300" y="13355340"/>
          <a:ext cx="8890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136677</xdr:rowOff>
    </xdr:from>
    <xdr:to>
      <xdr:col>85</xdr:col>
      <xdr:colOff>177800</xdr:colOff>
      <xdr:row>78</xdr:row>
      <xdr:rowOff>66827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3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51604</xdr:rowOff>
    </xdr:from>
    <xdr:ext cx="469744"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25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144404</xdr:rowOff>
    </xdr:from>
    <xdr:to>
      <xdr:col>81</xdr:col>
      <xdr:colOff>101600</xdr:colOff>
      <xdr:row>78</xdr:row>
      <xdr:rowOff>74554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34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65681</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46428" y="1343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131328</xdr:rowOff>
    </xdr:from>
    <xdr:to>
      <xdr:col>76</xdr:col>
      <xdr:colOff>165100</xdr:colOff>
      <xdr:row>78</xdr:row>
      <xdr:rowOff>61478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33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52605</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57428" y="1342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116332</xdr:rowOff>
    </xdr:from>
    <xdr:to>
      <xdr:col>72</xdr:col>
      <xdr:colOff>38100</xdr:colOff>
      <xdr:row>78</xdr:row>
      <xdr:rowOff>46482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31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37609</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68428" y="1341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102890</xdr:rowOff>
    </xdr:from>
    <xdr:to>
      <xdr:col>67</xdr:col>
      <xdr:colOff>101600</xdr:colOff>
      <xdr:row>78</xdr:row>
      <xdr:rowOff>33040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3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24167</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79428" y="1339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21689</xdr:rowOff>
    </xdr:from>
    <xdr:to>
      <xdr:col>85</xdr:col>
      <xdr:colOff>127000</xdr:colOff>
      <xdr:row>98</xdr:row>
      <xdr:rowOff>90965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480889"/>
          <a:ext cx="838200" cy="4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92955</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5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43982</xdr:rowOff>
    </xdr:from>
    <xdr:to>
      <xdr:col>81</xdr:col>
      <xdr:colOff>50800</xdr:colOff>
      <xdr:row>96</xdr:row>
      <xdr:rowOff>21689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331732"/>
          <a:ext cx="889000" cy="14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43982</xdr:rowOff>
    </xdr:from>
    <xdr:to>
      <xdr:col>76</xdr:col>
      <xdr:colOff>114300</xdr:colOff>
      <xdr:row>98</xdr:row>
      <xdr:rowOff>83334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331732"/>
          <a:ext cx="889000" cy="55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156698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62171</xdr:rowOff>
    </xdr:from>
    <xdr:to>
      <xdr:col>71</xdr:col>
      <xdr:colOff>177800</xdr:colOff>
      <xdr:row>98</xdr:row>
      <xdr:rowOff>83334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692821"/>
          <a:ext cx="889000" cy="19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145511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6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40165</xdr:rowOff>
    </xdr:from>
    <xdr:to>
      <xdr:col>85</xdr:col>
      <xdr:colOff>177800</xdr:colOff>
      <xdr:row>98</xdr:row>
      <xdr:rowOff>141765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18592</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82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142339</xdr:rowOff>
    </xdr:from>
    <xdr:to>
      <xdr:col>81</xdr:col>
      <xdr:colOff>101600</xdr:colOff>
      <xdr:row>96</xdr:row>
      <xdr:rowOff>72489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43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89016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20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164632</xdr:rowOff>
    </xdr:from>
    <xdr:to>
      <xdr:col>76</xdr:col>
      <xdr:colOff>165100</xdr:colOff>
      <xdr:row>95</xdr:row>
      <xdr:rowOff>94782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28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111309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05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32534</xdr:rowOff>
    </xdr:from>
    <xdr:to>
      <xdr:col>72</xdr:col>
      <xdr:colOff>38100</xdr:colOff>
      <xdr:row>98</xdr:row>
      <xdr:rowOff>134134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125261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92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11371</xdr:rowOff>
    </xdr:from>
    <xdr:to>
      <xdr:col>67</xdr:col>
      <xdr:colOff>101600</xdr:colOff>
      <xdr:row>97</xdr:row>
      <xdr:rowOff>112971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64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129498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1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98116</xdr:rowOff>
    </xdr:from>
    <xdr:to>
      <xdr:col>116</xdr:col>
      <xdr:colOff>63500</xdr:colOff>
      <xdr:row>59</xdr:row>
      <xdr:rowOff>98552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213666"/>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6730</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79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98443</xdr:rowOff>
    </xdr:from>
    <xdr:to>
      <xdr:col>111</xdr:col>
      <xdr:colOff>177800</xdr:colOff>
      <xdr:row>59</xdr:row>
      <xdr:rowOff>98552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213993"/>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61158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98443</xdr:rowOff>
    </xdr:from>
    <xdr:to>
      <xdr:col>107</xdr:col>
      <xdr:colOff>50800</xdr:colOff>
      <xdr:row>59</xdr:row>
      <xdr:rowOff>98443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2139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102306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98116</xdr:rowOff>
    </xdr:from>
    <xdr:to>
      <xdr:col>102</xdr:col>
      <xdr:colOff>114300</xdr:colOff>
      <xdr:row>59</xdr:row>
      <xdr:rowOff>98443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21366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84998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46462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47316</xdr:rowOff>
    </xdr:from>
    <xdr:to>
      <xdr:col>116</xdr:col>
      <xdr:colOff>114300</xdr:colOff>
      <xdr:row>59</xdr:row>
      <xdr:rowOff>148916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133693</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77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47752</xdr:rowOff>
    </xdr:from>
    <xdr:to>
      <xdr:col>112</xdr:col>
      <xdr:colOff>38100</xdr:colOff>
      <xdr:row>59</xdr:row>
      <xdr:rowOff>149352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140479</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56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47643</xdr:rowOff>
    </xdr:from>
    <xdr:to>
      <xdr:col>107</xdr:col>
      <xdr:colOff>101600</xdr:colOff>
      <xdr:row>59</xdr:row>
      <xdr:rowOff>149243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6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140370</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559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47643</xdr:rowOff>
    </xdr:from>
    <xdr:to>
      <xdr:col>102</xdr:col>
      <xdr:colOff>165100</xdr:colOff>
      <xdr:row>59</xdr:row>
      <xdr:rowOff>149243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6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140370</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2559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47316</xdr:rowOff>
    </xdr:from>
    <xdr:to>
      <xdr:col>98</xdr:col>
      <xdr:colOff>38100</xdr:colOff>
      <xdr:row>59</xdr:row>
      <xdr:rowOff>148916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140043</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2555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23023</xdr:rowOff>
    </xdr:from>
    <xdr:to>
      <xdr:col>116</xdr:col>
      <xdr:colOff>62864</xdr:colOff>
      <xdr:row>78</xdr:row>
      <xdr:rowOff>150490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24523"/>
          <a:ext cx="1269" cy="14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154317</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150490</xdr:rowOff>
    </xdr:from>
    <xdr:to>
      <xdr:col>116</xdr:col>
      <xdr:colOff>152400</xdr:colOff>
      <xdr:row>78</xdr:row>
      <xdr:rowOff>150490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2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141150</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9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23023</xdr:rowOff>
    </xdr:from>
    <xdr:to>
      <xdr:col>116</xdr:col>
      <xdr:colOff>152400</xdr:colOff>
      <xdr:row>70</xdr:row>
      <xdr:rowOff>23023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20645</xdr:rowOff>
    </xdr:from>
    <xdr:to>
      <xdr:col>116</xdr:col>
      <xdr:colOff>63500</xdr:colOff>
      <xdr:row>76</xdr:row>
      <xdr:rowOff>36922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365045"/>
          <a:ext cx="838200" cy="70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1673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68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23246</xdr:rowOff>
    </xdr:from>
    <xdr:to>
      <xdr:col>116</xdr:col>
      <xdr:colOff>114300</xdr:colOff>
      <xdr:row>74</xdr:row>
      <xdr:rowOff>124846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71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36922</xdr:rowOff>
    </xdr:from>
    <xdr:to>
      <xdr:col>111</xdr:col>
      <xdr:colOff>177800</xdr:colOff>
      <xdr:row>77</xdr:row>
      <xdr:rowOff>90049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67122"/>
          <a:ext cx="889000" cy="22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32299</xdr:rowOff>
    </xdr:from>
    <xdr:to>
      <xdr:col>112</xdr:col>
      <xdr:colOff>38100</xdr:colOff>
      <xdr:row>76</xdr:row>
      <xdr:rowOff>133899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6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5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90049</xdr:rowOff>
    </xdr:from>
    <xdr:to>
      <xdr:col>107</xdr:col>
      <xdr:colOff>50800</xdr:colOff>
      <xdr:row>77</xdr:row>
      <xdr:rowOff>162469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91699"/>
          <a:ext cx="889000" cy="7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50586</xdr:rowOff>
    </xdr:from>
    <xdr:to>
      <xdr:col>107</xdr:col>
      <xdr:colOff>101600</xdr:colOff>
      <xdr:row>77</xdr:row>
      <xdr:rowOff>152186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5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143313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3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107696</xdr:rowOff>
    </xdr:from>
    <xdr:to>
      <xdr:col>102</xdr:col>
      <xdr:colOff>114300</xdr:colOff>
      <xdr:row>77</xdr:row>
      <xdr:rowOff>162469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623546"/>
          <a:ext cx="889000" cy="74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170647</xdr:rowOff>
    </xdr:from>
    <xdr:to>
      <xdr:col>102</xdr:col>
      <xdr:colOff>165100</xdr:colOff>
      <xdr:row>77</xdr:row>
      <xdr:rowOff>100797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117324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9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157663</xdr:rowOff>
    </xdr:from>
    <xdr:to>
      <xdr:col>98</xdr:col>
      <xdr:colOff>38100</xdr:colOff>
      <xdr:row>77</xdr:row>
      <xdr:rowOff>87813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78940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2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141295</xdr:rowOff>
    </xdr:from>
    <xdr:to>
      <xdr:col>116</xdr:col>
      <xdr:colOff>114300</xdr:colOff>
      <xdr:row>72</xdr:row>
      <xdr:rowOff>71445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31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164172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16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157572</xdr:rowOff>
    </xdr:from>
    <xdr:to>
      <xdr:col>112</xdr:col>
      <xdr:colOff>38100</xdr:colOff>
      <xdr:row>76</xdr:row>
      <xdr:rowOff>87722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1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104249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79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39249</xdr:rowOff>
    </xdr:from>
    <xdr:to>
      <xdr:col>107</xdr:col>
      <xdr:colOff>101600</xdr:colOff>
      <xdr:row>77</xdr:row>
      <xdr:rowOff>140849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4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157376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01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111669</xdr:rowOff>
    </xdr:from>
    <xdr:to>
      <xdr:col>102</xdr:col>
      <xdr:colOff>165100</xdr:colOff>
      <xdr:row>78</xdr:row>
      <xdr:rowOff>41819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31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32946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40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56896</xdr:rowOff>
    </xdr:from>
    <xdr:to>
      <xdr:col>98</xdr:col>
      <xdr:colOff>38100</xdr:colOff>
      <xdr:row>73</xdr:row>
      <xdr:rowOff>158496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57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3573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34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508,152</a:t>
          </a:r>
          <a:r>
            <a:rPr kumimoji="1" lang="ja-JP" altLang="en-US" sz="1300">
              <a:latin typeface="ＭＳ Ｐゴシック" panose="020B0600070205080204" pitchFamily="50" charset="-128"/>
              <a:ea typeface="ＭＳ Ｐゴシック" panose="020B0600070205080204" pitchFamily="50" charset="-128"/>
            </a:rPr>
            <a:t>円となっています。主な構成項目である人件費は、住民一人当たり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94,497</a:t>
          </a:r>
          <a:r>
            <a:rPr kumimoji="1" lang="ja-JP" altLang="en-US" sz="1300">
              <a:latin typeface="ＭＳ Ｐゴシック" panose="020B0600070205080204" pitchFamily="50" charset="-128"/>
              <a:ea typeface="ＭＳ Ｐゴシック" panose="020B0600070205080204" pitchFamily="50" charset="-128"/>
            </a:rPr>
            <a:t>円となっており、その推移は、行財政改革の推進により、</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年度まで減少傾向にありました。その後も職員数の適正化に取り組んでいますが、類似団体平均と比べて高い水準にあります。これは、本区が福祉系職員が多いことが主な要因です。</a:t>
          </a:r>
        </a:p>
        <a:p>
          <a:r>
            <a:rPr kumimoji="1" lang="ja-JP" altLang="en-US" sz="1300">
              <a:latin typeface="ＭＳ Ｐゴシック" panose="020B0600070205080204" pitchFamily="50" charset="-128"/>
              <a:ea typeface="ＭＳ Ｐゴシック" panose="020B0600070205080204" pitchFamily="50" charset="-128"/>
            </a:rPr>
            <a:t>　類似団体内平均と比較して高い水準にある物件費は、住民一人当たり</a:t>
          </a:r>
          <a:r>
            <a:rPr kumimoji="1" lang="en-US" altLang="ja-JP" sz="1300">
              <a:latin typeface="ＭＳ Ｐゴシック" panose="020B0600070205080204" pitchFamily="50" charset="-128"/>
              <a:ea typeface="ＭＳ Ｐゴシック" panose="020B0600070205080204" pitchFamily="50" charset="-128"/>
            </a:rPr>
            <a:t>120,279</a:t>
          </a:r>
          <a:r>
            <a:rPr kumimoji="1" lang="ja-JP" altLang="en-US" sz="1300">
              <a:latin typeface="ＭＳ Ｐゴシック" panose="020B0600070205080204" pitchFamily="50" charset="-128"/>
              <a:ea typeface="ＭＳ Ｐゴシック" panose="020B0600070205080204" pitchFamily="50" charset="-128"/>
            </a:rPr>
            <a:t>円となっており、これは近年の委託経費の増加等によるものです。今後も引き続き、事務事業の効率化と見直しなどに努めていきます。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東京都文京区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232,177
218,141
11.29
123,878,869
117,981,176
5,544,345
69,511,885
9,194,912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20257</xdr:rowOff>
    </xdr:from>
    <xdr:to>
      <xdr:col>24</xdr:col>
      <xdr:colOff>63500</xdr:colOff>
      <xdr:row>36</xdr:row>
      <xdr:rowOff>27305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92457"/>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20257</xdr:rowOff>
    </xdr:from>
    <xdr:to>
      <xdr:col>19</xdr:col>
      <xdr:colOff>177800</xdr:colOff>
      <xdr:row>36</xdr:row>
      <xdr:rowOff>24257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92457"/>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17018</xdr:rowOff>
    </xdr:from>
    <xdr:to>
      <xdr:col>15</xdr:col>
      <xdr:colOff>50800</xdr:colOff>
      <xdr:row>36</xdr:row>
      <xdr:rowOff>24257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18921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17018</xdr:rowOff>
    </xdr:from>
    <xdr:to>
      <xdr:col>10</xdr:col>
      <xdr:colOff>114300</xdr:colOff>
      <xdr:row>36</xdr:row>
      <xdr:rowOff>18923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18921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147955</xdr:rowOff>
    </xdr:from>
    <xdr:to>
      <xdr:col>24</xdr:col>
      <xdr:colOff>114300</xdr:colOff>
      <xdr:row>36</xdr:row>
      <xdr:rowOff>78105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170832</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0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140907</xdr:rowOff>
    </xdr:from>
    <xdr:to>
      <xdr:col>20</xdr:col>
      <xdr:colOff>38100</xdr:colOff>
      <xdr:row>36</xdr:row>
      <xdr:rowOff>71057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87584</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1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144907</xdr:rowOff>
    </xdr:from>
    <xdr:to>
      <xdr:col>15</xdr:col>
      <xdr:colOff>101600</xdr:colOff>
      <xdr:row>36</xdr:row>
      <xdr:rowOff>75057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4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91584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137668</xdr:rowOff>
    </xdr:from>
    <xdr:to>
      <xdr:col>10</xdr:col>
      <xdr:colOff>165100</xdr:colOff>
      <xdr:row>36</xdr:row>
      <xdr:rowOff>67818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3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84345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1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139573</xdr:rowOff>
    </xdr:from>
    <xdr:to>
      <xdr:col>6</xdr:col>
      <xdr:colOff>38100</xdr:colOff>
      <xdr:row>36</xdr:row>
      <xdr:rowOff>69723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4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86250</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4336</xdr:rowOff>
    </xdr:from>
    <xdr:to>
      <xdr:col>24</xdr:col>
      <xdr:colOff>62865</xdr:colOff>
      <xdr:row>59</xdr:row>
      <xdr:rowOff>134693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48286"/>
          <a:ext cx="1270" cy="1501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138520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25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134693</xdr:rowOff>
    </xdr:from>
    <xdr:to>
      <xdr:col>24</xdr:col>
      <xdr:colOff>152400</xdr:colOff>
      <xdr:row>59</xdr:row>
      <xdr:rowOff>134693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25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122463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4336</xdr:rowOff>
    </xdr:from>
    <xdr:to>
      <xdr:col>24</xdr:col>
      <xdr:colOff>152400</xdr:colOff>
      <xdr:row>51</xdr:row>
      <xdr:rowOff>4336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4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158391</xdr:rowOff>
    </xdr:from>
    <xdr:to>
      <xdr:col>24</xdr:col>
      <xdr:colOff>63500</xdr:colOff>
      <xdr:row>57</xdr:row>
      <xdr:rowOff>31366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416691"/>
          <a:ext cx="838200" cy="3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54</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2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21627</xdr:rowOff>
    </xdr:from>
    <xdr:to>
      <xdr:col>24</xdr:col>
      <xdr:colOff>114300</xdr:colOff>
      <xdr:row>57</xdr:row>
      <xdr:rowOff>123227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158391</xdr:rowOff>
    </xdr:from>
    <xdr:to>
      <xdr:col>19</xdr:col>
      <xdr:colOff>177800</xdr:colOff>
      <xdr:row>55</xdr:row>
      <xdr:rowOff>130708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416691"/>
          <a:ext cx="889000" cy="14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69360</xdr:rowOff>
    </xdr:from>
    <xdr:to>
      <xdr:col>20</xdr:col>
      <xdr:colOff>38100</xdr:colOff>
      <xdr:row>57</xdr:row>
      <xdr:rowOff>170960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162087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121325</xdr:rowOff>
    </xdr:from>
    <xdr:to>
      <xdr:col>15</xdr:col>
      <xdr:colOff>50800</xdr:colOff>
      <xdr:row>55</xdr:row>
      <xdr:rowOff>130708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8693825"/>
          <a:ext cx="889000" cy="86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80474</xdr:rowOff>
    </xdr:from>
    <xdr:to>
      <xdr:col>15</xdr:col>
      <xdr:colOff>101600</xdr:colOff>
      <xdr:row>58</xdr:row>
      <xdr:rowOff>10624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1751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121325</xdr:rowOff>
    </xdr:from>
    <xdr:to>
      <xdr:col>10</xdr:col>
      <xdr:colOff>114300</xdr:colOff>
      <xdr:row>57</xdr:row>
      <xdr:rowOff>141071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8693825"/>
          <a:ext cx="889000" cy="121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115254</xdr:rowOff>
    </xdr:from>
    <xdr:to>
      <xdr:col>10</xdr:col>
      <xdr:colOff>165100</xdr:colOff>
      <xdr:row>52</xdr:row>
      <xdr:rowOff>45404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36531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10544</xdr:rowOff>
    </xdr:from>
    <xdr:to>
      <xdr:col>6</xdr:col>
      <xdr:colOff>38100</xdr:colOff>
      <xdr:row>58</xdr:row>
      <xdr:rowOff>112144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152016</xdr:rowOff>
    </xdr:from>
    <xdr:to>
      <xdr:col>24</xdr:col>
      <xdr:colOff>114300</xdr:colOff>
      <xdr:row>57</xdr:row>
      <xdr:rowOff>82166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5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3443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107591</xdr:rowOff>
    </xdr:from>
    <xdr:to>
      <xdr:col>20</xdr:col>
      <xdr:colOff>38100</xdr:colOff>
      <xdr:row>55</xdr:row>
      <xdr:rowOff>37741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6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54268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4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79908</xdr:rowOff>
    </xdr:from>
    <xdr:to>
      <xdr:col>15</xdr:col>
      <xdr:colOff>101600</xdr:colOff>
      <xdr:row>56</xdr:row>
      <xdr:rowOff>10058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0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26585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28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70525</xdr:rowOff>
    </xdr:from>
    <xdr:to>
      <xdr:col>10</xdr:col>
      <xdr:colOff>165100</xdr:colOff>
      <xdr:row>51</xdr:row>
      <xdr:rowOff>675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864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17202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841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90271</xdr:rowOff>
    </xdr:from>
    <xdr:to>
      <xdr:col>6</xdr:col>
      <xdr:colOff>38100</xdr:colOff>
      <xdr:row>58</xdr:row>
      <xdr:rowOff>20421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36948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3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369</xdr:rowOff>
    </xdr:from>
    <xdr:to>
      <xdr:col>24</xdr:col>
      <xdr:colOff>63500</xdr:colOff>
      <xdr:row>77</xdr:row>
      <xdr:rowOff>68414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02019"/>
          <a:ext cx="838200" cy="6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131968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62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68414</xdr:rowOff>
    </xdr:from>
    <xdr:to>
      <xdr:col>19</xdr:col>
      <xdr:colOff>177800</xdr:colOff>
      <xdr:row>77</xdr:row>
      <xdr:rowOff>116771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70064"/>
          <a:ext cx="889000" cy="4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136631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3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116771</xdr:rowOff>
    </xdr:from>
    <xdr:to>
      <xdr:col>15</xdr:col>
      <xdr:colOff>50800</xdr:colOff>
      <xdr:row>78</xdr:row>
      <xdr:rowOff>104671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18421"/>
          <a:ext cx="889000" cy="15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160690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27915</xdr:rowOff>
    </xdr:from>
    <xdr:to>
      <xdr:col>10</xdr:col>
      <xdr:colOff>114300</xdr:colOff>
      <xdr:row>78</xdr:row>
      <xdr:rowOff>104671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401015"/>
          <a:ext cx="889000" cy="7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166090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121019</xdr:rowOff>
    </xdr:from>
    <xdr:to>
      <xdr:col>24</xdr:col>
      <xdr:colOff>114300</xdr:colOff>
      <xdr:row>77</xdr:row>
      <xdr:rowOff>51169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143896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0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17614</xdr:rowOff>
    </xdr:from>
    <xdr:to>
      <xdr:col>20</xdr:col>
      <xdr:colOff>38100</xdr:colOff>
      <xdr:row>77</xdr:row>
      <xdr:rowOff>119214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1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135741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9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65971</xdr:rowOff>
    </xdr:from>
    <xdr:to>
      <xdr:col>15</xdr:col>
      <xdr:colOff>101600</xdr:colOff>
      <xdr:row>77</xdr:row>
      <xdr:rowOff>167571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158698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6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53871</xdr:rowOff>
    </xdr:from>
    <xdr:to>
      <xdr:col>10</xdr:col>
      <xdr:colOff>165100</xdr:colOff>
      <xdr:row>78</xdr:row>
      <xdr:rowOff>155471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2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146598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1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148565</xdr:rowOff>
    </xdr:from>
    <xdr:to>
      <xdr:col>6</xdr:col>
      <xdr:colOff>38100</xdr:colOff>
      <xdr:row>78</xdr:row>
      <xdr:rowOff>78715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95242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2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33835</xdr:rowOff>
    </xdr:from>
    <xdr:to>
      <xdr:col>24</xdr:col>
      <xdr:colOff>63500</xdr:colOff>
      <xdr:row>95</xdr:row>
      <xdr:rowOff>56079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807235"/>
          <a:ext cx="838200" cy="53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33835</xdr:rowOff>
    </xdr:from>
    <xdr:to>
      <xdr:col>19</xdr:col>
      <xdr:colOff>177800</xdr:colOff>
      <xdr:row>92</xdr:row>
      <xdr:rowOff>131082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807235"/>
          <a:ext cx="889000" cy="9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131082</xdr:rowOff>
    </xdr:from>
    <xdr:to>
      <xdr:col>15</xdr:col>
      <xdr:colOff>50800</xdr:colOff>
      <xdr:row>96</xdr:row>
      <xdr:rowOff>92289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904482"/>
          <a:ext cx="889000" cy="64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92289</xdr:rowOff>
    </xdr:from>
    <xdr:to>
      <xdr:col>10</xdr:col>
      <xdr:colOff>114300</xdr:colOff>
      <xdr:row>97</xdr:row>
      <xdr:rowOff>5077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551489"/>
          <a:ext cx="889000" cy="8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5279</xdr:rowOff>
    </xdr:from>
    <xdr:to>
      <xdr:col>24</xdr:col>
      <xdr:colOff>114300</xdr:colOff>
      <xdr:row>95</xdr:row>
      <xdr:rowOff>106879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9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28156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4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154485</xdr:rowOff>
    </xdr:from>
    <xdr:to>
      <xdr:col>20</xdr:col>
      <xdr:colOff>38100</xdr:colOff>
      <xdr:row>92</xdr:row>
      <xdr:rowOff>84635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75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101162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53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80282</xdr:rowOff>
    </xdr:from>
    <xdr:to>
      <xdr:col>15</xdr:col>
      <xdr:colOff>101600</xdr:colOff>
      <xdr:row>93</xdr:row>
      <xdr:rowOff>10432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8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26959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62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41489</xdr:rowOff>
    </xdr:from>
    <xdr:to>
      <xdr:col>10</xdr:col>
      <xdr:colOff>165100</xdr:colOff>
      <xdr:row>96</xdr:row>
      <xdr:rowOff>143089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159616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2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125727</xdr:rowOff>
    </xdr:from>
    <xdr:to>
      <xdr:col>6</xdr:col>
      <xdr:colOff>38100</xdr:colOff>
      <xdr:row>97</xdr:row>
      <xdr:rowOff>55877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8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72404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36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61519</xdr:rowOff>
    </xdr:from>
    <xdr:to>
      <xdr:col>55</xdr:col>
      <xdr:colOff>0</xdr:colOff>
      <xdr:row>36</xdr:row>
      <xdr:rowOff>94437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233719"/>
          <a:ext cx="8382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146101</xdr:rowOff>
    </xdr:from>
    <xdr:to>
      <xdr:col>50</xdr:col>
      <xdr:colOff>114300</xdr:colOff>
      <xdr:row>36</xdr:row>
      <xdr:rowOff>94437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146851"/>
          <a:ext cx="889000" cy="1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146101</xdr:rowOff>
    </xdr:from>
    <xdr:to>
      <xdr:col>45</xdr:col>
      <xdr:colOff>177800</xdr:colOff>
      <xdr:row>36</xdr:row>
      <xdr:rowOff>24943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146851"/>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24943</xdr:rowOff>
    </xdr:from>
    <xdr:to>
      <xdr:col>41</xdr:col>
      <xdr:colOff>50800</xdr:colOff>
      <xdr:row>36</xdr:row>
      <xdr:rowOff>41859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197143"/>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10719</xdr:rowOff>
    </xdr:from>
    <xdr:to>
      <xdr:col>55</xdr:col>
      <xdr:colOff>50800</xdr:colOff>
      <xdr:row>36</xdr:row>
      <xdr:rowOff>112319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18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33596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34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43637</xdr:rowOff>
    </xdr:from>
    <xdr:to>
      <xdr:col>50</xdr:col>
      <xdr:colOff>165100</xdr:colOff>
      <xdr:row>36</xdr:row>
      <xdr:rowOff>145237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161764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5991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95301</xdr:rowOff>
    </xdr:from>
    <xdr:to>
      <xdr:col>46</xdr:col>
      <xdr:colOff>38100</xdr:colOff>
      <xdr:row>36</xdr:row>
      <xdr:rowOff>25451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09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41978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87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145593</xdr:rowOff>
    </xdr:from>
    <xdr:to>
      <xdr:col>41</xdr:col>
      <xdr:colOff>101600</xdr:colOff>
      <xdr:row>36</xdr:row>
      <xdr:rowOff>75743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1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92270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92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162509</xdr:rowOff>
    </xdr:from>
    <xdr:to>
      <xdr:col>36</xdr:col>
      <xdr:colOff>165100</xdr:colOff>
      <xdr:row>36</xdr:row>
      <xdr:rowOff>92659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16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109186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5938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150639</xdr:rowOff>
    </xdr:from>
    <xdr:ext cx="378565"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51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29176</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50017" y="9630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98213</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61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95470</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2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109643</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3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131882</xdr:rowOff>
    </xdr:from>
    <xdr:to>
      <xdr:col>55</xdr:col>
      <xdr:colOff>0</xdr:colOff>
      <xdr:row>76</xdr:row>
      <xdr:rowOff>94574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2990632"/>
          <a:ext cx="838200" cy="13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131882</xdr:rowOff>
    </xdr:from>
    <xdr:to>
      <xdr:col>50</xdr:col>
      <xdr:colOff>114300</xdr:colOff>
      <xdr:row>77</xdr:row>
      <xdr:rowOff>89866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2990632"/>
          <a:ext cx="889000" cy="30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23022</xdr:rowOff>
    </xdr:from>
    <xdr:to>
      <xdr:col>45</xdr:col>
      <xdr:colOff>177800</xdr:colOff>
      <xdr:row>77</xdr:row>
      <xdr:rowOff>89866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053222"/>
          <a:ext cx="889000" cy="23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49202</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15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23022</xdr:rowOff>
    </xdr:from>
    <xdr:to>
      <xdr:col>41</xdr:col>
      <xdr:colOff>50800</xdr:colOff>
      <xdr:row>77</xdr:row>
      <xdr:rowOff>105090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053222"/>
          <a:ext cx="889000" cy="25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116501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43774</xdr:rowOff>
    </xdr:from>
    <xdr:to>
      <xdr:col>55</xdr:col>
      <xdr:colOff>50800</xdr:colOff>
      <xdr:row>76</xdr:row>
      <xdr:rowOff>145374</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07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66651</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92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81082</xdr:rowOff>
    </xdr:from>
    <xdr:to>
      <xdr:col>50</xdr:col>
      <xdr:colOff>165100</xdr:colOff>
      <xdr:row>76</xdr:row>
      <xdr:rowOff>11232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93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27759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71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39066</xdr:rowOff>
    </xdr:from>
    <xdr:to>
      <xdr:col>46</xdr:col>
      <xdr:colOff>38100</xdr:colOff>
      <xdr:row>77</xdr:row>
      <xdr:rowOff>140666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131793</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33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143673</xdr:rowOff>
    </xdr:from>
    <xdr:to>
      <xdr:col>41</xdr:col>
      <xdr:colOff>101600</xdr:colOff>
      <xdr:row>76</xdr:row>
      <xdr:rowOff>73822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002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90350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77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54290</xdr:rowOff>
    </xdr:from>
    <xdr:to>
      <xdr:col>36</xdr:col>
      <xdr:colOff>165100</xdr:colOff>
      <xdr:row>77</xdr:row>
      <xdr:rowOff>155890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5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147017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34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34852</xdr:rowOff>
    </xdr:from>
    <xdr:to>
      <xdr:col>55</xdr:col>
      <xdr:colOff>0</xdr:colOff>
      <xdr:row>97</xdr:row>
      <xdr:rowOff>55415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665502"/>
          <a:ext cx="838200" cy="2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82700</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3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50922</xdr:rowOff>
    </xdr:from>
    <xdr:to>
      <xdr:col>50</xdr:col>
      <xdr:colOff>114300</xdr:colOff>
      <xdr:row>97</xdr:row>
      <xdr:rowOff>55415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750300" y="16681572"/>
          <a:ext cx="889000" cy="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41544</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3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34001</xdr:rowOff>
    </xdr:from>
    <xdr:to>
      <xdr:col>45</xdr:col>
      <xdr:colOff>177800</xdr:colOff>
      <xdr:row>97</xdr:row>
      <xdr:rowOff>50922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7861300" y="16493201"/>
          <a:ext cx="889000" cy="18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55013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13210</xdr:rowOff>
    </xdr:from>
    <xdr:to>
      <xdr:col>41</xdr:col>
      <xdr:colOff>50800</xdr:colOff>
      <xdr:row>96</xdr:row>
      <xdr:rowOff>34001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472410"/>
          <a:ext cx="8890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155502</xdr:rowOff>
    </xdr:from>
    <xdr:to>
      <xdr:col>55</xdr:col>
      <xdr:colOff>50800</xdr:colOff>
      <xdr:row>97</xdr:row>
      <xdr:rowOff>85652</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61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70429</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52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4615</xdr:rowOff>
    </xdr:from>
    <xdr:to>
      <xdr:col>50</xdr:col>
      <xdr:colOff>165100</xdr:colOff>
      <xdr:row>97</xdr:row>
      <xdr:rowOff>106215</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63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97342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72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xdr:rowOff>
    </xdr:from>
    <xdr:to>
      <xdr:col>46</xdr:col>
      <xdr:colOff>38100</xdr:colOff>
      <xdr:row>97</xdr:row>
      <xdr:rowOff>101722</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6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92849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2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154651</xdr:rowOff>
    </xdr:from>
    <xdr:to>
      <xdr:col>41</xdr:col>
      <xdr:colOff>101600</xdr:colOff>
      <xdr:row>96</xdr:row>
      <xdr:rowOff>84801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44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101328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21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133860</xdr:rowOff>
    </xdr:from>
    <xdr:to>
      <xdr:col>36</xdr:col>
      <xdr:colOff>165100</xdr:colOff>
      <xdr:row>96</xdr:row>
      <xdr:rowOff>64010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4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80537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9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75966</xdr:rowOff>
    </xdr:from>
    <xdr:to>
      <xdr:col>85</xdr:col>
      <xdr:colOff>127000</xdr:colOff>
      <xdr:row>37</xdr:row>
      <xdr:rowOff>102210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419616"/>
          <a:ext cx="838200" cy="2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62206</xdr:rowOff>
    </xdr:from>
    <xdr:ext cx="469744"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640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51689</xdr:rowOff>
    </xdr:from>
    <xdr:to>
      <xdr:col>81</xdr:col>
      <xdr:colOff>50800</xdr:colOff>
      <xdr:row>37</xdr:row>
      <xdr:rowOff>102210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395339"/>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8440</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46428" y="652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47437</xdr:rowOff>
    </xdr:from>
    <xdr:to>
      <xdr:col>76</xdr:col>
      <xdr:colOff>114300</xdr:colOff>
      <xdr:row>37</xdr:row>
      <xdr:rowOff>51689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391087"/>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47437</xdr:rowOff>
    </xdr:from>
    <xdr:to>
      <xdr:col>71</xdr:col>
      <xdr:colOff>177800</xdr:colOff>
      <xdr:row>37</xdr:row>
      <xdr:rowOff>106919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391087"/>
          <a:ext cx="889000" cy="5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22384</xdr:rowOff>
    </xdr:from>
    <xdr:ext cx="469744"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68428" y="653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25166</xdr:rowOff>
    </xdr:from>
    <xdr:to>
      <xdr:col>85</xdr:col>
      <xdr:colOff>177800</xdr:colOff>
      <xdr:row>37</xdr:row>
      <xdr:rowOff>126766</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36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48043</xdr:rowOff>
    </xdr:from>
    <xdr:ext cx="469744"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22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51410</xdr:rowOff>
    </xdr:from>
    <xdr:to>
      <xdr:col>81</xdr:col>
      <xdr:colOff>101600</xdr:colOff>
      <xdr:row>37</xdr:row>
      <xdr:rowOff>153010</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3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169537</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46428" y="617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889</xdr:rowOff>
    </xdr:from>
    <xdr:to>
      <xdr:col>76</xdr:col>
      <xdr:colOff>165100</xdr:colOff>
      <xdr:row>37</xdr:row>
      <xdr:rowOff>102489</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3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119016</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1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168087</xdr:rowOff>
    </xdr:from>
    <xdr:to>
      <xdr:col>72</xdr:col>
      <xdr:colOff>38100</xdr:colOff>
      <xdr:row>37</xdr:row>
      <xdr:rowOff>98237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3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114764</xdr:rowOff>
    </xdr:from>
    <xdr:ext cx="469744"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68428" y="611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56119</xdr:rowOff>
    </xdr:from>
    <xdr:to>
      <xdr:col>67</xdr:col>
      <xdr:colOff>101600</xdr:colOff>
      <xdr:row>37</xdr:row>
      <xdr:rowOff>157719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39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148846</xdr:rowOff>
    </xdr:from>
    <xdr:ext cx="469744"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79428" y="649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教育費グラフ枠">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8" name="教育費最小値テキスト">
          <a:extLst>
            <a:ext uri="{FF2B5EF4-FFF2-40B4-BE49-F238E27FC236}">
              <a16:creationId xmlns:a16="http://schemas.microsoft.com/office/drawing/2014/main" id="{00000000-0008-0000-0700-00002E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60" name="教育費最大値テキスト">
          <a:extLst>
            <a:ext uri="{FF2B5EF4-FFF2-40B4-BE49-F238E27FC236}">
              <a16:creationId xmlns:a16="http://schemas.microsoft.com/office/drawing/2014/main" id="{00000000-0008-0000-0700-000030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136728</xdr:rowOff>
    </xdr:from>
    <xdr:to>
      <xdr:col>85</xdr:col>
      <xdr:colOff>127000</xdr:colOff>
      <xdr:row>56</xdr:row>
      <xdr:rowOff>47739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5481300" y="9566478"/>
          <a:ext cx="838200" cy="8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3" name="教育費平均値テキスト">
          <a:extLst>
            <a:ext uri="{FF2B5EF4-FFF2-40B4-BE49-F238E27FC236}">
              <a16:creationId xmlns:a16="http://schemas.microsoft.com/office/drawing/2014/main" id="{00000000-0008-0000-0700-000033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93976</xdr:rowOff>
    </xdr:from>
    <xdr:to>
      <xdr:col>81</xdr:col>
      <xdr:colOff>50800</xdr:colOff>
      <xdr:row>55</xdr:row>
      <xdr:rowOff>136728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4592300" y="9523726"/>
          <a:ext cx="889000" cy="4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93976</xdr:rowOff>
    </xdr:from>
    <xdr:to>
      <xdr:col>76</xdr:col>
      <xdr:colOff>114300</xdr:colOff>
      <xdr:row>56</xdr:row>
      <xdr:rowOff>114257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703300" y="9523726"/>
          <a:ext cx="889000" cy="19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53193</xdr:rowOff>
    </xdr:from>
    <xdr:to>
      <xdr:col>71</xdr:col>
      <xdr:colOff>177800</xdr:colOff>
      <xdr:row>56</xdr:row>
      <xdr:rowOff>114257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814300" y="9654393"/>
          <a:ext cx="889000" cy="6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168389</xdr:rowOff>
    </xdr:from>
    <xdr:to>
      <xdr:col>85</xdr:col>
      <xdr:colOff>177800</xdr:colOff>
      <xdr:row>56</xdr:row>
      <xdr:rowOff>98539</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6268700" y="959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19816</xdr:rowOff>
    </xdr:from>
    <xdr:ext cx="534377" cy="259045"/>
    <xdr:sp macro="" textlink="">
      <xdr:nvSpPr>
        <xdr:cNvPr id="582" name="教育費該当値テキスト">
          <a:extLst>
            <a:ext uri="{FF2B5EF4-FFF2-40B4-BE49-F238E27FC236}">
              <a16:creationId xmlns:a16="http://schemas.microsoft.com/office/drawing/2014/main" id="{00000000-0008-0000-0700-000046020000}"/>
            </a:ext>
          </a:extLst>
        </xdr:cNvPr>
        <xdr:cNvSpPr txBox="1"/>
      </xdr:nvSpPr>
      <xdr:spPr>
        <a:xfrm>
          <a:off x="16370300" y="944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85928</xdr:rowOff>
    </xdr:from>
    <xdr:to>
      <xdr:col>81</xdr:col>
      <xdr:colOff>101600</xdr:colOff>
      <xdr:row>56</xdr:row>
      <xdr:rowOff>16078</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5430500" y="95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32605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181795" y="929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43176</xdr:rowOff>
    </xdr:from>
    <xdr:to>
      <xdr:col>76</xdr:col>
      <xdr:colOff>165100</xdr:colOff>
      <xdr:row>55</xdr:row>
      <xdr:rowOff>144776</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4541500" y="94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161303</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24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63457</xdr:rowOff>
    </xdr:from>
    <xdr:to>
      <xdr:col>72</xdr:col>
      <xdr:colOff>38100</xdr:colOff>
      <xdr:row>56</xdr:row>
      <xdr:rowOff>165057</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3652500" y="96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10134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2393</xdr:rowOff>
    </xdr:from>
    <xdr:to>
      <xdr:col>67</xdr:col>
      <xdr:colOff>101600</xdr:colOff>
      <xdr:row>56</xdr:row>
      <xdr:rowOff>103993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2763500" y="9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120520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災害復旧費グラフ枠">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3" name="災害復旧費最小値テキスト">
          <a:extLst>
            <a:ext uri="{FF2B5EF4-FFF2-40B4-BE49-F238E27FC236}">
              <a16:creationId xmlns:a16="http://schemas.microsoft.com/office/drawing/2014/main" id="{00000000-0008-0000-0700-000065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5" name="災害復旧費最大値テキスト">
          <a:extLst>
            <a:ext uri="{FF2B5EF4-FFF2-40B4-BE49-F238E27FC236}">
              <a16:creationId xmlns:a16="http://schemas.microsoft.com/office/drawing/2014/main" id="{00000000-0008-0000-0700-000067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8" name="災害復旧費平均値テキスト">
          <a:extLst>
            <a:ext uri="{FF2B5EF4-FFF2-40B4-BE49-F238E27FC236}">
              <a16:creationId xmlns:a16="http://schemas.microsoft.com/office/drawing/2014/main" id="{00000000-0008-0000-0700-00006A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7" name="災害復旧費該当値テキスト">
          <a:extLst>
            <a:ext uri="{FF2B5EF4-FFF2-40B4-BE49-F238E27FC236}">
              <a16:creationId xmlns:a16="http://schemas.microsoft.com/office/drawing/2014/main" id="{00000000-0008-0000-0700-00007D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8" name="公債費最小値テキスト">
          <a:extLst>
            <a:ext uri="{FF2B5EF4-FFF2-40B4-BE49-F238E27FC236}">
              <a16:creationId xmlns:a16="http://schemas.microsoft.com/office/drawing/2014/main" id="{00000000-0008-0000-0700-00009C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70" name="公債費最大値テキスト">
          <a:extLst>
            <a:ext uri="{FF2B5EF4-FFF2-40B4-BE49-F238E27FC236}">
              <a16:creationId xmlns:a16="http://schemas.microsoft.com/office/drawing/2014/main" id="{00000000-0008-0000-0700-00009E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16027</xdr:rowOff>
    </xdr:from>
    <xdr:to>
      <xdr:col>85</xdr:col>
      <xdr:colOff>127000</xdr:colOff>
      <xdr:row>98</xdr:row>
      <xdr:rowOff>23754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5481300" y="16818127"/>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171350</xdr:rowOff>
    </xdr:from>
    <xdr:ext cx="469744" cy="259045"/>
    <xdr:sp macro="" textlink="">
      <xdr:nvSpPr>
        <xdr:cNvPr id="673" name="公債費平均値テキスト">
          <a:extLst>
            <a:ext uri="{FF2B5EF4-FFF2-40B4-BE49-F238E27FC236}">
              <a16:creationId xmlns:a16="http://schemas.microsoft.com/office/drawing/2014/main" id="{00000000-0008-0000-0700-0000A1020000}"/>
            </a:ext>
          </a:extLst>
        </xdr:cNvPr>
        <xdr:cNvSpPr txBox="1"/>
      </xdr:nvSpPr>
      <xdr:spPr>
        <a:xfrm>
          <a:off x="16370300" y="16459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10678</xdr:rowOff>
    </xdr:from>
    <xdr:to>
      <xdr:col>81</xdr:col>
      <xdr:colOff>50800</xdr:colOff>
      <xdr:row>98</xdr:row>
      <xdr:rowOff>23754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4592300" y="16812778"/>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125234</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5246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167132</xdr:rowOff>
    </xdr:from>
    <xdr:to>
      <xdr:col>76</xdr:col>
      <xdr:colOff>114300</xdr:colOff>
      <xdr:row>98</xdr:row>
      <xdr:rowOff>10678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3703300" y="16797782"/>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153690</xdr:rowOff>
    </xdr:from>
    <xdr:to>
      <xdr:col>71</xdr:col>
      <xdr:colOff>177800</xdr:colOff>
      <xdr:row>97</xdr:row>
      <xdr:rowOff>167132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814300" y="16784340"/>
          <a:ext cx="8890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136677</xdr:rowOff>
    </xdr:from>
    <xdr:to>
      <xdr:col>85</xdr:col>
      <xdr:colOff>177800</xdr:colOff>
      <xdr:row>98</xdr:row>
      <xdr:rowOff>66827</xdr:rowOff>
    </xdr:to>
    <xdr:sp macro="" textlink="">
      <xdr:nvSpPr>
        <xdr:cNvPr id="691" name="楕円 690">
          <a:extLst>
            <a:ext uri="{FF2B5EF4-FFF2-40B4-BE49-F238E27FC236}">
              <a16:creationId xmlns:a16="http://schemas.microsoft.com/office/drawing/2014/main" id="{00000000-0008-0000-0700-0000B3020000}"/>
            </a:ext>
          </a:extLst>
        </xdr:cNvPr>
        <xdr:cNvSpPr/>
      </xdr:nvSpPr>
      <xdr:spPr>
        <a:xfrm>
          <a:off x="16268700" y="1676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51604</xdr:rowOff>
    </xdr:from>
    <xdr:ext cx="469744" cy="259045"/>
    <xdr:sp macro="" textlink="">
      <xdr:nvSpPr>
        <xdr:cNvPr id="692" name="公債費該当値テキスト">
          <a:extLst>
            <a:ext uri="{FF2B5EF4-FFF2-40B4-BE49-F238E27FC236}">
              <a16:creationId xmlns:a16="http://schemas.microsoft.com/office/drawing/2014/main" id="{00000000-0008-0000-0700-0000B4020000}"/>
            </a:ext>
          </a:extLst>
        </xdr:cNvPr>
        <xdr:cNvSpPr txBox="1"/>
      </xdr:nvSpPr>
      <xdr:spPr>
        <a:xfrm>
          <a:off x="16370300" y="1668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144404</xdr:rowOff>
    </xdr:from>
    <xdr:to>
      <xdr:col>81</xdr:col>
      <xdr:colOff>101600</xdr:colOff>
      <xdr:row>98</xdr:row>
      <xdr:rowOff>74554</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5430500" y="1677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65681</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86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131328</xdr:rowOff>
    </xdr:from>
    <xdr:to>
      <xdr:col>76</xdr:col>
      <xdr:colOff>165100</xdr:colOff>
      <xdr:row>98</xdr:row>
      <xdr:rowOff>61478</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4541500" y="1676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52605</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85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116332</xdr:rowOff>
    </xdr:from>
    <xdr:to>
      <xdr:col>72</xdr:col>
      <xdr:colOff>38100</xdr:colOff>
      <xdr:row>98</xdr:row>
      <xdr:rowOff>46482</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3652500" y="167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37609</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68428" y="1683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102890</xdr:rowOff>
    </xdr:from>
    <xdr:to>
      <xdr:col>67</xdr:col>
      <xdr:colOff>101600</xdr:colOff>
      <xdr:row>98</xdr:row>
      <xdr:rowOff>33040</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2763500" y="1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24167</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79428" y="168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1" name="諸支出金最小値テキスト">
          <a:extLst>
            <a:ext uri="{FF2B5EF4-FFF2-40B4-BE49-F238E27FC236}">
              <a16:creationId xmlns:a16="http://schemas.microsoft.com/office/drawing/2014/main" id="{00000000-0008-0000-0700-0000D1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3" name="諸支出金最大値テキスト">
          <a:extLst>
            <a:ext uri="{FF2B5EF4-FFF2-40B4-BE49-F238E27FC236}">
              <a16:creationId xmlns:a16="http://schemas.microsoft.com/office/drawing/2014/main" id="{00000000-0008-0000-0700-0000D3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6" name="諸支出金平均値テキスト">
          <a:extLst>
            <a:ext uri="{FF2B5EF4-FFF2-40B4-BE49-F238E27FC236}">
              <a16:creationId xmlns:a16="http://schemas.microsoft.com/office/drawing/2014/main" id="{00000000-0008-0000-0700-0000D6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4" name="楕円 743">
          <a:extLst>
            <a:ext uri="{FF2B5EF4-FFF2-40B4-BE49-F238E27FC236}">
              <a16:creationId xmlns:a16="http://schemas.microsoft.com/office/drawing/2014/main" id="{00000000-0008-0000-0700-0000E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5" name="諸支出金該当値テキスト">
          <a:extLst>
            <a:ext uri="{FF2B5EF4-FFF2-40B4-BE49-F238E27FC236}">
              <a16:creationId xmlns:a16="http://schemas.microsoft.com/office/drawing/2014/main" id="{00000000-0008-0000-0700-0000E9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6" name="楕円 745">
          <a:extLst>
            <a:ext uri="{FF2B5EF4-FFF2-40B4-BE49-F238E27FC236}">
              <a16:creationId xmlns:a16="http://schemas.microsoft.com/office/drawing/2014/main" id="{00000000-0008-0000-0700-0000E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前年度繰上充用金グラフ枠">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0" name="前年度繰上充用金最小値テキスト">
          <a:extLst>
            <a:ext uri="{FF2B5EF4-FFF2-40B4-BE49-F238E27FC236}">
              <a16:creationId xmlns:a16="http://schemas.microsoft.com/office/drawing/2014/main" id="{00000000-0008-0000-0700-00000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2" name="前年度繰上充用金最大値テキスト">
          <a:extLst>
            <a:ext uri="{FF2B5EF4-FFF2-40B4-BE49-F238E27FC236}">
              <a16:creationId xmlns:a16="http://schemas.microsoft.com/office/drawing/2014/main" id="{00000000-0008-0000-0700-00000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5" name="前年度繰上充用金平均値テキスト">
          <a:extLst>
            <a:ext uri="{FF2B5EF4-FFF2-40B4-BE49-F238E27FC236}">
              <a16:creationId xmlns:a16="http://schemas.microsoft.com/office/drawing/2014/main" id="{00000000-0008-0000-0700-00000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楕円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4" name="前年度繰上充用金該当値テキスト">
          <a:extLst>
            <a:ext uri="{FF2B5EF4-FFF2-40B4-BE49-F238E27FC236}">
              <a16:creationId xmlns:a16="http://schemas.microsoft.com/office/drawing/2014/main" id="{00000000-0008-0000-0700-00001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3" name="正方形/長方形 802">
          <a:extLst>
            <a:ext uri="{FF2B5EF4-FFF2-40B4-BE49-F238E27FC236}">
              <a16:creationId xmlns:a16="http://schemas.microsoft.com/office/drawing/2014/main" id="{00000000-0008-0000-0700-00002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250,785</a:t>
          </a:r>
          <a:r>
            <a:rPr kumimoji="1" lang="ja-JP" altLang="en-US" sz="1300">
              <a:latin typeface="ＭＳ Ｐゴシック" panose="020B0600070205080204" pitchFamily="50" charset="-128"/>
              <a:ea typeface="ＭＳ Ｐゴシック" panose="020B0600070205080204" pitchFamily="50" charset="-128"/>
            </a:rPr>
            <a:t>円となっており、歳出全体の</a:t>
          </a:r>
          <a:r>
            <a:rPr kumimoji="1" lang="en-US" altLang="ja-JP" sz="1300">
              <a:latin typeface="ＭＳ Ｐゴシック" panose="020B0600070205080204" pitchFamily="50" charset="-128"/>
              <a:ea typeface="ＭＳ Ｐゴシック" panose="020B0600070205080204" pitchFamily="50" charset="-128"/>
            </a:rPr>
            <a:t>49.4</a:t>
          </a:r>
          <a:r>
            <a:rPr kumimoji="1" lang="ja-JP" altLang="en-US" sz="1300">
              <a:latin typeface="ＭＳ Ｐゴシック" panose="020B0600070205080204" pitchFamily="50" charset="-128"/>
              <a:ea typeface="ＭＳ Ｐゴシック" panose="020B0600070205080204" pitchFamily="50" charset="-128"/>
            </a:rPr>
            <a:t>％を占めています。民生費全体額では前年度から</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％の増となっています。</a:t>
          </a:r>
        </a:p>
        <a:p>
          <a:r>
            <a:rPr kumimoji="1" lang="ja-JP" altLang="en-US" sz="1300">
              <a:latin typeface="ＭＳ Ｐゴシック" panose="020B0600070205080204" pitchFamily="50" charset="-128"/>
              <a:ea typeface="ＭＳ Ｐゴシック" panose="020B0600070205080204" pitchFamily="50" charset="-128"/>
            </a:rPr>
            <a:t>　類似団体内平均と比較して高い水準にある教育費は住民一人当たり</a:t>
          </a:r>
          <a:r>
            <a:rPr kumimoji="1" lang="en-US" altLang="ja-JP" sz="1300">
              <a:latin typeface="ＭＳ Ｐゴシック" panose="020B0600070205080204" pitchFamily="50" charset="-128"/>
              <a:ea typeface="ＭＳ Ｐゴシック" panose="020B0600070205080204" pitchFamily="50" charset="-128"/>
            </a:rPr>
            <a:t>95,114</a:t>
          </a:r>
          <a:r>
            <a:rPr kumimoji="1" lang="ja-JP" altLang="en-US" sz="1300">
              <a:latin typeface="ＭＳ Ｐゴシック" panose="020B0600070205080204" pitchFamily="50" charset="-128"/>
              <a:ea typeface="ＭＳ Ｐゴシック" panose="020B0600070205080204" pitchFamily="50" charset="-128"/>
            </a:rPr>
            <a:t>円となっております。教育費全体では前年度から</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％の減となっておりますが、これは小学校改築等の投資的経費が減少したことが主な要因です。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年度の実質収支額・財政調整基金残高の標準財政規模に対する割合は、前年度より</a:t>
          </a:r>
          <a:r>
            <a:rPr kumimoji="1" lang="en-US" altLang="ja-JP" sz="1400">
              <a:latin typeface="ＭＳ ゴシック" pitchFamily="49" charset="-128"/>
              <a:ea typeface="ＭＳ ゴシック" pitchFamily="49" charset="-128"/>
            </a:rPr>
            <a:t>2.97</a:t>
          </a:r>
          <a:r>
            <a:rPr kumimoji="1" lang="ja-JP" altLang="en-US" sz="1400">
              <a:latin typeface="ＭＳ ゴシック" pitchFamily="49" charset="-128"/>
              <a:ea typeface="ＭＳ ゴシック" pitchFamily="49" charset="-128"/>
            </a:rPr>
            <a:t>ポイント増加しました。</a:t>
          </a:r>
        </a:p>
        <a:p>
          <a:r>
            <a:rPr kumimoji="1" lang="ja-JP" altLang="en-US" sz="1400">
              <a:latin typeface="ＭＳ ゴシック" pitchFamily="49" charset="-128"/>
              <a:ea typeface="ＭＳ ゴシック" pitchFamily="49" charset="-128"/>
            </a:rPr>
            <a:t>　これは、分母である標準財政規模の</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6,300</a:t>
          </a:r>
          <a:r>
            <a:rPr kumimoji="1" lang="ja-JP" altLang="en-US" sz="1400">
              <a:latin typeface="ＭＳ ゴシック" pitchFamily="49" charset="-128"/>
              <a:ea typeface="ＭＳ ゴシック" pitchFamily="49" charset="-128"/>
            </a:rPr>
            <a:t>万円（</a:t>
          </a:r>
          <a:r>
            <a:rPr kumimoji="1" lang="en-US" altLang="ja-JP" sz="1400">
              <a:solidFill>
                <a:sysClr val="windowText" lastClr="000000"/>
              </a:solidFill>
              <a:latin typeface="ＭＳ ゴシック" pitchFamily="49" charset="-128"/>
              <a:ea typeface="ＭＳ ゴシック" pitchFamily="49" charset="-128"/>
            </a:rPr>
            <a:t>3.4</a:t>
          </a:r>
          <a:r>
            <a:rPr kumimoji="1" lang="ja-JP" altLang="en-US" sz="1400">
              <a:solidFill>
                <a:sysClr val="windowText" lastClr="000000"/>
              </a:solidFill>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）の増加に対し、分子である実質収支額・財政調整基金残高が前年度比</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7,600</a:t>
          </a:r>
          <a:r>
            <a:rPr kumimoji="1" lang="ja-JP" altLang="en-US" sz="1400">
              <a:latin typeface="ＭＳ ゴシック" pitchFamily="49" charset="-128"/>
              <a:ea typeface="ＭＳ ゴシック" pitchFamily="49" charset="-128"/>
            </a:rPr>
            <a:t>万円（</a:t>
          </a:r>
          <a:r>
            <a:rPr kumimoji="1" lang="en-US" altLang="ja-JP" sz="1400">
              <a:latin typeface="ＭＳ ゴシック" pitchFamily="49" charset="-128"/>
              <a:ea typeface="ＭＳ ゴシック" pitchFamily="49" charset="-128"/>
            </a:rPr>
            <a:t>11.9</a:t>
          </a:r>
          <a:r>
            <a:rPr kumimoji="1" lang="ja-JP" altLang="en-US" sz="1400">
              <a:latin typeface="ＭＳ ゴシック" pitchFamily="49" charset="-128"/>
              <a:ea typeface="ＭＳ ゴシック" pitchFamily="49" charset="-128"/>
            </a:rPr>
            <a:t>％）の増加となったことで、割合が増加したためです。</a:t>
          </a:r>
        </a:p>
        <a:p>
          <a:r>
            <a:rPr kumimoji="1" lang="ja-JP" altLang="en-US" sz="1400">
              <a:latin typeface="ＭＳ ゴシック" pitchFamily="49" charset="-128"/>
              <a:ea typeface="ＭＳ ゴシック" pitchFamily="49" charset="-128"/>
            </a:rPr>
            <a:t>　また、実質単年度収支の標準財政規模に対する割合は、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年ぶりにプラスとなりました。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東京都文京区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当該団体にかかる全ての団体を一法人として全ての会計を合算し、その赤字の程度を指標化したものであり、歳出に対する歳入の不足額（実質赤字額）の合計をその団体の一般財源の標準的な規模で表す標準財政規模の額で除したもので、全てを含めた財政運営の深刻度を図るものです。</a:t>
          </a:r>
        </a:p>
        <a:p>
          <a:r>
            <a:rPr kumimoji="1" lang="ja-JP" altLang="en-US" sz="1400">
              <a:latin typeface="ＭＳ ゴシック" pitchFamily="49" charset="-128"/>
              <a:ea typeface="ＭＳ ゴシック" pitchFamily="49" charset="-128"/>
            </a:rPr>
            <a:t>　グラフでは、実質収支が黒字である場合は黒字額に、赤字である場合は赤字額に表記されます。</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年度の全会計実質収支額の標準財政規模に対する割合は、前年度</a:t>
          </a:r>
          <a:r>
            <a:rPr kumimoji="1" lang="ja-JP" altLang="en-US" sz="1400">
              <a:solidFill>
                <a:sysClr val="windowText" lastClr="000000"/>
              </a:solidFill>
              <a:latin typeface="ＭＳ ゴシック" pitchFamily="49" charset="-128"/>
              <a:ea typeface="ＭＳ ゴシック" pitchFamily="49" charset="-128"/>
            </a:rPr>
            <a:t>より</a:t>
          </a:r>
          <a:r>
            <a:rPr kumimoji="1" lang="en-US" altLang="ja-JP" sz="1400">
              <a:solidFill>
                <a:sysClr val="windowText" lastClr="000000"/>
              </a:solidFill>
              <a:latin typeface="ＭＳ ゴシック" pitchFamily="49" charset="-128"/>
              <a:ea typeface="ＭＳ ゴシック" pitchFamily="49" charset="-128"/>
            </a:rPr>
            <a:t>1.01</a:t>
          </a:r>
          <a:r>
            <a:rPr kumimoji="1" lang="ja-JP" altLang="en-US" sz="1400">
              <a:solidFill>
                <a:sysClr val="windowText" lastClr="000000"/>
              </a:solidFill>
              <a:latin typeface="ＭＳ ゴシック" pitchFamily="49" charset="-128"/>
              <a:ea typeface="ＭＳ ゴシック" pitchFamily="49" charset="-128"/>
            </a:rPr>
            <a:t>ポイント</a:t>
          </a:r>
          <a:r>
            <a:rPr kumimoji="1" lang="ja-JP" altLang="en-US" sz="1400">
              <a:latin typeface="ＭＳ ゴシック" pitchFamily="49" charset="-128"/>
              <a:ea typeface="ＭＳ ゴシック" pitchFamily="49" charset="-128"/>
            </a:rPr>
            <a:t>減少しました。これは、分母である標準財政規模の</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6,300</a:t>
          </a:r>
          <a:r>
            <a:rPr kumimoji="1" lang="ja-JP" altLang="en-US" sz="1400">
              <a:latin typeface="ＭＳ ゴシック" pitchFamily="49" charset="-128"/>
              <a:ea typeface="ＭＳ ゴシック" pitchFamily="49" charset="-128"/>
            </a:rPr>
            <a:t>万円（</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％）の増に対し、分子である全会計実質収支額が</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7,600</a:t>
          </a:r>
          <a:r>
            <a:rPr kumimoji="1" lang="ja-JP" altLang="en-US" sz="1400">
              <a:latin typeface="ＭＳ ゴシック" pitchFamily="49" charset="-128"/>
              <a:ea typeface="ＭＳ ゴシック" pitchFamily="49" charset="-128"/>
            </a:rPr>
            <a:t>万円）減となった結果です。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123878869</v>
      </c>
      <c r="BO4" s="436"/>
      <c r="BP4" s="436"/>
      <c r="BQ4" s="436"/>
      <c r="BR4" s="436"/>
      <c r="BS4" s="436"/>
      <c r="BT4" s="436"/>
      <c r="BU4" s="437"/>
      <c r="BV4" s="435">
        <v>137802419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v>
      </c>
      <c r="CU4" s="576"/>
      <c r="CV4" s="576"/>
      <c r="CW4" s="576"/>
      <c r="CX4" s="576"/>
      <c r="CY4" s="576"/>
      <c r="CZ4" s="576"/>
      <c r="DA4" s="577"/>
      <c r="DB4" s="575">
        <v>8.5</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117981176</v>
      </c>
      <c r="BO5" s="407"/>
      <c r="BP5" s="407"/>
      <c r="BQ5" s="407"/>
      <c r="BR5" s="407"/>
      <c r="BS5" s="407"/>
      <c r="BT5" s="407"/>
      <c r="BU5" s="408"/>
      <c r="BV5" s="406">
        <v>132020929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82.7</v>
      </c>
      <c r="CU5" s="404"/>
      <c r="CV5" s="404"/>
      <c r="CW5" s="404"/>
      <c r="CX5" s="404"/>
      <c r="CY5" s="404"/>
      <c r="CZ5" s="404"/>
      <c r="DA5" s="405"/>
      <c r="DB5" s="403">
        <v>78.599999999999994</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101</v>
      </c>
      <c r="AV6" s="465"/>
      <c r="AW6" s="465"/>
      <c r="AX6" s="465"/>
      <c r="AY6" s="420" t="s">
        <v>98</v>
      </c>
      <c r="AZ6" s="421"/>
      <c r="BA6" s="421"/>
      <c r="BB6" s="421"/>
      <c r="BC6" s="421"/>
      <c r="BD6" s="421"/>
      <c r="BE6" s="421"/>
      <c r="BF6" s="421"/>
      <c r="BG6" s="421"/>
      <c r="BH6" s="421"/>
      <c r="BI6" s="421"/>
      <c r="BJ6" s="421"/>
      <c r="BK6" s="421"/>
      <c r="BL6" s="421"/>
      <c r="BM6" s="422"/>
      <c r="BN6" s="406">
        <v>5897693</v>
      </c>
      <c r="BO6" s="407"/>
      <c r="BP6" s="407"/>
      <c r="BQ6" s="407"/>
      <c r="BR6" s="407"/>
      <c r="BS6" s="407"/>
      <c r="BT6" s="407"/>
      <c r="BU6" s="408"/>
      <c r="BV6" s="406">
        <v>5781490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82.7</v>
      </c>
      <c r="CU6" s="550"/>
      <c r="CV6" s="550"/>
      <c r="CW6" s="550"/>
      <c r="CX6" s="550"/>
      <c r="CY6" s="550"/>
      <c r="CZ6" s="550"/>
      <c r="DA6" s="551"/>
      <c r="DB6" s="549">
        <v>78.599999999999994</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353348</v>
      </c>
      <c r="BO7" s="407"/>
      <c r="BP7" s="407"/>
      <c r="BQ7" s="407"/>
      <c r="BR7" s="407"/>
      <c r="BS7" s="407"/>
      <c r="BT7" s="407"/>
      <c r="BU7" s="408"/>
      <c r="BV7" s="406">
        <v>96038</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69511885</v>
      </c>
      <c r="CU7" s="407"/>
      <c r="CV7" s="407"/>
      <c r="CW7" s="407"/>
      <c r="CX7" s="407"/>
      <c r="CY7" s="407"/>
      <c r="CZ7" s="407"/>
      <c r="DA7" s="408"/>
      <c r="DB7" s="406">
        <v>67249299</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5544345</v>
      </c>
      <c r="BO8" s="407"/>
      <c r="BP8" s="407"/>
      <c r="BQ8" s="407"/>
      <c r="BR8" s="407"/>
      <c r="BS8" s="407"/>
      <c r="BT8" s="407"/>
      <c r="BU8" s="408"/>
      <c r="BV8" s="406">
        <v>5685452</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0.62</v>
      </c>
      <c r="CU8" s="510"/>
      <c r="CV8" s="510"/>
      <c r="CW8" s="510"/>
      <c r="CX8" s="510"/>
      <c r="CY8" s="510"/>
      <c r="CZ8" s="510"/>
      <c r="DA8" s="511"/>
      <c r="DB8" s="509">
        <v>0.63</v>
      </c>
      <c r="DC8" s="510"/>
      <c r="DD8" s="510"/>
      <c r="DE8" s="510"/>
      <c r="DF8" s="510"/>
      <c r="DG8" s="510"/>
      <c r="DH8" s="510"/>
      <c r="DI8" s="511"/>
    </row>
    <row r="9" spans="1:119" ht="18.75" customHeight="1" thickBot="1" x14ac:dyDescent="0.25">
      <c r="A9" s="175"/>
      <c r="B9" s="538" t="s">
        <v>107</v>
      </c>
      <c r="C9" s="539"/>
      <c r="D9" s="539"/>
      <c r="E9" s="539"/>
      <c r="F9" s="539"/>
      <c r="G9" s="539"/>
      <c r="H9" s="539"/>
      <c r="I9" s="539"/>
      <c r="J9" s="539"/>
      <c r="K9" s="457"/>
      <c r="L9" s="540" t="s">
        <v>108</v>
      </c>
      <c r="M9" s="541"/>
      <c r="N9" s="541"/>
      <c r="O9" s="541"/>
      <c r="P9" s="541"/>
      <c r="Q9" s="542"/>
      <c r="R9" s="543">
        <v>240069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-141107</v>
      </c>
      <c r="BO9" s="407"/>
      <c r="BP9" s="407"/>
      <c r="BQ9" s="407"/>
      <c r="BR9" s="407"/>
      <c r="BS9" s="407"/>
      <c r="BT9" s="407"/>
      <c r="BU9" s="408"/>
      <c r="BV9" s="406">
        <v>-1055433</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0.7</v>
      </c>
      <c r="CU9" s="404"/>
      <c r="CV9" s="404"/>
      <c r="CW9" s="404"/>
      <c r="CX9" s="404"/>
      <c r="CY9" s="404"/>
      <c r="CZ9" s="404"/>
      <c r="DA9" s="405"/>
      <c r="DB9" s="403">
        <v>0.6</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219724</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3691804</v>
      </c>
      <c r="BO10" s="407"/>
      <c r="BP10" s="407"/>
      <c r="BQ10" s="407"/>
      <c r="BR10" s="407"/>
      <c r="BS10" s="407"/>
      <c r="BT10" s="407"/>
      <c r="BU10" s="408"/>
      <c r="BV10" s="406">
        <v>3386143</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232177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674880</v>
      </c>
      <c r="BO12" s="407"/>
      <c r="BP12" s="407"/>
      <c r="BQ12" s="407"/>
      <c r="BR12" s="407"/>
      <c r="BS12" s="407"/>
      <c r="BT12" s="407"/>
      <c r="BU12" s="408"/>
      <c r="BV12" s="406">
        <v>4585850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218141</v>
      </c>
      <c r="S13" s="494"/>
      <c r="T13" s="494"/>
      <c r="U13" s="494"/>
      <c r="V13" s="495"/>
      <c r="W13" s="496" t="s">
        <v>131</v>
      </c>
      <c r="X13" s="392"/>
      <c r="Y13" s="392"/>
      <c r="Z13" s="392"/>
      <c r="AA13" s="392"/>
      <c r="AB13" s="393"/>
      <c r="AC13" s="359">
        <v>77</v>
      </c>
      <c r="AD13" s="360"/>
      <c r="AE13" s="360"/>
      <c r="AF13" s="360"/>
      <c r="AG13" s="361"/>
      <c r="AH13" s="359">
        <v>63</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2875817</v>
      </c>
      <c r="BO13" s="407"/>
      <c r="BP13" s="407"/>
      <c r="BQ13" s="407"/>
      <c r="BR13" s="407"/>
      <c r="BS13" s="407"/>
      <c r="BT13" s="407"/>
      <c r="BU13" s="408"/>
      <c r="BV13" s="406">
        <v>-2255140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-3.6</v>
      </c>
      <c r="CU13" s="404"/>
      <c r="CV13" s="404"/>
      <c r="CW13" s="404"/>
      <c r="CX13" s="404"/>
      <c r="CY13" s="404"/>
      <c r="CZ13" s="404"/>
      <c r="DA13" s="405"/>
      <c r="DB13" s="403">
        <v>-4.0999999999999996</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229653</v>
      </c>
      <c r="S14" s="494"/>
      <c r="T14" s="494"/>
      <c r="U14" s="494"/>
      <c r="V14" s="495"/>
      <c r="W14" s="497"/>
      <c r="X14" s="395"/>
      <c r="Y14" s="395"/>
      <c r="Z14" s="395"/>
      <c r="AA14" s="395"/>
      <c r="AB14" s="396"/>
      <c r="AC14" s="486">
        <v>0.1</v>
      </c>
      <c r="AD14" s="487"/>
      <c r="AE14" s="487"/>
      <c r="AF14" s="487"/>
      <c r="AG14" s="488"/>
      <c r="AH14" s="486">
        <v>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217263</v>
      </c>
      <c r="S15" s="494"/>
      <c r="T15" s="494"/>
      <c r="U15" s="494"/>
      <c r="V15" s="495"/>
      <c r="W15" s="496" t="s">
        <v>137</v>
      </c>
      <c r="X15" s="392"/>
      <c r="Y15" s="392"/>
      <c r="Z15" s="392"/>
      <c r="AA15" s="392"/>
      <c r="AB15" s="393"/>
      <c r="AC15" s="359">
        <v>11302</v>
      </c>
      <c r="AD15" s="360"/>
      <c r="AE15" s="360"/>
      <c r="AF15" s="360"/>
      <c r="AG15" s="361"/>
      <c r="AH15" s="359">
        <v>10756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39476796</v>
      </c>
      <c r="BO15" s="436"/>
      <c r="BP15" s="436"/>
      <c r="BQ15" s="436"/>
      <c r="BR15" s="436"/>
      <c r="BS15" s="436"/>
      <c r="BT15" s="436"/>
      <c r="BU15" s="437"/>
      <c r="BV15" s="435">
        <v>36696688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11.2</v>
      </c>
      <c r="AD16" s="487"/>
      <c r="AE16" s="487"/>
      <c r="AF16" s="487"/>
      <c r="AG16" s="488"/>
      <c r="AH16" s="486">
        <v>13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62006552</v>
      </c>
      <c r="BO16" s="407"/>
      <c r="BP16" s="407"/>
      <c r="BQ16" s="407"/>
      <c r="BR16" s="407"/>
      <c r="BS16" s="407"/>
      <c r="BT16" s="407"/>
      <c r="BU16" s="408"/>
      <c r="BV16" s="406">
        <v>60425151</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89672</v>
      </c>
      <c r="AD17" s="360"/>
      <c r="AE17" s="360"/>
      <c r="AF17" s="360"/>
      <c r="AG17" s="361"/>
      <c r="AH17" s="359">
        <v>72217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69511885</v>
      </c>
      <c r="BO17" s="407"/>
      <c r="BP17" s="407"/>
      <c r="BQ17" s="407"/>
      <c r="BR17" s="407"/>
      <c r="BS17" s="407"/>
      <c r="BT17" s="407"/>
      <c r="BU17" s="408"/>
      <c r="BV17" s="406">
        <v>67249299</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11.29</v>
      </c>
      <c r="M18" s="459"/>
      <c r="N18" s="459"/>
      <c r="O18" s="459"/>
      <c r="P18" s="459"/>
      <c r="Q18" s="459"/>
      <c r="R18" s="460"/>
      <c r="S18" s="460"/>
      <c r="T18" s="460"/>
      <c r="U18" s="460"/>
      <c r="V18" s="461"/>
      <c r="W18" s="477"/>
      <c r="X18" s="478"/>
      <c r="Y18" s="478"/>
      <c r="Z18" s="478"/>
      <c r="AA18" s="478"/>
      <c r="AB18" s="502"/>
      <c r="AC18" s="376">
        <v>88.7</v>
      </c>
      <c r="AD18" s="377"/>
      <c r="AE18" s="377"/>
      <c r="AF18" s="377"/>
      <c r="AG18" s="462"/>
      <c r="AH18" s="376">
        <v>87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60282774</v>
      </c>
      <c r="BO18" s="407"/>
      <c r="BP18" s="407"/>
      <c r="BQ18" s="407"/>
      <c r="BR18" s="407"/>
      <c r="BS18" s="407"/>
      <c r="BT18" s="407"/>
      <c r="BU18" s="408"/>
      <c r="BV18" s="406">
        <v>56885998</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21264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87798305</v>
      </c>
      <c r="BO19" s="407"/>
      <c r="BP19" s="407"/>
      <c r="BQ19" s="407"/>
      <c r="BR19" s="407"/>
      <c r="BS19" s="407"/>
      <c r="BT19" s="407"/>
      <c r="BU19" s="408"/>
      <c r="BV19" s="406">
        <v>91563059</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133661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9194912</v>
      </c>
      <c r="BO22" s="436"/>
      <c r="BP22" s="436"/>
      <c r="BQ22" s="436"/>
      <c r="BR22" s="436"/>
      <c r="BS22" s="436"/>
      <c r="BT22" s="436"/>
      <c r="BU22" s="437"/>
      <c r="BV22" s="435">
        <v>6775537</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7298031</v>
      </c>
      <c r="BO23" s="407"/>
      <c r="BP23" s="407"/>
      <c r="BQ23" s="407"/>
      <c r="BR23" s="407"/>
      <c r="BS23" s="407"/>
      <c r="BT23" s="407"/>
      <c r="BU23" s="408"/>
      <c r="BV23" s="406">
        <v>4586214</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12467</v>
      </c>
      <c r="R24" s="360"/>
      <c r="S24" s="360"/>
      <c r="T24" s="360"/>
      <c r="U24" s="360"/>
      <c r="V24" s="361"/>
      <c r="W24" s="449"/>
      <c r="X24" s="386"/>
      <c r="Y24" s="387"/>
      <c r="Z24" s="362" t="s">
        <v>162</v>
      </c>
      <c r="AA24" s="363"/>
      <c r="AB24" s="363"/>
      <c r="AC24" s="363"/>
      <c r="AD24" s="363"/>
      <c r="AE24" s="363"/>
      <c r="AF24" s="363"/>
      <c r="AG24" s="364"/>
      <c r="AH24" s="359">
        <v>1918</v>
      </c>
      <c r="AI24" s="360"/>
      <c r="AJ24" s="360"/>
      <c r="AK24" s="360"/>
      <c r="AL24" s="361"/>
      <c r="AM24" s="359">
        <v>5420268</v>
      </c>
      <c r="AN24" s="360"/>
      <c r="AO24" s="360"/>
      <c r="AP24" s="360"/>
      <c r="AQ24" s="360"/>
      <c r="AR24" s="361"/>
      <c r="AS24" s="359">
        <v>2826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9194912</v>
      </c>
      <c r="BO24" s="407"/>
      <c r="BP24" s="407"/>
      <c r="BQ24" s="407"/>
      <c r="BR24" s="407"/>
      <c r="BS24" s="407"/>
      <c r="BT24" s="407"/>
      <c r="BU24" s="408"/>
      <c r="BV24" s="406">
        <v>6775537</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10089</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25734042</v>
      </c>
      <c r="BO25" s="436"/>
      <c r="BP25" s="436"/>
      <c r="BQ25" s="436"/>
      <c r="BR25" s="436"/>
      <c r="BS25" s="436"/>
      <c r="BT25" s="436"/>
      <c r="BU25" s="437"/>
      <c r="BV25" s="435">
        <v>28249197</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9220</v>
      </c>
      <c r="R26" s="360"/>
      <c r="S26" s="360"/>
      <c r="T26" s="360"/>
      <c r="U26" s="360"/>
      <c r="V26" s="361"/>
      <c r="W26" s="449"/>
      <c r="X26" s="386"/>
      <c r="Y26" s="387"/>
      <c r="Z26" s="362" t="s">
        <v>168</v>
      </c>
      <c r="AA26" s="417"/>
      <c r="AB26" s="417"/>
      <c r="AC26" s="417"/>
      <c r="AD26" s="417"/>
      <c r="AE26" s="417"/>
      <c r="AF26" s="417"/>
      <c r="AG26" s="418"/>
      <c r="AH26" s="359">
        <v>168</v>
      </c>
      <c r="AI26" s="360"/>
      <c r="AJ26" s="360"/>
      <c r="AK26" s="360"/>
      <c r="AL26" s="361"/>
      <c r="AM26" s="359">
        <v>457800</v>
      </c>
      <c r="AN26" s="360"/>
      <c r="AO26" s="360"/>
      <c r="AP26" s="360"/>
      <c r="AQ26" s="360"/>
      <c r="AR26" s="361"/>
      <c r="AS26" s="359">
        <v>2725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500000</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9161</v>
      </c>
      <c r="R27" s="360"/>
      <c r="S27" s="360"/>
      <c r="T27" s="360"/>
      <c r="U27" s="360"/>
      <c r="V27" s="361"/>
      <c r="W27" s="449"/>
      <c r="X27" s="386"/>
      <c r="Y27" s="387"/>
      <c r="Z27" s="362" t="s">
        <v>171</v>
      </c>
      <c r="AA27" s="363"/>
      <c r="AB27" s="363"/>
      <c r="AC27" s="363"/>
      <c r="AD27" s="363"/>
      <c r="AE27" s="363"/>
      <c r="AF27" s="363"/>
      <c r="AG27" s="364"/>
      <c r="AH27" s="359">
        <v>76</v>
      </c>
      <c r="AI27" s="360"/>
      <c r="AJ27" s="360"/>
      <c r="AK27" s="360"/>
      <c r="AL27" s="361"/>
      <c r="AM27" s="359">
        <v>239602</v>
      </c>
      <c r="AN27" s="360"/>
      <c r="AO27" s="360"/>
      <c r="AP27" s="360"/>
      <c r="AQ27" s="360"/>
      <c r="AR27" s="361"/>
      <c r="AS27" s="359">
        <v>3153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7852</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21480813</v>
      </c>
      <c r="BO28" s="436"/>
      <c r="BP28" s="436"/>
      <c r="BQ28" s="436"/>
      <c r="BR28" s="436"/>
      <c r="BS28" s="436"/>
      <c r="BT28" s="436"/>
      <c r="BU28" s="437"/>
      <c r="BV28" s="435">
        <v>18463889</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32</v>
      </c>
      <c r="M29" s="360"/>
      <c r="N29" s="360"/>
      <c r="O29" s="360"/>
      <c r="P29" s="361"/>
      <c r="Q29" s="359">
        <v>5954</v>
      </c>
      <c r="R29" s="360"/>
      <c r="S29" s="360"/>
      <c r="T29" s="360"/>
      <c r="U29" s="360"/>
      <c r="V29" s="361"/>
      <c r="W29" s="450"/>
      <c r="X29" s="451"/>
      <c r="Y29" s="452"/>
      <c r="Z29" s="362" t="s">
        <v>177</v>
      </c>
      <c r="AA29" s="363"/>
      <c r="AB29" s="363"/>
      <c r="AC29" s="363"/>
      <c r="AD29" s="363"/>
      <c r="AE29" s="363"/>
      <c r="AF29" s="363"/>
      <c r="AG29" s="364"/>
      <c r="AH29" s="359">
        <v>1994</v>
      </c>
      <c r="AI29" s="360"/>
      <c r="AJ29" s="360"/>
      <c r="AK29" s="360"/>
      <c r="AL29" s="361"/>
      <c r="AM29" s="359">
        <v>5659870</v>
      </c>
      <c r="AN29" s="360"/>
      <c r="AO29" s="360"/>
      <c r="AP29" s="360"/>
      <c r="AQ29" s="360"/>
      <c r="AR29" s="361"/>
      <c r="AS29" s="359">
        <v>2838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57772</v>
      </c>
      <c r="BO29" s="407"/>
      <c r="BP29" s="407"/>
      <c r="BQ29" s="407"/>
      <c r="BR29" s="407"/>
      <c r="BS29" s="407"/>
      <c r="BT29" s="407"/>
      <c r="BU29" s="408"/>
      <c r="BV29" s="406">
        <v>56726</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36036881</v>
      </c>
      <c r="BO30" s="441"/>
      <c r="BP30" s="441"/>
      <c r="BQ30" s="441"/>
      <c r="BR30" s="441"/>
      <c r="BS30" s="441"/>
      <c r="BT30" s="441"/>
      <c r="BU30" s="442"/>
      <c r="BV30" s="440">
        <v>41584556</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75"/>
      <c r="CO34" s="354">
        <f>IF(CQ34="","",MAX(C34:D43,U34:V43,AM34:AN43,BE34:BF43,BW34:BX43)+1)</f>
        <v>10</v>
      </c>
      <c r="CP34" s="354"/>
      <c r="CQ34" s="355" t="str">
        <f>IF('各会計、関係団体の財政状況及び健全化判断比率'!BS7="","",'各会計、関係団体の財政状況及び健全化判断比率'!BS7)</f>
        <v>公益財団法人文京アカデミー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7</v>
      </c>
      <c r="BX36" s="354"/>
      <c r="BY36" s="355" t="str">
        <f>IF('各会計、関係団体の財政状況及び健全化判断比率'!B70="","",'各会計、関係団体の財政状況及び健全化判断比率'!B70)</f>
        <v>東京二十三区清掃一部事務組合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8</v>
      </c>
      <c r="BX37" s="354"/>
      <c r="BY37" s="355" t="str">
        <f>IF('各会計、関係団体の財政状況及び健全化判断比率'!B71="","",'各会計、関係団体の財政状況及び健全化判断比率'!B71)</f>
        <v>東京都後期高齢者医療広域連合（一般会計）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9</v>
      </c>
      <c r="BX38" s="354"/>
      <c r="BY38" s="355" t="str">
        <f>IF('各会計、関係団体の財政状況及び健全化判断比率'!B72="","",'各会計、関係団体の財政状況及び健全化判断比率'!B72)</f>
        <v>東京都後期高齢者医療広域連合（後期高齢者医療特別会計）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4r34fSQulSRw0NwTR3Fee6yW0r3HFwMhwcfzGb3CJTS7S3o35A0ZGP3OfmJpjJTsGeSXX0H7Zu5KBoVeH46zJQ==" saltValue="GjXJjjYJJN+UkEjeqAlI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0"/>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529</v>
      </c>
      <c r="D34" s="1136"/>
      <c r="E34" s="1137"/>
      <c r="F34" s="32">
        <v>9.1999999999999993</v>
      </c>
      <c r="G34" s="33">
        <v>13.33</v>
      </c>
      <c r="H34" s="33">
        <v>10.46</v>
      </c>
      <c r="I34" s="33">
        <v>8.4499999999999993</v>
      </c>
      <c r="J34" s="34">
        <v>7.97</v>
      </c>
      <c r="K34" s="22"/>
      <c r="L34" s="22"/>
      <c r="M34" s="22"/>
      <c r="N34" s="22"/>
      <c r="O34" s="22"/>
      <c r="P34" s="22"/>
    </row>
    <row r="35" spans="1:16" ht="39" customHeight="1" x14ac:dyDescent="0.2">
      <c r="A35" s="22"/>
      <c r="B35" s="35"/>
      <c r="C35" s="1132" t="s">
        <v>530</v>
      </c>
      <c r="D35" s="1132"/>
      <c r="E35" s="1133"/>
      <c r="F35" s="36">
        <v>0.77</v>
      </c>
      <c r="G35" s="37">
        <v>1.31</v>
      </c>
      <c r="H35" s="37">
        <v>1.05</v>
      </c>
      <c r="I35" s="37">
        <v>0.86</v>
      </c>
      <c r="J35" s="38">
        <v>0.51</v>
      </c>
      <c r="K35" s="22"/>
      <c r="L35" s="22"/>
      <c r="M35" s="22"/>
      <c r="N35" s="22"/>
      <c r="O35" s="22"/>
      <c r="P35" s="22"/>
    </row>
    <row r="36" spans="1:16" ht="39" customHeight="1" x14ac:dyDescent="0.2">
      <c r="A36" s="22"/>
      <c r="B36" s="35"/>
      <c r="C36" s="1132" t="s">
        <v>531</v>
      </c>
      <c r="D36" s="1132"/>
      <c r="E36" s="1133"/>
      <c r="F36" s="36">
        <v>0.14000000000000001</v>
      </c>
      <c r="G36" s="37">
        <v>0.21</v>
      </c>
      <c r="H36" s="37">
        <v>0.26</v>
      </c>
      <c r="I36" s="37">
        <v>0.19</v>
      </c>
      <c r="J36" s="38">
        <v>0.22</v>
      </c>
      <c r="K36" s="22"/>
      <c r="L36" s="22"/>
      <c r="M36" s="22"/>
      <c r="N36" s="22"/>
      <c r="O36" s="22"/>
      <c r="P36" s="22"/>
    </row>
    <row r="37" spans="1:16" ht="39" customHeight="1" x14ac:dyDescent="0.2">
      <c r="A37" s="22"/>
      <c r="B37" s="35"/>
      <c r="C37" s="1132" t="s">
        <v>532</v>
      </c>
      <c r="D37" s="1132"/>
      <c r="E37" s="1133"/>
      <c r="F37" s="36">
        <v>0.36</v>
      </c>
      <c r="G37" s="37">
        <v>0.45</v>
      </c>
      <c r="H37" s="37">
        <v>0.79</v>
      </c>
      <c r="I37" s="37">
        <v>0.42</v>
      </c>
      <c r="J37" s="38">
        <v>0.21</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533</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534</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sheetData>
  <sheetProtection algorithmName="SHA-512" hashValue="26u5ZpkGpaBdm7dxVI0T/ykc6SJTscIJmyg/gkY9AzarJ8KkqcwTco5AWv83e6tNskJz3Yfv9CfpD8g6mB+XSw==" saltValue="XNXKHkhgE5JOBzG4L3Co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2"/>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593</v>
      </c>
      <c r="L45" s="58">
        <v>527</v>
      </c>
      <c r="M45" s="58">
        <v>452</v>
      </c>
      <c r="N45" s="58">
        <v>395</v>
      </c>
      <c r="O45" s="59">
        <v>441</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482</v>
      </c>
      <c r="L46" s="62" t="s">
        <v>482</v>
      </c>
      <c r="M46" s="62" t="s">
        <v>482</v>
      </c>
      <c r="N46" s="62" t="s">
        <v>482</v>
      </c>
      <c r="O46" s="63" t="s">
        <v>482</v>
      </c>
      <c r="P46" s="46"/>
      <c r="Q46" s="46"/>
      <c r="R46" s="46"/>
      <c r="S46" s="46"/>
      <c r="T46" s="46"/>
      <c r="U46" s="46"/>
    </row>
    <row r="47" spans="1:21" ht="30.75" customHeight="1" x14ac:dyDescent="0.2">
      <c r="A47" s="46"/>
      <c r="B47" s="1163"/>
      <c r="C47" s="1164"/>
      <c r="D47" s="60"/>
      <c r="E47" s="1140" t="s">
        <v>12</v>
      </c>
      <c r="F47" s="1140"/>
      <c r="G47" s="1140"/>
      <c r="H47" s="1140"/>
      <c r="I47" s="1140"/>
      <c r="J47" s="1141"/>
      <c r="K47" s="61">
        <v>62</v>
      </c>
      <c r="L47" s="62">
        <v>62</v>
      </c>
      <c r="M47" s="62">
        <v>62</v>
      </c>
      <c r="N47" s="62">
        <v>62</v>
      </c>
      <c r="O47" s="63">
        <v>62</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482</v>
      </c>
      <c r="L48" s="62" t="s">
        <v>482</v>
      </c>
      <c r="M48" s="62" t="s">
        <v>482</v>
      </c>
      <c r="N48" s="62" t="s">
        <v>482</v>
      </c>
      <c r="O48" s="63" t="s">
        <v>482</v>
      </c>
      <c r="P48" s="46"/>
      <c r="Q48" s="46"/>
      <c r="R48" s="46"/>
      <c r="S48" s="46"/>
      <c r="T48" s="46"/>
      <c r="U48" s="46"/>
    </row>
    <row r="49" spans="1:21" ht="30.75" customHeight="1" x14ac:dyDescent="0.2">
      <c r="A49" s="46"/>
      <c r="B49" s="1163"/>
      <c r="C49" s="1164"/>
      <c r="D49" s="60"/>
      <c r="E49" s="1140" t="s">
        <v>14</v>
      </c>
      <c r="F49" s="1140"/>
      <c r="G49" s="1140"/>
      <c r="H49" s="1140"/>
      <c r="I49" s="1140"/>
      <c r="J49" s="1141"/>
      <c r="K49" s="61">
        <v>75</v>
      </c>
      <c r="L49" s="62">
        <v>83</v>
      </c>
      <c r="M49" s="62">
        <v>81</v>
      </c>
      <c r="N49" s="62">
        <v>77</v>
      </c>
      <c r="O49" s="63">
        <v>95</v>
      </c>
      <c r="P49" s="46"/>
      <c r="Q49" s="46"/>
      <c r="R49" s="46"/>
      <c r="S49" s="46"/>
      <c r="T49" s="46"/>
      <c r="U49" s="46"/>
    </row>
    <row r="50" spans="1:21" ht="30.75" customHeight="1" x14ac:dyDescent="0.2">
      <c r="A50" s="46"/>
      <c r="B50" s="1163"/>
      <c r="C50" s="1164"/>
      <c r="D50" s="60"/>
      <c r="E50" s="1140" t="s">
        <v>15</v>
      </c>
      <c r="F50" s="1140"/>
      <c r="G50" s="1140"/>
      <c r="H50" s="1140"/>
      <c r="I50" s="1140"/>
      <c r="J50" s="1141"/>
      <c r="K50" s="61">
        <v>49</v>
      </c>
      <c r="L50" s="62">
        <v>40</v>
      </c>
      <c r="M50" s="62">
        <v>40</v>
      </c>
      <c r="N50" s="62">
        <v>35</v>
      </c>
      <c r="O50" s="63">
        <v>35</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482</v>
      </c>
      <c r="L51" s="62" t="s">
        <v>482</v>
      </c>
      <c r="M51" s="62" t="s">
        <v>482</v>
      </c>
      <c r="N51" s="62" t="s">
        <v>482</v>
      </c>
      <c r="O51" s="63" t="s">
        <v>482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3401</v>
      </c>
      <c r="L52" s="62">
        <v>3332</v>
      </c>
      <c r="M52" s="62">
        <v>3193</v>
      </c>
      <c r="N52" s="62">
        <v>2966</v>
      </c>
      <c r="O52" s="63">
        <v>2693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-2622</v>
      </c>
      <c r="L53" s="67">
        <v>-2620</v>
      </c>
      <c r="M53" s="67">
        <v>-2558</v>
      </c>
      <c r="N53" s="67">
        <v>-2397</v>
      </c>
      <c r="O53" s="68">
        <v>-2060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548</v>
      </c>
      <c r="L58" s="82" t="s">
        <v>548</v>
      </c>
      <c r="M58" s="82" t="s">
        <v>548</v>
      </c>
      <c r="N58" s="82" t="s">
        <v>548</v>
      </c>
      <c r="O58" s="83" t="s">
        <v>548</v>
      </c>
    </row>
    <row r="59" spans="1:21" ht="31.5" customHeight="1" x14ac:dyDescent="0.2">
      <c r="B59" s="1148"/>
      <c r="C59" s="1149"/>
      <c r="D59" s="1155" t="s">
        <v>26</v>
      </c>
      <c r="E59" s="1156"/>
      <c r="F59" s="1156"/>
      <c r="G59" s="1156"/>
      <c r="H59" s="1156"/>
      <c r="I59" s="1156"/>
      <c r="J59" s="1157"/>
      <c r="K59" s="84">
        <v>368</v>
      </c>
      <c r="L59" s="85">
        <v>554</v>
      </c>
      <c r="M59" s="85">
        <v>741</v>
      </c>
      <c r="N59" s="85">
        <v>929</v>
      </c>
      <c r="O59" s="86">
        <v>1116</v>
      </c>
    </row>
    <row r="60" spans="1:21" ht="31.5" customHeight="1" thickBot="1" x14ac:dyDescent="0.25">
      <c r="B60" s="1150"/>
      <c r="C60" s="1151"/>
      <c r="D60" s="1158" t="s">
        <v>27</v>
      </c>
      <c r="E60" s="1159"/>
      <c r="F60" s="1159"/>
      <c r="G60" s="1159"/>
      <c r="H60" s="1159"/>
      <c r="I60" s="1159"/>
      <c r="J60" s="1160"/>
      <c r="K60" s="87">
        <v>104</v>
      </c>
      <c r="L60" s="88">
        <v>166</v>
      </c>
      <c r="M60" s="88">
        <v>229</v>
      </c>
      <c r="N60" s="88">
        <v>291</v>
      </c>
      <c r="O60" s="89">
        <v>353</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row r="71" s="47" customFormat="1" ht="12.65" hidden="1" customHeight="1" x14ac:dyDescent="0.2"/>
    <row r="72" s="47" customFormat="1" ht="12.65" hidden="1" customHeight="1" x14ac:dyDescent="0.2"/>
  </sheetData>
  <sheetProtection algorithmName="SHA-512" hashValue="lE1gaKLGw4dFPUihjKvNFsw6i0Bt9ODEfWRExZmwzug5e9uIe2/rSjb9EP5+7LEl8R3zmzJNKWEWXXWrLetVNg==" saltValue="mStDCcgo8eLpxqJRhbF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81" t="s">
        <v>30</v>
      </c>
      <c r="C41" s="1182"/>
      <c r="D41" s="103"/>
      <c r="E41" s="1183" t="s">
        <v>31</v>
      </c>
      <c r="F41" s="1183"/>
      <c r="G41" s="1183"/>
      <c r="H41" s="1184"/>
      <c r="I41" s="342">
        <v>4818</v>
      </c>
      <c r="J41" s="343">
        <v>4869</v>
      </c>
      <c r="K41" s="343">
        <v>5704</v>
      </c>
      <c r="L41" s="343">
        <v>7835</v>
      </c>
      <c r="M41" s="344">
        <v>10441</v>
      </c>
    </row>
    <row r="42" spans="2:13" ht="27.75" customHeight="1" x14ac:dyDescent="0.2">
      <c r="B42" s="1171"/>
      <c r="C42" s="1172"/>
      <c r="D42" s="104"/>
      <c r="E42" s="1175" t="s">
        <v>32</v>
      </c>
      <c r="F42" s="1175"/>
      <c r="G42" s="1175"/>
      <c r="H42" s="1176"/>
      <c r="I42" s="345">
        <v>593</v>
      </c>
      <c r="J42" s="346">
        <v>551</v>
      </c>
      <c r="K42" s="346">
        <v>510</v>
      </c>
      <c r="L42" s="346">
        <v>475</v>
      </c>
      <c r="M42" s="347">
        <v>439</v>
      </c>
    </row>
    <row r="43" spans="2:13" ht="27.75" customHeight="1" x14ac:dyDescent="0.2">
      <c r="B43" s="1171"/>
      <c r="C43" s="1172"/>
      <c r="D43" s="104"/>
      <c r="E43" s="1175" t="s">
        <v>33</v>
      </c>
      <c r="F43" s="1175"/>
      <c r="G43" s="1175"/>
      <c r="H43" s="1176"/>
      <c r="I43" s="345" t="s">
        <v>482</v>
      </c>
      <c r="J43" s="346" t="s">
        <v>482</v>
      </c>
      <c r="K43" s="346" t="s">
        <v>482</v>
      </c>
      <c r="L43" s="346" t="s">
        <v>482</v>
      </c>
      <c r="M43" s="347" t="s">
        <v>482</v>
      </c>
    </row>
    <row r="44" spans="2:13" ht="27.75" customHeight="1" x14ac:dyDescent="0.2">
      <c r="B44" s="1171"/>
      <c r="C44" s="1172"/>
      <c r="D44" s="104"/>
      <c r="E44" s="1175" t="s">
        <v>34</v>
      </c>
      <c r="F44" s="1175"/>
      <c r="G44" s="1175"/>
      <c r="H44" s="1176"/>
      <c r="I44" s="345">
        <v>925</v>
      </c>
      <c r="J44" s="346">
        <v>1065</v>
      </c>
      <c r="K44" s="346">
        <v>1184</v>
      </c>
      <c r="L44" s="346">
        <v>1390</v>
      </c>
      <c r="M44" s="347">
        <v>1473</v>
      </c>
    </row>
    <row r="45" spans="2:13" ht="27.75" customHeight="1" x14ac:dyDescent="0.2">
      <c r="B45" s="1171"/>
      <c r="C45" s="1172"/>
      <c r="D45" s="104"/>
      <c r="E45" s="1175" t="s">
        <v>35</v>
      </c>
      <c r="F45" s="1175"/>
      <c r="G45" s="1175"/>
      <c r="H45" s="1176"/>
      <c r="I45" s="345">
        <v>10254</v>
      </c>
      <c r="J45" s="346">
        <v>9735</v>
      </c>
      <c r="K45" s="346">
        <v>9722</v>
      </c>
      <c r="L45" s="346">
        <v>9645</v>
      </c>
      <c r="M45" s="347">
        <v>9987</v>
      </c>
    </row>
    <row r="46" spans="2:13" ht="27.75" customHeight="1" x14ac:dyDescent="0.2">
      <c r="B46" s="1171"/>
      <c r="C46" s="1172"/>
      <c r="D46" s="105"/>
      <c r="E46" s="1175" t="s">
        <v>36</v>
      </c>
      <c r="F46" s="1175"/>
      <c r="G46" s="1175"/>
      <c r="H46" s="1176"/>
      <c r="I46" s="345" t="s">
        <v>482</v>
      </c>
      <c r="J46" s="346" t="s">
        <v>482</v>
      </c>
      <c r="K46" s="346" t="s">
        <v>482</v>
      </c>
      <c r="L46" s="346" t="s">
        <v>482</v>
      </c>
      <c r="M46" s="347" t="s">
        <v>482</v>
      </c>
    </row>
    <row r="47" spans="2:13" ht="27.75" customHeight="1" x14ac:dyDescent="0.2">
      <c r="B47" s="1171"/>
      <c r="C47" s="1172"/>
      <c r="D47" s="106"/>
      <c r="E47" s="1185" t="s">
        <v>37</v>
      </c>
      <c r="F47" s="1186"/>
      <c r="G47" s="1186"/>
      <c r="H47" s="1187"/>
      <c r="I47" s="345" t="s">
        <v>482</v>
      </c>
      <c r="J47" s="346" t="s">
        <v>482</v>
      </c>
      <c r="K47" s="346" t="s">
        <v>482</v>
      </c>
      <c r="L47" s="346" t="s">
        <v>482</v>
      </c>
      <c r="M47" s="347" t="s">
        <v>482</v>
      </c>
    </row>
    <row r="48" spans="2:13" ht="27.75" customHeight="1" x14ac:dyDescent="0.2">
      <c r="B48" s="1171"/>
      <c r="C48" s="1172"/>
      <c r="D48" s="104"/>
      <c r="E48" s="1175" t="s">
        <v>38</v>
      </c>
      <c r="F48" s="1175"/>
      <c r="G48" s="1175"/>
      <c r="H48" s="1176"/>
      <c r="I48" s="345" t="s">
        <v>482</v>
      </c>
      <c r="J48" s="346" t="s">
        <v>482</v>
      </c>
      <c r="K48" s="346" t="s">
        <v>482</v>
      </c>
      <c r="L48" s="346" t="s">
        <v>482</v>
      </c>
      <c r="M48" s="347" t="s">
        <v>482</v>
      </c>
    </row>
    <row r="49" spans="2:13" ht="27.75" customHeight="1" x14ac:dyDescent="0.2">
      <c r="B49" s="1173"/>
      <c r="C49" s="1174"/>
      <c r="D49" s="104"/>
      <c r="E49" s="1175" t="s">
        <v>39</v>
      </c>
      <c r="F49" s="1175"/>
      <c r="G49" s="1175"/>
      <c r="H49" s="1176"/>
      <c r="I49" s="345" t="s">
        <v>482</v>
      </c>
      <c r="J49" s="346" t="s">
        <v>482</v>
      </c>
      <c r="K49" s="346" t="s">
        <v>482</v>
      </c>
      <c r="L49" s="346" t="s">
        <v>482</v>
      </c>
      <c r="M49" s="347" t="s">
        <v>482</v>
      </c>
    </row>
    <row r="50" spans="2:13" ht="27.75" customHeight="1" x14ac:dyDescent="0.2">
      <c r="B50" s="1169" t="s">
        <v>40</v>
      </c>
      <c r="C50" s="1170"/>
      <c r="D50" s="107"/>
      <c r="E50" s="1175" t="s">
        <v>41</v>
      </c>
      <c r="F50" s="1175"/>
      <c r="G50" s="1175"/>
      <c r="H50" s="1176"/>
      <c r="I50" s="345">
        <v>63581</v>
      </c>
      <c r="J50" s="346">
        <v>56738</v>
      </c>
      <c r="K50" s="346">
        <v>63163</v>
      </c>
      <c r="L50" s="346">
        <v>63426</v>
      </c>
      <c r="M50" s="347">
        <v>61155</v>
      </c>
    </row>
    <row r="51" spans="2:13" ht="27.75" customHeight="1" x14ac:dyDescent="0.2">
      <c r="B51" s="1171"/>
      <c r="C51" s="1172"/>
      <c r="D51" s="104"/>
      <c r="E51" s="1175" t="s">
        <v>42</v>
      </c>
      <c r="F51" s="1175"/>
      <c r="G51" s="1175"/>
      <c r="H51" s="1176"/>
      <c r="I51" s="345" t="s">
        <v>482</v>
      </c>
      <c r="J51" s="346" t="s">
        <v>482</v>
      </c>
      <c r="K51" s="346" t="s">
        <v>482</v>
      </c>
      <c r="L51" s="346" t="s">
        <v>482</v>
      </c>
      <c r="M51" s="347" t="s">
        <v>482</v>
      </c>
    </row>
    <row r="52" spans="2:13" ht="27.75" customHeight="1" x14ac:dyDescent="0.2">
      <c r="B52" s="1173"/>
      <c r="C52" s="1174"/>
      <c r="D52" s="104"/>
      <c r="E52" s="1175" t="s">
        <v>43</v>
      </c>
      <c r="F52" s="1175"/>
      <c r="G52" s="1175"/>
      <c r="H52" s="1176"/>
      <c r="I52" s="345">
        <v>27840</v>
      </c>
      <c r="J52" s="346">
        <v>25166</v>
      </c>
      <c r="K52" s="346">
        <v>24095</v>
      </c>
      <c r="L52" s="346">
        <v>23198</v>
      </c>
      <c r="M52" s="347">
        <v>22378</v>
      </c>
    </row>
    <row r="53" spans="2:13" ht="27.75" customHeight="1" thickBot="1" x14ac:dyDescent="0.25">
      <c r="B53" s="1177" t="s">
        <v>19</v>
      </c>
      <c r="C53" s="1178"/>
      <c r="D53" s="108"/>
      <c r="E53" s="1179" t="s">
        <v>44</v>
      </c>
      <c r="F53" s="1179"/>
      <c r="G53" s="1179"/>
      <c r="H53" s="1180"/>
      <c r="I53" s="348">
        <v>-74831</v>
      </c>
      <c r="J53" s="349">
        <v>-65684</v>
      </c>
      <c r="K53" s="349">
        <v>-70137</v>
      </c>
      <c r="L53" s="349">
        <v>-67280</v>
      </c>
      <c r="M53" s="350">
        <v>-61192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fQCRalZRi+KPqpoydd75ZE2NDLjadVHIuC61JbuK3aKCC/xQhCVvpAPknuSnVEM6rHNZNKoumjTeMWloLIOmeA==" saltValue="z+VxRA713bSg5pFUvMOh5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523</v>
      </c>
      <c r="G54" s="117" t="s">
        <v>524</v>
      </c>
      <c r="H54" s="118" t="s">
        <v>525</v>
      </c>
    </row>
    <row r="55" spans="2:8" ht="52.5" customHeight="1" x14ac:dyDescent="0.2">
      <c r="B55" s="119"/>
      <c r="C55" s="1196" t="s">
        <v>46</v>
      </c>
      <c r="D55" s="1196"/>
      <c r="E55" s="1197"/>
      <c r="F55" s="120">
        <v>19664</v>
      </c>
      <c r="G55" s="120">
        <v>18464</v>
      </c>
      <c r="H55" s="121">
        <v>21481</v>
      </c>
    </row>
    <row r="56" spans="2:8" ht="52.5" customHeight="1" x14ac:dyDescent="0.2">
      <c r="B56" s="122"/>
      <c r="C56" s="1198" t="s">
        <v>47</v>
      </c>
      <c r="D56" s="1198"/>
      <c r="E56" s="1199"/>
      <c r="F56" s="123">
        <v>56</v>
      </c>
      <c r="G56" s="123">
        <v>57</v>
      </c>
      <c r="H56" s="124">
        <v>58</v>
      </c>
    </row>
    <row r="57" spans="2:8" ht="53.25" customHeight="1" x14ac:dyDescent="0.2">
      <c r="B57" s="122"/>
      <c r="C57" s="1200" t="s">
        <v>48</v>
      </c>
      <c r="D57" s="1200"/>
      <c r="E57" s="1201"/>
      <c r="F57" s="125">
        <v>40645</v>
      </c>
      <c r="G57" s="125">
        <v>41585</v>
      </c>
      <c r="H57" s="126">
        <v>36037</v>
      </c>
    </row>
    <row r="58" spans="2:8" ht="45.75" customHeight="1" x14ac:dyDescent="0.2">
      <c r="B58" s="127"/>
      <c r="C58" s="1188" t="s">
        <v>549</v>
      </c>
      <c r="D58" s="1189"/>
      <c r="E58" s="1190"/>
      <c r="F58" s="128">
        <v>24713</v>
      </c>
      <c r="G58" s="128">
        <v>27721</v>
      </c>
      <c r="H58" s="129">
        <v>24481</v>
      </c>
    </row>
    <row r="59" spans="2:8" ht="45.75" customHeight="1" x14ac:dyDescent="0.2">
      <c r="B59" s="127"/>
      <c r="C59" s="1188" t="s">
        <v>550</v>
      </c>
      <c r="D59" s="1189"/>
      <c r="E59" s="1190"/>
      <c r="F59" s="128">
        <v>15062</v>
      </c>
      <c r="G59" s="128">
        <v>12984</v>
      </c>
      <c r="H59" s="129">
        <v>10649</v>
      </c>
    </row>
    <row r="60" spans="2:8" ht="45.75" customHeight="1" x14ac:dyDescent="0.2">
      <c r="B60" s="127"/>
      <c r="C60" s="1188" t="s">
        <v>552</v>
      </c>
      <c r="D60" s="1189"/>
      <c r="E60" s="1190"/>
      <c r="F60" s="128">
        <v>510</v>
      </c>
      <c r="G60" s="128">
        <v>510</v>
      </c>
      <c r="H60" s="129">
        <v>510</v>
      </c>
    </row>
    <row r="61" spans="2:8" ht="45.75" customHeight="1" x14ac:dyDescent="0.2">
      <c r="B61" s="127"/>
      <c r="C61" s="1188" t="s">
        <v>551</v>
      </c>
      <c r="D61" s="1189"/>
      <c r="E61" s="1190"/>
      <c r="F61" s="128">
        <v>134</v>
      </c>
      <c r="G61" s="128">
        <v>123</v>
      </c>
      <c r="H61" s="129">
        <v>132</v>
      </c>
    </row>
    <row r="62" spans="2:8" ht="45.75" customHeight="1" thickBot="1" x14ac:dyDescent="0.25">
      <c r="B62" s="130"/>
      <c r="C62" s="1191" t="s">
        <v>553</v>
      </c>
      <c r="D62" s="1192"/>
      <c r="E62" s="1193"/>
      <c r="F62" s="131">
        <v>96</v>
      </c>
      <c r="G62" s="131">
        <v>96</v>
      </c>
      <c r="H62" s="132">
        <v>96</v>
      </c>
    </row>
    <row r="63" spans="2:8" ht="52.5" customHeight="1" thickBot="1" x14ac:dyDescent="0.25">
      <c r="B63" s="133"/>
      <c r="C63" s="1194" t="s">
        <v>49</v>
      </c>
      <c r="D63" s="1194"/>
      <c r="E63" s="1195"/>
      <c r="F63" s="134">
        <v>60365</v>
      </c>
      <c r="G63" s="134">
        <v>60105</v>
      </c>
      <c r="H63" s="135">
        <v>57575</v>
      </c>
    </row>
    <row r="64" spans="2:8" ht="13" x14ac:dyDescent="0.2"/>
  </sheetData>
  <sheetProtection algorithmName="SHA-512" hashValue="+NZdMF2VRDp8Tk8tygpuBp1zzhmNGeXsr7pTTgy6SqSHkBQXN6OqwWK6VhR/MB5q18vOtQsjiBFIQW2ZBEqZQA==" saltValue="Cc25/Y57Dcj3LS9RP6zn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105156</v>
      </c>
      <c r="E3" s="154"/>
      <c r="F3" s="155">
        <v>51681</v>
      </c>
      <c r="G3" s="156"/>
      <c r="H3" s="157"/>
    </row>
    <row r="4" spans="1:8" x14ac:dyDescent="0.2">
      <c r="A4" s="158"/>
      <c r="B4" s="159"/>
      <c r="C4" s="160"/>
      <c r="D4" s="161">
        <v>56723</v>
      </c>
      <c r="E4" s="162"/>
      <c r="F4" s="163">
        <v>37226</v>
      </c>
      <c r="G4" s="164"/>
      <c r="H4" s="165"/>
    </row>
    <row r="5" spans="1:8" x14ac:dyDescent="0.2">
      <c r="A5" s="146" t="s">
        <v>515</v>
      </c>
      <c r="B5" s="151"/>
      <c r="C5" s="152"/>
      <c r="D5" s="153">
        <v>91876</v>
      </c>
      <c r="E5" s="154"/>
      <c r="F5" s="155">
        <v>50465</v>
      </c>
      <c r="G5" s="156"/>
      <c r="H5" s="157"/>
    </row>
    <row r="6" spans="1:8" x14ac:dyDescent="0.2">
      <c r="A6" s="158"/>
      <c r="B6" s="159"/>
      <c r="C6" s="160"/>
      <c r="D6" s="161">
        <v>45644</v>
      </c>
      <c r="E6" s="162"/>
      <c r="F6" s="163">
        <v>34193</v>
      </c>
      <c r="G6" s="164"/>
      <c r="H6" s="165"/>
    </row>
    <row r="7" spans="1:8" x14ac:dyDescent="0.2">
      <c r="A7" s="146" t="s">
        <v>516</v>
      </c>
      <c r="B7" s="151"/>
      <c r="C7" s="152"/>
      <c r="D7" s="153">
        <v>61252</v>
      </c>
      <c r="E7" s="154"/>
      <c r="F7" s="155">
        <v>51679</v>
      </c>
      <c r="G7" s="156"/>
      <c r="H7" s="157"/>
    </row>
    <row r="8" spans="1:8" x14ac:dyDescent="0.2">
      <c r="A8" s="158"/>
      <c r="B8" s="159"/>
      <c r="C8" s="160"/>
      <c r="D8" s="161">
        <v>50822</v>
      </c>
      <c r="E8" s="162"/>
      <c r="F8" s="163">
        <v>35132</v>
      </c>
      <c r="G8" s="164"/>
      <c r="H8" s="165"/>
    </row>
    <row r="9" spans="1:8" x14ac:dyDescent="0.2">
      <c r="A9" s="146" t="s">
        <v>517</v>
      </c>
      <c r="B9" s="151"/>
      <c r="C9" s="152"/>
      <c r="D9" s="153">
        <v>75205</v>
      </c>
      <c r="E9" s="154"/>
      <c r="F9" s="155">
        <v>49665</v>
      </c>
      <c r="G9" s="156"/>
      <c r="H9" s="157"/>
    </row>
    <row r="10" spans="1:8" x14ac:dyDescent="0.2">
      <c r="A10" s="158"/>
      <c r="B10" s="159"/>
      <c r="C10" s="160"/>
      <c r="D10" s="161">
        <v>70048</v>
      </c>
      <c r="E10" s="162"/>
      <c r="F10" s="163">
        <v>34678</v>
      </c>
      <c r="G10" s="164"/>
      <c r="H10" s="165"/>
    </row>
    <row r="11" spans="1:8" x14ac:dyDescent="0.2">
      <c r="A11" s="146" t="s">
        <v>518</v>
      </c>
      <c r="B11" s="151"/>
      <c r="C11" s="152"/>
      <c r="D11" s="153">
        <v>54311</v>
      </c>
      <c r="E11" s="154"/>
      <c r="F11" s="155">
        <v>63439</v>
      </c>
      <c r="G11" s="156"/>
      <c r="H11" s="157"/>
    </row>
    <row r="12" spans="1:8" x14ac:dyDescent="0.2">
      <c r="A12" s="158"/>
      <c r="B12" s="159"/>
      <c r="C12" s="166"/>
      <c r="D12" s="161">
        <v>49579</v>
      </c>
      <c r="E12" s="162"/>
      <c r="F12" s="163">
        <v>46463</v>
      </c>
      <c r="G12" s="164"/>
      <c r="H12" s="165"/>
    </row>
    <row r="13" spans="1:8" x14ac:dyDescent="0.2">
      <c r="A13" s="146"/>
      <c r="B13" s="151"/>
      <c r="C13" s="152"/>
      <c r="D13" s="153">
        <v>77560</v>
      </c>
      <c r="E13" s="154"/>
      <c r="F13" s="155">
        <v>53386</v>
      </c>
      <c r="G13" s="167"/>
      <c r="H13" s="157"/>
    </row>
    <row r="14" spans="1:8" x14ac:dyDescent="0.2">
      <c r="A14" s="158"/>
      <c r="B14" s="159"/>
      <c r="C14" s="160"/>
      <c r="D14" s="161">
        <v>54563</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9.1999999999999993</v>
      </c>
      <c r="C19" s="168">
        <f>ROUND(VALUE(SUBSTITUTE(実質収支比率等に係る経年分析!G$48,"▲","-")),2)</f>
        <v>13.33</v>
      </c>
      <c r="D19" s="168">
        <f>ROUND(VALUE(SUBSTITUTE(実質収支比率等に係る経年分析!H$48,"▲","-")),2)</f>
        <v>10.46</v>
      </c>
      <c r="E19" s="168">
        <f>ROUND(VALUE(SUBSTITUTE(実質収支比率等に係る経年分析!I$48,"▲","-")),2)</f>
        <v>8.4499999999999993</v>
      </c>
      <c r="F19" s="168">
        <f>ROUND(VALUE(SUBSTITUTE(実質収支比率等に係る経年分析!J$48,"▲","-")),2)</f>
        <v>7.98</v>
      </c>
    </row>
    <row r="20" spans="1:11" x14ac:dyDescent="0.2">
      <c r="A20" s="168" t="s">
        <v>53</v>
      </c>
      <c r="B20" s="168">
        <f>ROUND(VALUE(SUBSTITUTE(実質収支比率等に係る経年分析!F$47,"▲","-")),2)</f>
        <v>32.47</v>
      </c>
      <c r="C20" s="168">
        <f>ROUND(VALUE(SUBSTITUTE(実質収支比率等に係る経年分析!G$47,"▲","-")),2)</f>
        <v>30.61</v>
      </c>
      <c r="D20" s="168">
        <f>ROUND(VALUE(SUBSTITUTE(実質収支比率等に係る経年分析!H$47,"▲","-")),2)</f>
        <v>30.52</v>
      </c>
      <c r="E20" s="168">
        <f>ROUND(VALUE(SUBSTITUTE(実質収支比率等に係る経年分析!I$47,"▲","-")),2)</f>
        <v>27.46</v>
      </c>
      <c r="F20" s="168">
        <f>ROUND(VALUE(SUBSTITUTE(実質収支比率等に係る経年分析!J$47,"▲","-")),2)</f>
        <v>30.9</v>
      </c>
    </row>
    <row r="21" spans="1:11" x14ac:dyDescent="0.2">
      <c r="A21" s="168" t="s">
        <v>54</v>
      </c>
      <c r="B21" s="168">
        <f>IF(ISNUMBER(VALUE(SUBSTITUTE(実質収支比率等に係る経年分析!F$49,"▲","-"))),ROUND(VALUE(SUBSTITUTE(実質収支比率等に係る経年分析!F$49,"▲","-")),2),NA())</f>
        <v>-2.5299999999999998</v>
      </c>
      <c r="C21" s="168">
        <f>IF(ISNUMBER(VALUE(SUBSTITUTE(実質収支比率等に係る経年分析!G$49,"▲","-"))),ROUND(VALUE(SUBSTITUTE(実質収支比率等に係る経年分析!G$49,"▲","-")),2),NA())</f>
        <v>2.6</v>
      </c>
      <c r="D21" s="168">
        <f>IF(ISNUMBER(VALUE(SUBSTITUTE(実質収支比率等に係る経年分析!H$49,"▲","-"))),ROUND(VALUE(SUBSTITUTE(実質収支比率等に係る経年分析!H$49,"▲","-")),2),NA())</f>
        <v>-0.78</v>
      </c>
      <c r="E21" s="168">
        <f>IF(ISNUMBER(VALUE(SUBSTITUTE(実質収支比率等に係る経年分析!I$49,"▲","-"))),ROUND(VALUE(SUBSTITUTE(実質収支比率等に係る経年分析!I$49,"▲","-")),2),NA())</f>
        <v>-3.35</v>
      </c>
      <c r="F21" s="168">
        <f>IF(ISNUMBER(VALUE(SUBSTITUTE(実質収支比率等に係る経年分析!J$49,"▲","-"))),ROUND(VALUE(SUBSTITUTE(実質収支比率等に係る経年分析!J$49,"▲","-")),2),NA())</f>
        <v>4.1399999999999997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0.21</v>
      </c>
    </row>
    <row r="34" spans="1:16" x14ac:dyDescent="0.2">
      <c r="A34" s="169" t="str">
        <f>IF(連結実質赤字比率に係る赤字・黒字の構成分析!C$36="",NA(),連結実質赤字比率に係る赤字・黒字の構成分析!C$36)</f>
        <v>後期高齢者医療特別会計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0.14000000000000001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0.26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0.19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0.22</v>
      </c>
    </row>
    <row r="35" spans="1:16" x14ac:dyDescent="0.2">
      <c r="A35" s="169" t="str">
        <f>IF(連結実質赤字比率に係る赤字・黒字の構成分析!C$35="",NA(),連結実質赤字比率に係る赤字・黒字の構成分析!C$35)</f>
        <v>国民健康保険特別会計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0.77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1.31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0.86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0.51</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9.1999999999999993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13.33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10.46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8.4499999999999993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7.97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3401</v>
      </c>
      <c r="E42" s="170"/>
      <c r="F42" s="170"/>
      <c r="G42" s="170">
        <f>'実質公債費比率（分子）の構造'!L$52</f>
        <v>3332</v>
      </c>
      <c r="H42" s="170"/>
      <c r="I42" s="170"/>
      <c r="J42" s="170">
        <f>'実質公債費比率（分子）の構造'!M$52</f>
        <v>3193</v>
      </c>
      <c r="K42" s="170"/>
      <c r="L42" s="170"/>
      <c r="M42" s="170">
        <f>'実質公債費比率（分子）の構造'!N$52</f>
        <v>2966</v>
      </c>
      <c r="N42" s="170"/>
      <c r="O42" s="170"/>
      <c r="P42" s="170">
        <f>'実質公債費比率（分子）の構造'!O$52</f>
        <v>2693</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49</v>
      </c>
      <c r="C44" s="170"/>
      <c r="D44" s="170"/>
      <c r="E44" s="170">
        <f>'実質公債費比率（分子）の構造'!L$50</f>
        <v>40</v>
      </c>
      <c r="F44" s="170"/>
      <c r="G44" s="170"/>
      <c r="H44" s="170">
        <f>'実質公債費比率（分子）の構造'!M$50</f>
        <v>40</v>
      </c>
      <c r="I44" s="170"/>
      <c r="J44" s="170"/>
      <c r="K44" s="170">
        <f>'実質公債費比率（分子）の構造'!N$50</f>
        <v>35</v>
      </c>
      <c r="L44" s="170"/>
      <c r="M44" s="170"/>
      <c r="N44" s="170">
        <f>'実質公債費比率（分子）の構造'!O$50</f>
        <v>35</v>
      </c>
      <c r="O44" s="170"/>
      <c r="P44" s="170"/>
    </row>
    <row r="45" spans="1:16" x14ac:dyDescent="0.2">
      <c r="A45" s="170" t="s">
        <v>63</v>
      </c>
      <c r="B45" s="170">
        <f>'実質公債費比率（分子）の構造'!K$49</f>
        <v>75</v>
      </c>
      <c r="C45" s="170"/>
      <c r="D45" s="170"/>
      <c r="E45" s="170">
        <f>'実質公債費比率（分子）の構造'!L$49</f>
        <v>83</v>
      </c>
      <c r="F45" s="170"/>
      <c r="G45" s="170"/>
      <c r="H45" s="170">
        <f>'実質公債費比率（分子）の構造'!M$49</f>
        <v>81</v>
      </c>
      <c r="I45" s="170"/>
      <c r="J45" s="170"/>
      <c r="K45" s="170">
        <f>'実質公債費比率（分子）の構造'!N$49</f>
        <v>77</v>
      </c>
      <c r="L45" s="170"/>
      <c r="M45" s="170"/>
      <c r="N45" s="170">
        <f>'実質公債費比率（分子）の構造'!O$49</f>
        <v>95</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62</v>
      </c>
      <c r="C47" s="170"/>
      <c r="D47" s="170"/>
      <c r="E47" s="170">
        <f>'実質公債費比率（分子）の構造'!L$47</f>
        <v>62</v>
      </c>
      <c r="F47" s="170"/>
      <c r="G47" s="170"/>
      <c r="H47" s="170">
        <f>'実質公債費比率（分子）の構造'!M$47</f>
        <v>62</v>
      </c>
      <c r="I47" s="170"/>
      <c r="J47" s="170"/>
      <c r="K47" s="170">
        <f>'実質公債費比率（分子）の構造'!N$47</f>
        <v>62</v>
      </c>
      <c r="L47" s="170"/>
      <c r="M47" s="170"/>
      <c r="N47" s="170">
        <f>'実質公債費比率（分子）の構造'!O$47</f>
        <v>62</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593</v>
      </c>
      <c r="C49" s="170"/>
      <c r="D49" s="170"/>
      <c r="E49" s="170">
        <f>'実質公債費比率（分子）の構造'!L$45</f>
        <v>527</v>
      </c>
      <c r="F49" s="170"/>
      <c r="G49" s="170"/>
      <c r="H49" s="170">
        <f>'実質公債費比率（分子）の構造'!M$45</f>
        <v>452</v>
      </c>
      <c r="I49" s="170"/>
      <c r="J49" s="170"/>
      <c r="K49" s="170">
        <f>'実質公債費比率（分子）の構造'!N$45</f>
        <v>395</v>
      </c>
      <c r="L49" s="170"/>
      <c r="M49" s="170"/>
      <c r="N49" s="170">
        <f>'実質公債費比率（分子）の構造'!O$45</f>
        <v>441</v>
      </c>
      <c r="O49" s="170"/>
      <c r="P49" s="170"/>
    </row>
    <row r="50" spans="1:16" x14ac:dyDescent="0.2">
      <c r="A50" s="170" t="s">
        <v>67</v>
      </c>
      <c r="B50" s="170" t="e">
        <f>NA()</f>
        <v>#N/A</v>
      </c>
      <c r="C50" s="170">
        <f>IF(ISNUMBER('実質公債費比率（分子）の構造'!K$53),'実質公債費比率（分子）の構造'!K$53,NA())</f>
        <v>-2622</v>
      </c>
      <c r="D50" s="170" t="e">
        <f>NA()</f>
        <v>#N/A</v>
      </c>
      <c r="E50" s="170" t="e">
        <f>NA()</f>
        <v>#N/A</v>
      </c>
      <c r="F50" s="170">
        <f>IF(ISNUMBER('実質公債費比率（分子）の構造'!L$53),'実質公債費比率（分子）の構造'!L$53,NA())</f>
        <v>-2620</v>
      </c>
      <c r="G50" s="170" t="e">
        <f>NA()</f>
        <v>#N/A</v>
      </c>
      <c r="H50" s="170" t="e">
        <f>NA()</f>
        <v>#N/A</v>
      </c>
      <c r="I50" s="170">
        <f>IF(ISNUMBER('実質公債費比率（分子）の構造'!M$53),'実質公債費比率（分子）の構造'!M$53,NA())</f>
        <v>-2558</v>
      </c>
      <c r="J50" s="170" t="e">
        <f>NA()</f>
        <v>#N/A</v>
      </c>
      <c r="K50" s="170" t="e">
        <f>NA()</f>
        <v>#N/A</v>
      </c>
      <c r="L50" s="170">
        <f>IF(ISNUMBER('実質公債費比率（分子）の構造'!N$53),'実質公債費比率（分子）の構造'!N$53,NA())</f>
        <v>-2397</v>
      </c>
      <c r="M50" s="170" t="e">
        <f>NA()</f>
        <v>#N/A</v>
      </c>
      <c r="N50" s="170" t="e">
        <f>NA()</f>
        <v>#N/A</v>
      </c>
      <c r="O50" s="170">
        <f>IF(ISNUMBER('実質公債費比率（分子）の構造'!O$53),'実質公債費比率（分子）の構造'!O$53,NA())</f>
        <v>-2060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27840</v>
      </c>
      <c r="E56" s="169"/>
      <c r="F56" s="169"/>
      <c r="G56" s="169">
        <f>'将来負担比率（分子）の構造'!J$52</f>
        <v>25166</v>
      </c>
      <c r="H56" s="169"/>
      <c r="I56" s="169"/>
      <c r="J56" s="169">
        <f>'将来負担比率（分子）の構造'!K$52</f>
        <v>24095</v>
      </c>
      <c r="K56" s="169"/>
      <c r="L56" s="169"/>
      <c r="M56" s="169">
        <f>'将来負担比率（分子）の構造'!L$52</f>
        <v>23198</v>
      </c>
      <c r="N56" s="169"/>
      <c r="O56" s="169"/>
      <c r="P56" s="169">
        <f>'将来負担比率（分子）の構造'!M$52</f>
        <v>22378</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63581</v>
      </c>
      <c r="E58" s="169"/>
      <c r="F58" s="169"/>
      <c r="G58" s="169">
        <f>'将来負担比率（分子）の構造'!J$50</f>
        <v>56738</v>
      </c>
      <c r="H58" s="169"/>
      <c r="I58" s="169"/>
      <c r="J58" s="169">
        <f>'将来負担比率（分子）の構造'!K$50</f>
        <v>63163</v>
      </c>
      <c r="K58" s="169"/>
      <c r="L58" s="169"/>
      <c r="M58" s="169">
        <f>'将来負担比率（分子）の構造'!L$50</f>
        <v>63426</v>
      </c>
      <c r="N58" s="169"/>
      <c r="O58" s="169"/>
      <c r="P58" s="169">
        <f>'将来負担比率（分子）の構造'!M$50</f>
        <v>61155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10254</v>
      </c>
      <c r="C62" s="169"/>
      <c r="D62" s="169"/>
      <c r="E62" s="169">
        <f>'将来負担比率（分子）の構造'!J$45</f>
        <v>9735</v>
      </c>
      <c r="F62" s="169"/>
      <c r="G62" s="169"/>
      <c r="H62" s="169">
        <f>'将来負担比率（分子）の構造'!K$45</f>
        <v>9722</v>
      </c>
      <c r="I62" s="169"/>
      <c r="J62" s="169"/>
      <c r="K62" s="169">
        <f>'将来負担比率（分子）の構造'!L$45</f>
        <v>9645</v>
      </c>
      <c r="L62" s="169"/>
      <c r="M62" s="169"/>
      <c r="N62" s="169">
        <f>'将来負担比率（分子）の構造'!M$45</f>
        <v>9987</v>
      </c>
      <c r="O62" s="169"/>
      <c r="P62" s="169"/>
    </row>
    <row r="63" spans="1:16" x14ac:dyDescent="0.2">
      <c r="A63" s="169" t="s">
        <v>34</v>
      </c>
      <c r="B63" s="169">
        <f>'将来負担比率（分子）の構造'!I$44</f>
        <v>925</v>
      </c>
      <c r="C63" s="169"/>
      <c r="D63" s="169"/>
      <c r="E63" s="169">
        <f>'将来負担比率（分子）の構造'!J$44</f>
        <v>1065</v>
      </c>
      <c r="F63" s="169"/>
      <c r="G63" s="169"/>
      <c r="H63" s="169">
        <f>'将来負担比率（分子）の構造'!K$44</f>
        <v>1184</v>
      </c>
      <c r="I63" s="169"/>
      <c r="J63" s="169"/>
      <c r="K63" s="169">
        <f>'将来負担比率（分子）の構造'!L$44</f>
        <v>1390</v>
      </c>
      <c r="L63" s="169"/>
      <c r="M63" s="169"/>
      <c r="N63" s="169">
        <f>'将来負担比率（分子）の構造'!M$44</f>
        <v>1473</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593</v>
      </c>
      <c r="C65" s="169"/>
      <c r="D65" s="169"/>
      <c r="E65" s="169">
        <f>'将来負担比率（分子）の構造'!J$42</f>
        <v>551</v>
      </c>
      <c r="F65" s="169"/>
      <c r="G65" s="169"/>
      <c r="H65" s="169">
        <f>'将来負担比率（分子）の構造'!K$42</f>
        <v>510</v>
      </c>
      <c r="I65" s="169"/>
      <c r="J65" s="169"/>
      <c r="K65" s="169">
        <f>'将来負担比率（分子）の構造'!L$42</f>
        <v>475</v>
      </c>
      <c r="L65" s="169"/>
      <c r="M65" s="169"/>
      <c r="N65" s="169">
        <f>'将来負担比率（分子）の構造'!M$42</f>
        <v>439</v>
      </c>
      <c r="O65" s="169"/>
      <c r="P65" s="169"/>
    </row>
    <row r="66" spans="1:16" x14ac:dyDescent="0.2">
      <c r="A66" s="169" t="s">
        <v>31</v>
      </c>
      <c r="B66" s="169">
        <f>'将来負担比率（分子）の構造'!I$41</f>
        <v>4818</v>
      </c>
      <c r="C66" s="169"/>
      <c r="D66" s="169"/>
      <c r="E66" s="169">
        <f>'将来負担比率（分子）の構造'!J$41</f>
        <v>4869</v>
      </c>
      <c r="F66" s="169"/>
      <c r="G66" s="169"/>
      <c r="H66" s="169">
        <f>'将来負担比率（分子）の構造'!K$41</f>
        <v>5704</v>
      </c>
      <c r="I66" s="169"/>
      <c r="J66" s="169"/>
      <c r="K66" s="169">
        <f>'将来負担比率（分子）の構造'!L$41</f>
        <v>7835</v>
      </c>
      <c r="L66" s="169"/>
      <c r="M66" s="169"/>
      <c r="N66" s="169">
        <f>'将来負担比率（分子）の構造'!M$41</f>
        <v>10441</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19664</v>
      </c>
      <c r="C72" s="173">
        <f>基金残高に係る経年分析!G55</f>
        <v>18464</v>
      </c>
      <c r="D72" s="173">
        <f>基金残高に係る経年分析!H55</f>
        <v>21481</v>
      </c>
    </row>
    <row r="73" spans="1:16" x14ac:dyDescent="0.2">
      <c r="A73" s="172" t="s">
        <v>74</v>
      </c>
      <c r="B73" s="173">
        <f>基金残高に係る経年分析!F56</f>
        <v>56</v>
      </c>
      <c r="C73" s="173">
        <f>基金残高に係る経年分析!G56</f>
        <v>57</v>
      </c>
      <c r="D73" s="173">
        <f>基金残高に係る経年分析!H56</f>
        <v>58</v>
      </c>
    </row>
    <row r="74" spans="1:16" x14ac:dyDescent="0.2">
      <c r="A74" s="172" t="s">
        <v>75</v>
      </c>
      <c r="B74" s="173">
        <f>基金残高に係る経年分析!F57</f>
        <v>40645</v>
      </c>
      <c r="C74" s="173">
        <f>基金残高に係る経年分析!G57</f>
        <v>41585</v>
      </c>
      <c r="D74" s="173">
        <f>基金残高に係る経年分析!H57</f>
        <v>36037</v>
      </c>
    </row>
  </sheetData>
  <sheetProtection algorithmName="SHA-512" hashValue="gj1iZR/94GHdogKqDB0G8x9fqoEniVQ9hWKqrovjNmqRtfHd8v4h+mycogDWrdh1UZj8whQl3h9hUNAhSKA5Mw==" saltValue="I4Mzqdp4CqcuZExpJrXt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39880328</v>
      </c>
      <c r="S5" s="664"/>
      <c r="T5" s="664"/>
      <c r="U5" s="664"/>
      <c r="V5" s="664"/>
      <c r="W5" s="664"/>
      <c r="X5" s="664"/>
      <c r="Y5" s="689"/>
      <c r="Z5" s="702">
        <v>32.200000000000003</v>
      </c>
      <c r="AA5" s="702"/>
      <c r="AB5" s="702"/>
      <c r="AC5" s="702"/>
      <c r="AD5" s="703">
        <v>39880328</v>
      </c>
      <c r="AE5" s="703"/>
      <c r="AF5" s="703"/>
      <c r="AG5" s="703"/>
      <c r="AH5" s="703"/>
      <c r="AI5" s="703"/>
      <c r="AJ5" s="703"/>
      <c r="AK5" s="703"/>
      <c r="AL5" s="690">
        <v>54.7</v>
      </c>
      <c r="AM5" s="672"/>
      <c r="AN5" s="672"/>
      <c r="AO5" s="691"/>
      <c r="AP5" s="666" t="s">
        <v>216</v>
      </c>
      <c r="AQ5" s="667"/>
      <c r="AR5" s="667"/>
      <c r="AS5" s="667"/>
      <c r="AT5" s="667"/>
      <c r="AU5" s="667"/>
      <c r="AV5" s="667"/>
      <c r="AW5" s="667"/>
      <c r="AX5" s="667"/>
      <c r="AY5" s="667"/>
      <c r="AZ5" s="667"/>
      <c r="BA5" s="667"/>
      <c r="BB5" s="667"/>
      <c r="BC5" s="667"/>
      <c r="BD5" s="667"/>
      <c r="BE5" s="667"/>
      <c r="BF5" s="668"/>
      <c r="BG5" s="608">
        <v>39843924</v>
      </c>
      <c r="BH5" s="609"/>
      <c r="BI5" s="609"/>
      <c r="BJ5" s="609"/>
      <c r="BK5" s="609"/>
      <c r="BL5" s="609"/>
      <c r="BM5" s="609"/>
      <c r="BN5" s="610"/>
      <c r="BO5" s="646">
        <v>99.9</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291789</v>
      </c>
      <c r="S6" s="609"/>
      <c r="T6" s="609"/>
      <c r="U6" s="609"/>
      <c r="V6" s="609"/>
      <c r="W6" s="609"/>
      <c r="X6" s="609"/>
      <c r="Y6" s="610"/>
      <c r="Z6" s="646">
        <v>0.2</v>
      </c>
      <c r="AA6" s="646"/>
      <c r="AB6" s="646"/>
      <c r="AC6" s="646"/>
      <c r="AD6" s="647">
        <v>291789</v>
      </c>
      <c r="AE6" s="647"/>
      <c r="AF6" s="647"/>
      <c r="AG6" s="647"/>
      <c r="AH6" s="647"/>
      <c r="AI6" s="647"/>
      <c r="AJ6" s="647"/>
      <c r="AK6" s="647"/>
      <c r="AL6" s="611">
        <v>0.4</v>
      </c>
      <c r="AM6" s="612"/>
      <c r="AN6" s="612"/>
      <c r="AO6" s="648"/>
      <c r="AP6" s="605" t="s">
        <v>221</v>
      </c>
      <c r="AQ6" s="606"/>
      <c r="AR6" s="606"/>
      <c r="AS6" s="606"/>
      <c r="AT6" s="606"/>
      <c r="AU6" s="606"/>
      <c r="AV6" s="606"/>
      <c r="AW6" s="606"/>
      <c r="AX6" s="606"/>
      <c r="AY6" s="606"/>
      <c r="AZ6" s="606"/>
      <c r="BA6" s="606"/>
      <c r="BB6" s="606"/>
      <c r="BC6" s="606"/>
      <c r="BD6" s="606"/>
      <c r="BE6" s="606"/>
      <c r="BF6" s="607"/>
      <c r="BG6" s="608">
        <v>39843924</v>
      </c>
      <c r="BH6" s="609"/>
      <c r="BI6" s="609"/>
      <c r="BJ6" s="609"/>
      <c r="BK6" s="609"/>
      <c r="BL6" s="609"/>
      <c r="BM6" s="609"/>
      <c r="BN6" s="610"/>
      <c r="BO6" s="646">
        <v>99.9</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647749</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647187</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152601</v>
      </c>
      <c r="S7" s="609"/>
      <c r="T7" s="609"/>
      <c r="U7" s="609"/>
      <c r="V7" s="609"/>
      <c r="W7" s="609"/>
      <c r="X7" s="609"/>
      <c r="Y7" s="610"/>
      <c r="Z7" s="646">
        <v>0.1</v>
      </c>
      <c r="AA7" s="646"/>
      <c r="AB7" s="646"/>
      <c r="AC7" s="646"/>
      <c r="AD7" s="647">
        <v>152601</v>
      </c>
      <c r="AE7" s="647"/>
      <c r="AF7" s="647"/>
      <c r="AG7" s="647"/>
      <c r="AH7" s="647"/>
      <c r="AI7" s="647"/>
      <c r="AJ7" s="647"/>
      <c r="AK7" s="647"/>
      <c r="AL7" s="611">
        <v>0.2</v>
      </c>
      <c r="AM7" s="612"/>
      <c r="AN7" s="612"/>
      <c r="AO7" s="648"/>
      <c r="AP7" s="605" t="s">
        <v>224</v>
      </c>
      <c r="AQ7" s="606"/>
      <c r="AR7" s="606"/>
      <c r="AS7" s="606"/>
      <c r="AT7" s="606"/>
      <c r="AU7" s="606"/>
      <c r="AV7" s="606"/>
      <c r="AW7" s="606"/>
      <c r="AX7" s="606"/>
      <c r="AY7" s="606"/>
      <c r="AZ7" s="606"/>
      <c r="BA7" s="606"/>
      <c r="BB7" s="606"/>
      <c r="BC7" s="606"/>
      <c r="BD7" s="606"/>
      <c r="BE7" s="606"/>
      <c r="BF7" s="607"/>
      <c r="BG7" s="608">
        <v>38699001</v>
      </c>
      <c r="BH7" s="609"/>
      <c r="BI7" s="609"/>
      <c r="BJ7" s="609"/>
      <c r="BK7" s="609"/>
      <c r="BL7" s="609"/>
      <c r="BM7" s="609"/>
      <c r="BN7" s="610"/>
      <c r="BO7" s="646">
        <v>97</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15718736</v>
      </c>
      <c r="CS7" s="609"/>
      <c r="CT7" s="609"/>
      <c r="CU7" s="609"/>
      <c r="CV7" s="609"/>
      <c r="CW7" s="609"/>
      <c r="CX7" s="609"/>
      <c r="CY7" s="610"/>
      <c r="CZ7" s="646">
        <v>13.3</v>
      </c>
      <c r="DA7" s="646"/>
      <c r="DB7" s="646"/>
      <c r="DC7" s="646"/>
      <c r="DD7" s="614">
        <v>1427762</v>
      </c>
      <c r="DE7" s="609"/>
      <c r="DF7" s="609"/>
      <c r="DG7" s="609"/>
      <c r="DH7" s="609"/>
      <c r="DI7" s="609"/>
      <c r="DJ7" s="609"/>
      <c r="DK7" s="609"/>
      <c r="DL7" s="609"/>
      <c r="DM7" s="609"/>
      <c r="DN7" s="609"/>
      <c r="DO7" s="609"/>
      <c r="DP7" s="610"/>
      <c r="DQ7" s="614">
        <v>13991736</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813382</v>
      </c>
      <c r="S8" s="609"/>
      <c r="T8" s="609"/>
      <c r="U8" s="609"/>
      <c r="V8" s="609"/>
      <c r="W8" s="609"/>
      <c r="X8" s="609"/>
      <c r="Y8" s="610"/>
      <c r="Z8" s="646">
        <v>0.7</v>
      </c>
      <c r="AA8" s="646"/>
      <c r="AB8" s="646"/>
      <c r="AC8" s="646"/>
      <c r="AD8" s="647">
        <v>813382</v>
      </c>
      <c r="AE8" s="647"/>
      <c r="AF8" s="647"/>
      <c r="AG8" s="647"/>
      <c r="AH8" s="647"/>
      <c r="AI8" s="647"/>
      <c r="AJ8" s="647"/>
      <c r="AK8" s="647"/>
      <c r="AL8" s="611">
        <v>1.1000000000000001</v>
      </c>
      <c r="AM8" s="612"/>
      <c r="AN8" s="612"/>
      <c r="AO8" s="648"/>
      <c r="AP8" s="605" t="s">
        <v>227</v>
      </c>
      <c r="AQ8" s="606"/>
      <c r="AR8" s="606"/>
      <c r="AS8" s="606"/>
      <c r="AT8" s="606"/>
      <c r="AU8" s="606"/>
      <c r="AV8" s="606"/>
      <c r="AW8" s="606"/>
      <c r="AX8" s="606"/>
      <c r="AY8" s="606"/>
      <c r="AZ8" s="606"/>
      <c r="BA8" s="606"/>
      <c r="BB8" s="606"/>
      <c r="BC8" s="606"/>
      <c r="BD8" s="606"/>
      <c r="BE8" s="606"/>
      <c r="BF8" s="607"/>
      <c r="BG8" s="608">
        <v>476641</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58226470</v>
      </c>
      <c r="CS8" s="609"/>
      <c r="CT8" s="609"/>
      <c r="CU8" s="609"/>
      <c r="CV8" s="609"/>
      <c r="CW8" s="609"/>
      <c r="CX8" s="609"/>
      <c r="CY8" s="610"/>
      <c r="CZ8" s="646">
        <v>49.4</v>
      </c>
      <c r="DA8" s="646"/>
      <c r="DB8" s="646"/>
      <c r="DC8" s="646"/>
      <c r="DD8" s="614">
        <v>718420</v>
      </c>
      <c r="DE8" s="609"/>
      <c r="DF8" s="609"/>
      <c r="DG8" s="609"/>
      <c r="DH8" s="609"/>
      <c r="DI8" s="609"/>
      <c r="DJ8" s="609"/>
      <c r="DK8" s="609"/>
      <c r="DL8" s="609"/>
      <c r="DM8" s="609"/>
      <c r="DN8" s="609"/>
      <c r="DO8" s="609"/>
      <c r="DP8" s="610"/>
      <c r="DQ8" s="614">
        <v>34766009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877368</v>
      </c>
      <c r="S9" s="609"/>
      <c r="T9" s="609"/>
      <c r="U9" s="609"/>
      <c r="V9" s="609"/>
      <c r="W9" s="609"/>
      <c r="X9" s="609"/>
      <c r="Y9" s="610"/>
      <c r="Z9" s="646">
        <v>0.7</v>
      </c>
      <c r="AA9" s="646"/>
      <c r="AB9" s="646"/>
      <c r="AC9" s="646"/>
      <c r="AD9" s="647">
        <v>877368</v>
      </c>
      <c r="AE9" s="647"/>
      <c r="AF9" s="647"/>
      <c r="AG9" s="647"/>
      <c r="AH9" s="647"/>
      <c r="AI9" s="647"/>
      <c r="AJ9" s="647"/>
      <c r="AK9" s="647"/>
      <c r="AL9" s="611">
        <v>1.2</v>
      </c>
      <c r="AM9" s="612"/>
      <c r="AN9" s="612"/>
      <c r="AO9" s="648"/>
      <c r="AP9" s="605" t="s">
        <v>230</v>
      </c>
      <c r="AQ9" s="606"/>
      <c r="AR9" s="606"/>
      <c r="AS9" s="606"/>
      <c r="AT9" s="606"/>
      <c r="AU9" s="606"/>
      <c r="AV9" s="606"/>
      <c r="AW9" s="606"/>
      <c r="AX9" s="606"/>
      <c r="AY9" s="606"/>
      <c r="AZ9" s="606"/>
      <c r="BA9" s="606"/>
      <c r="BB9" s="606"/>
      <c r="BC9" s="606"/>
      <c r="BD9" s="606"/>
      <c r="BE9" s="606"/>
      <c r="BF9" s="607"/>
      <c r="BG9" s="608">
        <v>38222360</v>
      </c>
      <c r="BH9" s="609"/>
      <c r="BI9" s="609"/>
      <c r="BJ9" s="609"/>
      <c r="BK9" s="609"/>
      <c r="BL9" s="609"/>
      <c r="BM9" s="609"/>
      <c r="BN9" s="610"/>
      <c r="BO9" s="646">
        <v>95.8</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10716899</v>
      </c>
      <c r="CS9" s="609"/>
      <c r="CT9" s="609"/>
      <c r="CU9" s="609"/>
      <c r="CV9" s="609"/>
      <c r="CW9" s="609"/>
      <c r="CX9" s="609"/>
      <c r="CY9" s="610"/>
      <c r="CZ9" s="646">
        <v>9.1</v>
      </c>
      <c r="DA9" s="646"/>
      <c r="DB9" s="646"/>
      <c r="DC9" s="646"/>
      <c r="DD9" s="614">
        <v>38826</v>
      </c>
      <c r="DE9" s="609"/>
      <c r="DF9" s="609"/>
      <c r="DG9" s="609"/>
      <c r="DH9" s="609"/>
      <c r="DI9" s="609"/>
      <c r="DJ9" s="609"/>
      <c r="DK9" s="609"/>
      <c r="DL9" s="609"/>
      <c r="DM9" s="609"/>
      <c r="DN9" s="609"/>
      <c r="DO9" s="609"/>
      <c r="DP9" s="610"/>
      <c r="DQ9" s="614">
        <v>8017734</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213804</v>
      </c>
      <c r="CS10" s="609"/>
      <c r="CT10" s="609"/>
      <c r="CU10" s="609"/>
      <c r="CV10" s="609"/>
      <c r="CW10" s="609"/>
      <c r="CX10" s="609"/>
      <c r="CY10" s="610"/>
      <c r="CZ10" s="646">
        <v>0.2</v>
      </c>
      <c r="DA10" s="646"/>
      <c r="DB10" s="646"/>
      <c r="DC10" s="646"/>
      <c r="DD10" s="614">
        <v>21215</v>
      </c>
      <c r="DE10" s="609"/>
      <c r="DF10" s="609"/>
      <c r="DG10" s="609"/>
      <c r="DH10" s="609"/>
      <c r="DI10" s="609"/>
      <c r="DJ10" s="609"/>
      <c r="DK10" s="609"/>
      <c r="DL10" s="609"/>
      <c r="DM10" s="609"/>
      <c r="DN10" s="609"/>
      <c r="DO10" s="609"/>
      <c r="DP10" s="610"/>
      <c r="DQ10" s="614">
        <v>200336</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6798606</v>
      </c>
      <c r="S11" s="609"/>
      <c r="T11" s="609"/>
      <c r="U11" s="609"/>
      <c r="V11" s="609"/>
      <c r="W11" s="609"/>
      <c r="X11" s="609"/>
      <c r="Y11" s="610"/>
      <c r="Z11" s="611">
        <v>5.5</v>
      </c>
      <c r="AA11" s="612"/>
      <c r="AB11" s="612"/>
      <c r="AC11" s="613"/>
      <c r="AD11" s="614">
        <v>6798606</v>
      </c>
      <c r="AE11" s="609"/>
      <c r="AF11" s="609"/>
      <c r="AG11" s="609"/>
      <c r="AH11" s="609"/>
      <c r="AI11" s="609"/>
      <c r="AJ11" s="609"/>
      <c r="AK11" s="610"/>
      <c r="AL11" s="611">
        <v>9.3000000000000007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t="s">
        <v>122</v>
      </c>
      <c r="CS11" s="609"/>
      <c r="CT11" s="609"/>
      <c r="CU11" s="609"/>
      <c r="CV11" s="609"/>
      <c r="CW11" s="609"/>
      <c r="CX11" s="609"/>
      <c r="CY11" s="610"/>
      <c r="CZ11" s="646" t="s">
        <v>122</v>
      </c>
      <c r="DA11" s="646"/>
      <c r="DB11" s="646"/>
      <c r="DC11" s="646"/>
      <c r="DD11" s="614" t="s">
        <v>122</v>
      </c>
      <c r="DE11" s="609"/>
      <c r="DF11" s="609"/>
      <c r="DG11" s="609"/>
      <c r="DH11" s="609"/>
      <c r="DI11" s="609"/>
      <c r="DJ11" s="609"/>
      <c r="DK11" s="609"/>
      <c r="DL11" s="609"/>
      <c r="DM11" s="609"/>
      <c r="DN11" s="609"/>
      <c r="DO11" s="609"/>
      <c r="DP11" s="610"/>
      <c r="DQ11" s="614" t="s">
        <v>122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1970508</v>
      </c>
      <c r="CS12" s="609"/>
      <c r="CT12" s="609"/>
      <c r="CU12" s="609"/>
      <c r="CV12" s="609"/>
      <c r="CW12" s="609"/>
      <c r="CX12" s="609"/>
      <c r="CY12" s="610"/>
      <c r="CZ12" s="646">
        <v>1.7</v>
      </c>
      <c r="DA12" s="646"/>
      <c r="DB12" s="646"/>
      <c r="DC12" s="646"/>
      <c r="DD12" s="614" t="s">
        <v>122</v>
      </c>
      <c r="DE12" s="609"/>
      <c r="DF12" s="609"/>
      <c r="DG12" s="609"/>
      <c r="DH12" s="609"/>
      <c r="DI12" s="609"/>
      <c r="DJ12" s="609"/>
      <c r="DK12" s="609"/>
      <c r="DL12" s="609"/>
      <c r="DM12" s="609"/>
      <c r="DN12" s="609"/>
      <c r="DO12" s="609"/>
      <c r="DP12" s="610"/>
      <c r="DQ12" s="614">
        <v>1933323</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6581365</v>
      </c>
      <c r="CS13" s="609"/>
      <c r="CT13" s="609"/>
      <c r="CU13" s="609"/>
      <c r="CV13" s="609"/>
      <c r="CW13" s="609"/>
      <c r="CX13" s="609"/>
      <c r="CY13" s="610"/>
      <c r="CZ13" s="646">
        <v>5.6</v>
      </c>
      <c r="DA13" s="646"/>
      <c r="DB13" s="646"/>
      <c r="DC13" s="646"/>
      <c r="DD13" s="614">
        <v>3182179</v>
      </c>
      <c r="DE13" s="609"/>
      <c r="DF13" s="609"/>
      <c r="DG13" s="609"/>
      <c r="DH13" s="609"/>
      <c r="DI13" s="609"/>
      <c r="DJ13" s="609"/>
      <c r="DK13" s="609"/>
      <c r="DL13" s="609"/>
      <c r="DM13" s="609"/>
      <c r="DN13" s="609"/>
      <c r="DO13" s="609"/>
      <c r="DP13" s="610"/>
      <c r="DQ13" s="614">
        <v>5090684</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2108</v>
      </c>
      <c r="S14" s="609"/>
      <c r="T14" s="609"/>
      <c r="U14" s="609"/>
      <c r="V14" s="609"/>
      <c r="W14" s="609"/>
      <c r="X14" s="609"/>
      <c r="Y14" s="610"/>
      <c r="Z14" s="646">
        <v>0</v>
      </c>
      <c r="AA14" s="646"/>
      <c r="AB14" s="646"/>
      <c r="AC14" s="646"/>
      <c r="AD14" s="647">
        <v>2108</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61876</v>
      </c>
      <c r="BH14" s="609"/>
      <c r="BI14" s="609"/>
      <c r="BJ14" s="609"/>
      <c r="BK14" s="609"/>
      <c r="BL14" s="609"/>
      <c r="BM14" s="609"/>
      <c r="BN14" s="610"/>
      <c r="BO14" s="646">
        <v>0.2</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1194222</v>
      </c>
      <c r="CS14" s="609"/>
      <c r="CT14" s="609"/>
      <c r="CU14" s="609"/>
      <c r="CV14" s="609"/>
      <c r="CW14" s="609"/>
      <c r="CX14" s="609"/>
      <c r="CY14" s="610"/>
      <c r="CZ14" s="646">
        <v>1</v>
      </c>
      <c r="DA14" s="646"/>
      <c r="DB14" s="646"/>
      <c r="DC14" s="646"/>
      <c r="DD14" s="614">
        <v>402701</v>
      </c>
      <c r="DE14" s="609"/>
      <c r="DF14" s="609"/>
      <c r="DG14" s="609"/>
      <c r="DH14" s="609"/>
      <c r="DI14" s="609"/>
      <c r="DJ14" s="609"/>
      <c r="DK14" s="609"/>
      <c r="DL14" s="609"/>
      <c r="DM14" s="609"/>
      <c r="DN14" s="609"/>
      <c r="DO14" s="609"/>
      <c r="DP14" s="610"/>
      <c r="DQ14" s="614">
        <v>1072158</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1083047</v>
      </c>
      <c r="BH15" s="609"/>
      <c r="BI15" s="609"/>
      <c r="BJ15" s="609"/>
      <c r="BK15" s="609"/>
      <c r="BL15" s="609"/>
      <c r="BM15" s="609"/>
      <c r="BN15" s="610"/>
      <c r="BO15" s="646">
        <v>2.7</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22083386</v>
      </c>
      <c r="CS15" s="609"/>
      <c r="CT15" s="609"/>
      <c r="CU15" s="609"/>
      <c r="CV15" s="609"/>
      <c r="CW15" s="609"/>
      <c r="CX15" s="609"/>
      <c r="CY15" s="610"/>
      <c r="CZ15" s="646">
        <v>18.7</v>
      </c>
      <c r="DA15" s="646"/>
      <c r="DB15" s="646"/>
      <c r="DC15" s="646"/>
      <c r="DD15" s="614">
        <v>6818719</v>
      </c>
      <c r="DE15" s="609"/>
      <c r="DF15" s="609"/>
      <c r="DG15" s="609"/>
      <c r="DH15" s="609"/>
      <c r="DI15" s="609"/>
      <c r="DJ15" s="609"/>
      <c r="DK15" s="609"/>
      <c r="DL15" s="609"/>
      <c r="DM15" s="609"/>
      <c r="DN15" s="609"/>
      <c r="DO15" s="609"/>
      <c r="DP15" s="610"/>
      <c r="DQ15" s="614">
        <v>15553408</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78880</v>
      </c>
      <c r="S16" s="609"/>
      <c r="T16" s="609"/>
      <c r="U16" s="609"/>
      <c r="V16" s="609"/>
      <c r="W16" s="609"/>
      <c r="X16" s="609"/>
      <c r="Y16" s="610"/>
      <c r="Z16" s="646">
        <v>0.1</v>
      </c>
      <c r="AA16" s="646"/>
      <c r="AB16" s="646"/>
      <c r="AC16" s="646"/>
      <c r="AD16" s="647">
        <v>78880</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t="s">
        <v>122</v>
      </c>
      <c r="S17" s="609"/>
      <c r="T17" s="609"/>
      <c r="U17" s="609"/>
      <c r="V17" s="609"/>
      <c r="W17" s="609"/>
      <c r="X17" s="609"/>
      <c r="Y17" s="610"/>
      <c r="Z17" s="646" t="s">
        <v>122</v>
      </c>
      <c r="AA17" s="646"/>
      <c r="AB17" s="646"/>
      <c r="AC17" s="646"/>
      <c r="AD17" s="647" t="s">
        <v>122</v>
      </c>
      <c r="AE17" s="647"/>
      <c r="AF17" s="647"/>
      <c r="AG17" s="647"/>
      <c r="AH17" s="647"/>
      <c r="AI17" s="647"/>
      <c r="AJ17" s="647"/>
      <c r="AK17" s="647"/>
      <c r="AL17" s="611" t="s">
        <v>122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628037</v>
      </c>
      <c r="CS17" s="609"/>
      <c r="CT17" s="609"/>
      <c r="CU17" s="609"/>
      <c r="CV17" s="609"/>
      <c r="CW17" s="609"/>
      <c r="CX17" s="609"/>
      <c r="CY17" s="610"/>
      <c r="CZ17" s="646">
        <v>0.5</v>
      </c>
      <c r="DA17" s="646"/>
      <c r="DB17" s="646"/>
      <c r="DC17" s="646"/>
      <c r="DD17" s="614" t="s">
        <v>122</v>
      </c>
      <c r="DE17" s="609"/>
      <c r="DF17" s="609"/>
      <c r="DG17" s="609"/>
      <c r="DH17" s="609"/>
      <c r="DI17" s="609"/>
      <c r="DJ17" s="609"/>
      <c r="DK17" s="609"/>
      <c r="DL17" s="609"/>
      <c r="DM17" s="609"/>
      <c r="DN17" s="609"/>
      <c r="DO17" s="609"/>
      <c r="DP17" s="610"/>
      <c r="DQ17" s="614">
        <v>628037</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72081</v>
      </c>
      <c r="S18" s="609"/>
      <c r="T18" s="609"/>
      <c r="U18" s="609"/>
      <c r="V18" s="609"/>
      <c r="W18" s="609"/>
      <c r="X18" s="609"/>
      <c r="Y18" s="610"/>
      <c r="Z18" s="646">
        <v>0.1</v>
      </c>
      <c r="AA18" s="646"/>
      <c r="AB18" s="646"/>
      <c r="AC18" s="646"/>
      <c r="AD18" s="647">
        <v>72081</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72081</v>
      </c>
      <c r="S19" s="609"/>
      <c r="T19" s="609"/>
      <c r="U19" s="609"/>
      <c r="V19" s="609"/>
      <c r="W19" s="609"/>
      <c r="X19" s="609"/>
      <c r="Y19" s="610"/>
      <c r="Z19" s="646">
        <v>0.1</v>
      </c>
      <c r="AA19" s="646"/>
      <c r="AB19" s="646"/>
      <c r="AC19" s="646"/>
      <c r="AD19" s="647">
        <v>72081</v>
      </c>
      <c r="AE19" s="647"/>
      <c r="AF19" s="647"/>
      <c r="AG19" s="647"/>
      <c r="AH19" s="647"/>
      <c r="AI19" s="647"/>
      <c r="AJ19" s="647"/>
      <c r="AK19" s="647"/>
      <c r="AL19" s="611">
        <v>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36404</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36404</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117981176</v>
      </c>
      <c r="CS20" s="609"/>
      <c r="CT20" s="609"/>
      <c r="CU20" s="609"/>
      <c r="CV20" s="609"/>
      <c r="CW20" s="609"/>
      <c r="CX20" s="609"/>
      <c r="CY20" s="610"/>
      <c r="CZ20" s="646">
        <v>100</v>
      </c>
      <c r="DA20" s="646"/>
      <c r="DB20" s="646"/>
      <c r="DC20" s="646"/>
      <c r="DD20" s="614">
        <v>12609822</v>
      </c>
      <c r="DE20" s="609"/>
      <c r="DF20" s="609"/>
      <c r="DG20" s="609"/>
      <c r="DH20" s="609"/>
      <c r="DI20" s="609"/>
      <c r="DJ20" s="609"/>
      <c r="DK20" s="609"/>
      <c r="DL20" s="609"/>
      <c r="DM20" s="609"/>
      <c r="DN20" s="609"/>
      <c r="DO20" s="609"/>
      <c r="DP20" s="610"/>
      <c r="DQ20" s="614">
        <v>81900612</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36404</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50701160</v>
      </c>
      <c r="CS24" s="664"/>
      <c r="CT24" s="664"/>
      <c r="CU24" s="664"/>
      <c r="CV24" s="664"/>
      <c r="CW24" s="664"/>
      <c r="CX24" s="664"/>
      <c r="CY24" s="689"/>
      <c r="CZ24" s="690">
        <v>43</v>
      </c>
      <c r="DA24" s="672"/>
      <c r="DB24" s="672"/>
      <c r="DC24" s="692"/>
      <c r="DD24" s="688">
        <v>33079808</v>
      </c>
      <c r="DE24" s="664"/>
      <c r="DF24" s="664"/>
      <c r="DG24" s="664"/>
      <c r="DH24" s="664"/>
      <c r="DI24" s="664"/>
      <c r="DJ24" s="664"/>
      <c r="DK24" s="689"/>
      <c r="DL24" s="688">
        <v>29669487</v>
      </c>
      <c r="DM24" s="664"/>
      <c r="DN24" s="664"/>
      <c r="DO24" s="664"/>
      <c r="DP24" s="664"/>
      <c r="DQ24" s="664"/>
      <c r="DR24" s="664"/>
      <c r="DS24" s="664"/>
      <c r="DT24" s="664"/>
      <c r="DU24" s="664"/>
      <c r="DV24" s="689"/>
      <c r="DW24" s="690">
        <v>40.700000000000003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48967143</v>
      </c>
      <c r="S25" s="609"/>
      <c r="T25" s="609"/>
      <c r="U25" s="609"/>
      <c r="V25" s="609"/>
      <c r="W25" s="609"/>
      <c r="X25" s="609"/>
      <c r="Y25" s="610"/>
      <c r="Z25" s="646">
        <v>39.5</v>
      </c>
      <c r="AA25" s="646"/>
      <c r="AB25" s="646"/>
      <c r="AC25" s="646"/>
      <c r="AD25" s="647">
        <v>48967143</v>
      </c>
      <c r="AE25" s="647"/>
      <c r="AF25" s="647"/>
      <c r="AG25" s="647"/>
      <c r="AH25" s="647"/>
      <c r="AI25" s="647"/>
      <c r="AJ25" s="647"/>
      <c r="AK25" s="647"/>
      <c r="AL25" s="611">
        <v>67.2</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21940098</v>
      </c>
      <c r="CS25" s="621"/>
      <c r="CT25" s="621"/>
      <c r="CU25" s="621"/>
      <c r="CV25" s="621"/>
      <c r="CW25" s="621"/>
      <c r="CX25" s="621"/>
      <c r="CY25" s="622"/>
      <c r="CZ25" s="611">
        <v>18.600000000000001</v>
      </c>
      <c r="DA25" s="623"/>
      <c r="DB25" s="623"/>
      <c r="DC25" s="624"/>
      <c r="DD25" s="614">
        <v>19936630</v>
      </c>
      <c r="DE25" s="621"/>
      <c r="DF25" s="621"/>
      <c r="DG25" s="621"/>
      <c r="DH25" s="621"/>
      <c r="DI25" s="621"/>
      <c r="DJ25" s="621"/>
      <c r="DK25" s="622"/>
      <c r="DL25" s="614">
        <v>19186831</v>
      </c>
      <c r="DM25" s="621"/>
      <c r="DN25" s="621"/>
      <c r="DO25" s="621"/>
      <c r="DP25" s="621"/>
      <c r="DQ25" s="621"/>
      <c r="DR25" s="621"/>
      <c r="DS25" s="621"/>
      <c r="DT25" s="621"/>
      <c r="DU25" s="621"/>
      <c r="DV25" s="622"/>
      <c r="DW25" s="611">
        <v>26.3</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17298</v>
      </c>
      <c r="S26" s="609"/>
      <c r="T26" s="609"/>
      <c r="U26" s="609"/>
      <c r="V26" s="609"/>
      <c r="W26" s="609"/>
      <c r="X26" s="609"/>
      <c r="Y26" s="610"/>
      <c r="Z26" s="646">
        <v>0</v>
      </c>
      <c r="AA26" s="646"/>
      <c r="AB26" s="646"/>
      <c r="AC26" s="646"/>
      <c r="AD26" s="647">
        <v>17298</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12355637</v>
      </c>
      <c r="CS26" s="609"/>
      <c r="CT26" s="609"/>
      <c r="CU26" s="609"/>
      <c r="CV26" s="609"/>
      <c r="CW26" s="609"/>
      <c r="CX26" s="609"/>
      <c r="CY26" s="610"/>
      <c r="CZ26" s="611">
        <v>10.5</v>
      </c>
      <c r="DA26" s="623"/>
      <c r="DB26" s="623"/>
      <c r="DC26" s="624"/>
      <c r="DD26" s="614">
        <v>11637746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1154753</v>
      </c>
      <c r="S27" s="609"/>
      <c r="T27" s="609"/>
      <c r="U27" s="609"/>
      <c r="V27" s="609"/>
      <c r="W27" s="609"/>
      <c r="X27" s="609"/>
      <c r="Y27" s="610"/>
      <c r="Z27" s="646">
        <v>0.9</v>
      </c>
      <c r="AA27" s="646"/>
      <c r="AB27" s="646"/>
      <c r="AC27" s="646"/>
      <c r="AD27" s="647">
        <v>818</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39880328</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28133056</v>
      </c>
      <c r="CS27" s="621"/>
      <c r="CT27" s="621"/>
      <c r="CU27" s="621"/>
      <c r="CV27" s="621"/>
      <c r="CW27" s="621"/>
      <c r="CX27" s="621"/>
      <c r="CY27" s="622"/>
      <c r="CZ27" s="611">
        <v>23.8</v>
      </c>
      <c r="DA27" s="623"/>
      <c r="DB27" s="623"/>
      <c r="DC27" s="624"/>
      <c r="DD27" s="614">
        <v>12515172</v>
      </c>
      <c r="DE27" s="621"/>
      <c r="DF27" s="621"/>
      <c r="DG27" s="621"/>
      <c r="DH27" s="621"/>
      <c r="DI27" s="621"/>
      <c r="DJ27" s="621"/>
      <c r="DK27" s="622"/>
      <c r="DL27" s="614">
        <v>9854650</v>
      </c>
      <c r="DM27" s="621"/>
      <c r="DN27" s="621"/>
      <c r="DO27" s="621"/>
      <c r="DP27" s="621"/>
      <c r="DQ27" s="621"/>
      <c r="DR27" s="621"/>
      <c r="DS27" s="621"/>
      <c r="DT27" s="621"/>
      <c r="DU27" s="621"/>
      <c r="DV27" s="622"/>
      <c r="DW27" s="611">
        <v>13.5</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1982043</v>
      </c>
      <c r="S28" s="609"/>
      <c r="T28" s="609"/>
      <c r="U28" s="609"/>
      <c r="V28" s="609"/>
      <c r="W28" s="609"/>
      <c r="X28" s="609"/>
      <c r="Y28" s="610"/>
      <c r="Z28" s="646">
        <v>1.6</v>
      </c>
      <c r="AA28" s="646"/>
      <c r="AB28" s="646"/>
      <c r="AC28" s="646"/>
      <c r="AD28" s="647">
        <v>1145181</v>
      </c>
      <c r="AE28" s="647"/>
      <c r="AF28" s="647"/>
      <c r="AG28" s="647"/>
      <c r="AH28" s="647"/>
      <c r="AI28" s="647"/>
      <c r="AJ28" s="647"/>
      <c r="AK28" s="647"/>
      <c r="AL28" s="611">
        <v>1.6</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628006</v>
      </c>
      <c r="CS28" s="609"/>
      <c r="CT28" s="609"/>
      <c r="CU28" s="609"/>
      <c r="CV28" s="609"/>
      <c r="CW28" s="609"/>
      <c r="CX28" s="609"/>
      <c r="CY28" s="610"/>
      <c r="CZ28" s="611">
        <v>0.5</v>
      </c>
      <c r="DA28" s="623"/>
      <c r="DB28" s="623"/>
      <c r="DC28" s="624"/>
      <c r="DD28" s="614">
        <v>628006</v>
      </c>
      <c r="DE28" s="609"/>
      <c r="DF28" s="609"/>
      <c r="DG28" s="609"/>
      <c r="DH28" s="609"/>
      <c r="DI28" s="609"/>
      <c r="DJ28" s="609"/>
      <c r="DK28" s="610"/>
      <c r="DL28" s="614">
        <v>628006</v>
      </c>
      <c r="DM28" s="609"/>
      <c r="DN28" s="609"/>
      <c r="DO28" s="609"/>
      <c r="DP28" s="609"/>
      <c r="DQ28" s="609"/>
      <c r="DR28" s="609"/>
      <c r="DS28" s="609"/>
      <c r="DT28" s="609"/>
      <c r="DU28" s="609"/>
      <c r="DV28" s="610"/>
      <c r="DW28" s="611">
        <v>0.9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444613</v>
      </c>
      <c r="S29" s="609"/>
      <c r="T29" s="609"/>
      <c r="U29" s="609"/>
      <c r="V29" s="609"/>
      <c r="W29" s="609"/>
      <c r="X29" s="609"/>
      <c r="Y29" s="610"/>
      <c r="Z29" s="646">
        <v>0.4</v>
      </c>
      <c r="AA29" s="646"/>
      <c r="AB29" s="646"/>
      <c r="AC29" s="646"/>
      <c r="AD29" s="647">
        <v>381</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627993</v>
      </c>
      <c r="CS29" s="621"/>
      <c r="CT29" s="621"/>
      <c r="CU29" s="621"/>
      <c r="CV29" s="621"/>
      <c r="CW29" s="621"/>
      <c r="CX29" s="621"/>
      <c r="CY29" s="622"/>
      <c r="CZ29" s="611">
        <v>0.5</v>
      </c>
      <c r="DA29" s="623"/>
      <c r="DB29" s="623"/>
      <c r="DC29" s="624"/>
      <c r="DD29" s="614">
        <v>627993</v>
      </c>
      <c r="DE29" s="621"/>
      <c r="DF29" s="621"/>
      <c r="DG29" s="621"/>
      <c r="DH29" s="621"/>
      <c r="DI29" s="621"/>
      <c r="DJ29" s="621"/>
      <c r="DK29" s="622"/>
      <c r="DL29" s="614">
        <v>627993</v>
      </c>
      <c r="DM29" s="621"/>
      <c r="DN29" s="621"/>
      <c r="DO29" s="621"/>
      <c r="DP29" s="621"/>
      <c r="DQ29" s="621"/>
      <c r="DR29" s="621"/>
      <c r="DS29" s="621"/>
      <c r="DT29" s="621"/>
      <c r="DU29" s="621"/>
      <c r="DV29" s="622"/>
      <c r="DW29" s="611">
        <v>0.9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14383108</v>
      </c>
      <c r="S30" s="609"/>
      <c r="T30" s="609"/>
      <c r="U30" s="609"/>
      <c r="V30" s="609"/>
      <c r="W30" s="609"/>
      <c r="X30" s="609"/>
      <c r="Y30" s="610"/>
      <c r="Z30" s="646">
        <v>11.6</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580626</v>
      </c>
      <c r="CS30" s="609"/>
      <c r="CT30" s="609"/>
      <c r="CU30" s="609"/>
      <c r="CV30" s="609"/>
      <c r="CW30" s="609"/>
      <c r="CX30" s="609"/>
      <c r="CY30" s="610"/>
      <c r="CZ30" s="611">
        <v>0.5</v>
      </c>
      <c r="DA30" s="623"/>
      <c r="DB30" s="623"/>
      <c r="DC30" s="624"/>
      <c r="DD30" s="614">
        <v>580626</v>
      </c>
      <c r="DE30" s="609"/>
      <c r="DF30" s="609"/>
      <c r="DG30" s="609"/>
      <c r="DH30" s="609"/>
      <c r="DI30" s="609"/>
      <c r="DJ30" s="609"/>
      <c r="DK30" s="610"/>
      <c r="DL30" s="614">
        <v>580626</v>
      </c>
      <c r="DM30" s="609"/>
      <c r="DN30" s="609"/>
      <c r="DO30" s="609"/>
      <c r="DP30" s="609"/>
      <c r="DQ30" s="609"/>
      <c r="DR30" s="609"/>
      <c r="DS30" s="609"/>
      <c r="DT30" s="609"/>
      <c r="DU30" s="609"/>
      <c r="DV30" s="610"/>
      <c r="DW30" s="611">
        <v>0.8</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25237026</v>
      </c>
      <c r="S31" s="609"/>
      <c r="T31" s="609"/>
      <c r="U31" s="609"/>
      <c r="V31" s="609"/>
      <c r="W31" s="609"/>
      <c r="X31" s="609"/>
      <c r="Y31" s="610"/>
      <c r="Z31" s="646">
        <v>20.399999999999999</v>
      </c>
      <c r="AA31" s="646"/>
      <c r="AB31" s="646"/>
      <c r="AC31" s="646"/>
      <c r="AD31" s="647">
        <v>22529756</v>
      </c>
      <c r="AE31" s="647"/>
      <c r="AF31" s="647"/>
      <c r="AG31" s="647"/>
      <c r="AH31" s="647"/>
      <c r="AI31" s="647"/>
      <c r="AJ31" s="647"/>
      <c r="AK31" s="647"/>
      <c r="AL31" s="611">
        <v>30.9</v>
      </c>
      <c r="AM31" s="612"/>
      <c r="AN31" s="612"/>
      <c r="AO31" s="648"/>
      <c r="AP31" s="680" t="s">
        <v>298</v>
      </c>
      <c r="AQ31" s="681"/>
      <c r="AR31" s="681"/>
      <c r="AS31" s="681"/>
      <c r="AT31" s="682" t="s">
        <v>299</v>
      </c>
      <c r="AU31" s="212"/>
      <c r="AV31" s="212"/>
      <c r="AW31" s="212"/>
      <c r="AX31" s="666" t="s">
        <v>177</v>
      </c>
      <c r="AY31" s="667"/>
      <c r="AZ31" s="667"/>
      <c r="BA31" s="667"/>
      <c r="BB31" s="667"/>
      <c r="BC31" s="667"/>
      <c r="BD31" s="667"/>
      <c r="BE31" s="667"/>
      <c r="BF31" s="668"/>
      <c r="BG31" s="670">
        <v>99.6</v>
      </c>
      <c r="BH31" s="671"/>
      <c r="BI31" s="671"/>
      <c r="BJ31" s="671"/>
      <c r="BK31" s="671"/>
      <c r="BL31" s="671"/>
      <c r="BM31" s="672">
        <v>98.9</v>
      </c>
      <c r="BN31" s="671"/>
      <c r="BO31" s="671"/>
      <c r="BP31" s="671"/>
      <c r="BQ31" s="673"/>
      <c r="BR31" s="670">
        <v>99.6</v>
      </c>
      <c r="BS31" s="671"/>
      <c r="BT31" s="671"/>
      <c r="BU31" s="671"/>
      <c r="BV31" s="671"/>
      <c r="BW31" s="671"/>
      <c r="BX31" s="672">
        <v>99.1</v>
      </c>
      <c r="BY31" s="671"/>
      <c r="BZ31" s="671"/>
      <c r="CA31" s="671"/>
      <c r="CB31" s="673"/>
      <c r="CD31" s="629"/>
      <c r="CE31" s="630"/>
      <c r="CF31" s="605" t="s">
        <v>300</v>
      </c>
      <c r="CG31" s="606"/>
      <c r="CH31" s="606"/>
      <c r="CI31" s="606"/>
      <c r="CJ31" s="606"/>
      <c r="CK31" s="606"/>
      <c r="CL31" s="606"/>
      <c r="CM31" s="606"/>
      <c r="CN31" s="606"/>
      <c r="CO31" s="606"/>
      <c r="CP31" s="606"/>
      <c r="CQ31" s="607"/>
      <c r="CR31" s="608">
        <v>47367</v>
      </c>
      <c r="CS31" s="621"/>
      <c r="CT31" s="621"/>
      <c r="CU31" s="621"/>
      <c r="CV31" s="621"/>
      <c r="CW31" s="621"/>
      <c r="CX31" s="621"/>
      <c r="CY31" s="622"/>
      <c r="CZ31" s="611">
        <v>0</v>
      </c>
      <c r="DA31" s="623"/>
      <c r="DB31" s="623"/>
      <c r="DC31" s="624"/>
      <c r="DD31" s="614">
        <v>47367</v>
      </c>
      <c r="DE31" s="621"/>
      <c r="DF31" s="621"/>
      <c r="DG31" s="621"/>
      <c r="DH31" s="621"/>
      <c r="DI31" s="621"/>
      <c r="DJ31" s="621"/>
      <c r="DK31" s="622"/>
      <c r="DL31" s="614">
        <v>47367</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13209427</v>
      </c>
      <c r="S32" s="609"/>
      <c r="T32" s="609"/>
      <c r="U32" s="609"/>
      <c r="V32" s="609"/>
      <c r="W32" s="609"/>
      <c r="X32" s="609"/>
      <c r="Y32" s="610"/>
      <c r="Z32" s="646">
        <v>10.7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302</v>
      </c>
      <c r="AX32" s="605" t="s">
        <v>303</v>
      </c>
      <c r="AY32" s="606"/>
      <c r="AZ32" s="606"/>
      <c r="BA32" s="606"/>
      <c r="BB32" s="606"/>
      <c r="BC32" s="606"/>
      <c r="BD32" s="606"/>
      <c r="BE32" s="606"/>
      <c r="BF32" s="607"/>
      <c r="BG32" s="674">
        <v>99.5</v>
      </c>
      <c r="BH32" s="621"/>
      <c r="BI32" s="621"/>
      <c r="BJ32" s="621"/>
      <c r="BK32" s="621"/>
      <c r="BL32" s="621"/>
      <c r="BM32" s="612">
        <v>98.9</v>
      </c>
      <c r="BN32" s="621"/>
      <c r="BO32" s="621"/>
      <c r="BP32" s="621"/>
      <c r="BQ32" s="644"/>
      <c r="BR32" s="674">
        <v>99.6</v>
      </c>
      <c r="BS32" s="621"/>
      <c r="BT32" s="621"/>
      <c r="BU32" s="621"/>
      <c r="BV32" s="621"/>
      <c r="BW32" s="621"/>
      <c r="BX32" s="612">
        <v>99.1</v>
      </c>
      <c r="BY32" s="621"/>
      <c r="BZ32" s="621"/>
      <c r="CA32" s="621"/>
      <c r="CB32" s="644"/>
      <c r="CD32" s="631"/>
      <c r="CE32" s="632"/>
      <c r="CF32" s="605" t="s">
        <v>304</v>
      </c>
      <c r="CG32" s="606"/>
      <c r="CH32" s="606"/>
      <c r="CI32" s="606"/>
      <c r="CJ32" s="606"/>
      <c r="CK32" s="606"/>
      <c r="CL32" s="606"/>
      <c r="CM32" s="606"/>
      <c r="CN32" s="606"/>
      <c r="CO32" s="606"/>
      <c r="CP32" s="606"/>
      <c r="CQ32" s="607"/>
      <c r="CR32" s="608">
        <v>13</v>
      </c>
      <c r="CS32" s="609"/>
      <c r="CT32" s="609"/>
      <c r="CU32" s="609"/>
      <c r="CV32" s="609"/>
      <c r="CW32" s="609"/>
      <c r="CX32" s="609"/>
      <c r="CY32" s="610"/>
      <c r="CZ32" s="611">
        <v>0</v>
      </c>
      <c r="DA32" s="623"/>
      <c r="DB32" s="623"/>
      <c r="DC32" s="624"/>
      <c r="DD32" s="614">
        <v>13</v>
      </c>
      <c r="DE32" s="609"/>
      <c r="DF32" s="609"/>
      <c r="DG32" s="609"/>
      <c r="DH32" s="609"/>
      <c r="DI32" s="609"/>
      <c r="DJ32" s="609"/>
      <c r="DK32" s="610"/>
      <c r="DL32" s="614">
        <v>13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339371</v>
      </c>
      <c r="S33" s="609"/>
      <c r="T33" s="609"/>
      <c r="U33" s="609"/>
      <c r="V33" s="609"/>
      <c r="W33" s="609"/>
      <c r="X33" s="609"/>
      <c r="Y33" s="610"/>
      <c r="Z33" s="646">
        <v>0.3</v>
      </c>
      <c r="AA33" s="646"/>
      <c r="AB33" s="646"/>
      <c r="AC33" s="646"/>
      <c r="AD33" s="647">
        <v>238219</v>
      </c>
      <c r="AE33" s="647"/>
      <c r="AF33" s="647"/>
      <c r="AG33" s="647"/>
      <c r="AH33" s="647"/>
      <c r="AI33" s="647"/>
      <c r="AJ33" s="647"/>
      <c r="AK33" s="647"/>
      <c r="AL33" s="611">
        <v>0.3</v>
      </c>
      <c r="AM33" s="612"/>
      <c r="AN33" s="612"/>
      <c r="AO33" s="648"/>
      <c r="AP33" s="651"/>
      <c r="AQ33" s="652"/>
      <c r="AR33" s="652"/>
      <c r="AS33" s="652"/>
      <c r="AT33" s="684"/>
      <c r="AU33" s="213"/>
      <c r="AV33" s="213"/>
      <c r="AW33" s="213"/>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54670194</v>
      </c>
      <c r="CS33" s="621"/>
      <c r="CT33" s="621"/>
      <c r="CU33" s="621"/>
      <c r="CV33" s="621"/>
      <c r="CW33" s="621"/>
      <c r="CX33" s="621"/>
      <c r="CY33" s="622"/>
      <c r="CZ33" s="611">
        <v>46.3</v>
      </c>
      <c r="DA33" s="623"/>
      <c r="DB33" s="623"/>
      <c r="DC33" s="624"/>
      <c r="DD33" s="614">
        <v>44069610</v>
      </c>
      <c r="DE33" s="621"/>
      <c r="DF33" s="621"/>
      <c r="DG33" s="621"/>
      <c r="DH33" s="621"/>
      <c r="DI33" s="621"/>
      <c r="DJ33" s="621"/>
      <c r="DK33" s="622"/>
      <c r="DL33" s="614">
        <v>30613287</v>
      </c>
      <c r="DM33" s="621"/>
      <c r="DN33" s="621"/>
      <c r="DO33" s="621"/>
      <c r="DP33" s="621"/>
      <c r="DQ33" s="621"/>
      <c r="DR33" s="621"/>
      <c r="DS33" s="621"/>
      <c r="DT33" s="621"/>
      <c r="DU33" s="621"/>
      <c r="DV33" s="622"/>
      <c r="DW33" s="611">
        <v>42</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237862</v>
      </c>
      <c r="S34" s="609"/>
      <c r="T34" s="609"/>
      <c r="U34" s="609"/>
      <c r="V34" s="609"/>
      <c r="W34" s="609"/>
      <c r="X34" s="609"/>
      <c r="Y34" s="610"/>
      <c r="Z34" s="646">
        <v>0.2</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27926086</v>
      </c>
      <c r="CS34" s="609"/>
      <c r="CT34" s="609"/>
      <c r="CU34" s="609"/>
      <c r="CV34" s="609"/>
      <c r="CW34" s="609"/>
      <c r="CX34" s="609"/>
      <c r="CY34" s="610"/>
      <c r="CZ34" s="611">
        <v>23.7</v>
      </c>
      <c r="DA34" s="623"/>
      <c r="DB34" s="623"/>
      <c r="DC34" s="624"/>
      <c r="DD34" s="614">
        <v>24054220</v>
      </c>
      <c r="DE34" s="609"/>
      <c r="DF34" s="609"/>
      <c r="DG34" s="609"/>
      <c r="DH34" s="609"/>
      <c r="DI34" s="609"/>
      <c r="DJ34" s="609"/>
      <c r="DK34" s="610"/>
      <c r="DL34" s="614">
        <v>20857718</v>
      </c>
      <c r="DM34" s="609"/>
      <c r="DN34" s="609"/>
      <c r="DO34" s="609"/>
      <c r="DP34" s="609"/>
      <c r="DQ34" s="609"/>
      <c r="DR34" s="609"/>
      <c r="DS34" s="609"/>
      <c r="DT34" s="609"/>
      <c r="DU34" s="609"/>
      <c r="DV34" s="610"/>
      <c r="DW34" s="611">
        <v>28.6</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7093500</v>
      </c>
      <c r="S35" s="609"/>
      <c r="T35" s="609"/>
      <c r="U35" s="609"/>
      <c r="V35" s="609"/>
      <c r="W35" s="609"/>
      <c r="X35" s="609"/>
      <c r="Y35" s="610"/>
      <c r="Z35" s="646">
        <v>5.7</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444812</v>
      </c>
      <c r="CS35" s="621"/>
      <c r="CT35" s="621"/>
      <c r="CU35" s="621"/>
      <c r="CV35" s="621"/>
      <c r="CW35" s="621"/>
      <c r="CX35" s="621"/>
      <c r="CY35" s="622"/>
      <c r="CZ35" s="611">
        <v>0.4</v>
      </c>
      <c r="DA35" s="623"/>
      <c r="DB35" s="623"/>
      <c r="DC35" s="624"/>
      <c r="DD35" s="614">
        <v>337198</v>
      </c>
      <c r="DE35" s="621"/>
      <c r="DF35" s="621"/>
      <c r="DG35" s="621"/>
      <c r="DH35" s="621"/>
      <c r="DI35" s="621"/>
      <c r="DJ35" s="621"/>
      <c r="DK35" s="622"/>
      <c r="DL35" s="614">
        <v>337198</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5781489</v>
      </c>
      <c r="S36" s="609"/>
      <c r="T36" s="609"/>
      <c r="U36" s="609"/>
      <c r="V36" s="609"/>
      <c r="W36" s="609"/>
      <c r="X36" s="609"/>
      <c r="Y36" s="610"/>
      <c r="Z36" s="646">
        <v>4.7</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9879693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355261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12592533</v>
      </c>
      <c r="CS36" s="609"/>
      <c r="CT36" s="609"/>
      <c r="CU36" s="609"/>
      <c r="CV36" s="609"/>
      <c r="CW36" s="609"/>
      <c r="CX36" s="609"/>
      <c r="CY36" s="610"/>
      <c r="CZ36" s="611">
        <v>10.7</v>
      </c>
      <c r="DA36" s="623"/>
      <c r="DB36" s="623"/>
      <c r="DC36" s="624"/>
      <c r="DD36" s="614">
        <v>9227822</v>
      </c>
      <c r="DE36" s="609"/>
      <c r="DF36" s="609"/>
      <c r="DG36" s="609"/>
      <c r="DH36" s="609"/>
      <c r="DI36" s="609"/>
      <c r="DJ36" s="609"/>
      <c r="DK36" s="610"/>
      <c r="DL36" s="614">
        <v>4099829</v>
      </c>
      <c r="DM36" s="609"/>
      <c r="DN36" s="609"/>
      <c r="DO36" s="609"/>
      <c r="DP36" s="609"/>
      <c r="DQ36" s="609"/>
      <c r="DR36" s="609"/>
      <c r="DS36" s="609"/>
      <c r="DT36" s="609"/>
      <c r="DU36" s="609"/>
      <c r="DV36" s="610"/>
      <c r="DW36" s="611">
        <v>5.6</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2031236</v>
      </c>
      <c r="S37" s="609"/>
      <c r="T37" s="609"/>
      <c r="U37" s="609"/>
      <c r="V37" s="609"/>
      <c r="W37" s="609"/>
      <c r="X37" s="609"/>
      <c r="Y37" s="610"/>
      <c r="Z37" s="646">
        <v>1.6</v>
      </c>
      <c r="AA37" s="646"/>
      <c r="AB37" s="646"/>
      <c r="AC37" s="646"/>
      <c r="AD37" s="647">
        <v>12743</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t="s">
        <v>122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355261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1330735</v>
      </c>
      <c r="CS37" s="621"/>
      <c r="CT37" s="621"/>
      <c r="CU37" s="621"/>
      <c r="CV37" s="621"/>
      <c r="CW37" s="621"/>
      <c r="CX37" s="621"/>
      <c r="CY37" s="622"/>
      <c r="CZ37" s="611">
        <v>1.1000000000000001</v>
      </c>
      <c r="DA37" s="623"/>
      <c r="DB37" s="623"/>
      <c r="DC37" s="624"/>
      <c r="DD37" s="614">
        <v>1330281</v>
      </c>
      <c r="DE37" s="621"/>
      <c r="DF37" s="621"/>
      <c r="DG37" s="621"/>
      <c r="DH37" s="621"/>
      <c r="DI37" s="621"/>
      <c r="DJ37" s="621"/>
      <c r="DK37" s="622"/>
      <c r="DL37" s="614">
        <v>1040588</v>
      </c>
      <c r="DM37" s="621"/>
      <c r="DN37" s="621"/>
      <c r="DO37" s="621"/>
      <c r="DP37" s="621"/>
      <c r="DQ37" s="621"/>
      <c r="DR37" s="621"/>
      <c r="DS37" s="621"/>
      <c r="DT37" s="621"/>
      <c r="DU37" s="621"/>
      <c r="DV37" s="622"/>
      <c r="DW37" s="611">
        <v>1.4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3000000</v>
      </c>
      <c r="S38" s="609"/>
      <c r="T38" s="609"/>
      <c r="U38" s="609"/>
      <c r="V38" s="609"/>
      <c r="W38" s="609"/>
      <c r="X38" s="609"/>
      <c r="Y38" s="610"/>
      <c r="Z38" s="646">
        <v>2.4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29897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9879693</v>
      </c>
      <c r="CS38" s="609"/>
      <c r="CT38" s="609"/>
      <c r="CU38" s="609"/>
      <c r="CV38" s="609"/>
      <c r="CW38" s="609"/>
      <c r="CX38" s="609"/>
      <c r="CY38" s="610"/>
      <c r="CZ38" s="611">
        <v>8.4</v>
      </c>
      <c r="DA38" s="623"/>
      <c r="DB38" s="623"/>
      <c r="DC38" s="624"/>
      <c r="DD38" s="614">
        <v>6749290</v>
      </c>
      <c r="DE38" s="609"/>
      <c r="DF38" s="609"/>
      <c r="DG38" s="609"/>
      <c r="DH38" s="609"/>
      <c r="DI38" s="609"/>
      <c r="DJ38" s="609"/>
      <c r="DK38" s="610"/>
      <c r="DL38" s="614">
        <v>5316942</v>
      </c>
      <c r="DM38" s="609"/>
      <c r="DN38" s="609"/>
      <c r="DO38" s="609"/>
      <c r="DP38" s="609"/>
      <c r="DQ38" s="609"/>
      <c r="DR38" s="609"/>
      <c r="DS38" s="609"/>
      <c r="DT38" s="609"/>
      <c r="DU38" s="609"/>
      <c r="DV38" s="610"/>
      <c r="DW38" s="611">
        <v>7.3</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38154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3825470</v>
      </c>
      <c r="CS39" s="621"/>
      <c r="CT39" s="621"/>
      <c r="CU39" s="621"/>
      <c r="CV39" s="621"/>
      <c r="CW39" s="621"/>
      <c r="CX39" s="621"/>
      <c r="CY39" s="622"/>
      <c r="CZ39" s="611">
        <v>3.2</v>
      </c>
      <c r="DA39" s="623"/>
      <c r="DB39" s="623"/>
      <c r="DC39" s="624"/>
      <c r="DD39" s="614">
        <v>3699480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145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1600</v>
      </c>
      <c r="CS40" s="609"/>
      <c r="CT40" s="609"/>
      <c r="CU40" s="609"/>
      <c r="CV40" s="609"/>
      <c r="CW40" s="609"/>
      <c r="CX40" s="609"/>
      <c r="CY40" s="610"/>
      <c r="CZ40" s="611">
        <v>0</v>
      </c>
      <c r="DA40" s="623"/>
      <c r="DB40" s="623"/>
      <c r="DC40" s="624"/>
      <c r="DD40" s="614">
        <v>1600</v>
      </c>
      <c r="DE40" s="609"/>
      <c r="DF40" s="609"/>
      <c r="DG40" s="609"/>
      <c r="DH40" s="609"/>
      <c r="DI40" s="609"/>
      <c r="DJ40" s="609"/>
      <c r="DK40" s="610"/>
      <c r="DL40" s="614">
        <v>1600</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123878869</v>
      </c>
      <c r="S41" s="633"/>
      <c r="T41" s="633"/>
      <c r="U41" s="633"/>
      <c r="V41" s="633"/>
      <c r="W41" s="633"/>
      <c r="X41" s="633"/>
      <c r="Y41" s="636"/>
      <c r="Z41" s="637">
        <v>100</v>
      </c>
      <c r="AA41" s="637"/>
      <c r="AB41" s="637"/>
      <c r="AC41" s="637"/>
      <c r="AD41" s="638">
        <v>72911539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2502240</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7377453</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303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12609822</v>
      </c>
      <c r="CS42" s="621"/>
      <c r="CT42" s="621"/>
      <c r="CU42" s="621"/>
      <c r="CV42" s="621"/>
      <c r="CW42" s="621"/>
      <c r="CX42" s="621"/>
      <c r="CY42" s="622"/>
      <c r="CZ42" s="611">
        <v>10.7</v>
      </c>
      <c r="DA42" s="623"/>
      <c r="DB42" s="623"/>
      <c r="DC42" s="624"/>
      <c r="DD42" s="614">
        <v>4751194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323562</v>
      </c>
      <c r="CS43" s="621"/>
      <c r="CT43" s="621"/>
      <c r="CU43" s="621"/>
      <c r="CV43" s="621"/>
      <c r="CW43" s="621"/>
      <c r="CX43" s="621"/>
      <c r="CY43" s="622"/>
      <c r="CZ43" s="611">
        <v>0.3</v>
      </c>
      <c r="DA43" s="623"/>
      <c r="DB43" s="623"/>
      <c r="DC43" s="624"/>
      <c r="DD43" s="614">
        <v>323162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12609822</v>
      </c>
      <c r="CS44" s="609"/>
      <c r="CT44" s="609"/>
      <c r="CU44" s="609"/>
      <c r="CV44" s="609"/>
      <c r="CW44" s="609"/>
      <c r="CX44" s="609"/>
      <c r="CY44" s="610"/>
      <c r="CZ44" s="611">
        <v>10.7</v>
      </c>
      <c r="DA44" s="612"/>
      <c r="DB44" s="612"/>
      <c r="DC44" s="613"/>
      <c r="DD44" s="614">
        <v>4751194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1098807</v>
      </c>
      <c r="CS45" s="621"/>
      <c r="CT45" s="621"/>
      <c r="CU45" s="621"/>
      <c r="CV45" s="621"/>
      <c r="CW45" s="621"/>
      <c r="CX45" s="621"/>
      <c r="CY45" s="622"/>
      <c r="CZ45" s="611">
        <v>0.9</v>
      </c>
      <c r="DA45" s="623"/>
      <c r="DB45" s="623"/>
      <c r="DC45" s="624"/>
      <c r="DD45" s="614">
        <v>253055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11511015</v>
      </c>
      <c r="CS46" s="609"/>
      <c r="CT46" s="609"/>
      <c r="CU46" s="609"/>
      <c r="CV46" s="609"/>
      <c r="CW46" s="609"/>
      <c r="CX46" s="609"/>
      <c r="CY46" s="610"/>
      <c r="CZ46" s="611">
        <v>9.8000000000000007</v>
      </c>
      <c r="DA46" s="612"/>
      <c r="DB46" s="612"/>
      <c r="DC46" s="613"/>
      <c r="DD46" s="614">
        <v>4498139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117981176</v>
      </c>
      <c r="CS49" s="593"/>
      <c r="CT49" s="593"/>
      <c r="CU49" s="593"/>
      <c r="CV49" s="593"/>
      <c r="CW49" s="593"/>
      <c r="CX49" s="593"/>
      <c r="CY49" s="594"/>
      <c r="CZ49" s="595">
        <v>100</v>
      </c>
      <c r="DA49" s="596"/>
      <c r="DB49" s="596"/>
      <c r="DC49" s="597"/>
      <c r="DD49" s="598">
        <v>81900612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KRFTaq1gxwkyUd0LYnEnJ29hxyVZazKqpEQM9sykNXAdFGDLUXECKNFFNFBng7FiXMrQS+YNl46hVQ/v4CMl3g==" saltValue="GEKnGllNkdGEX2jXbgZd1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124183</v>
      </c>
      <c r="R7" s="1090"/>
      <c r="S7" s="1090"/>
      <c r="T7" s="1090"/>
      <c r="U7" s="1090"/>
      <c r="V7" s="1090">
        <v>118285</v>
      </c>
      <c r="W7" s="1090"/>
      <c r="X7" s="1090"/>
      <c r="Y7" s="1090"/>
      <c r="Z7" s="1090"/>
      <c r="AA7" s="1090">
        <v>5898</v>
      </c>
      <c r="AB7" s="1090"/>
      <c r="AC7" s="1090"/>
      <c r="AD7" s="1090"/>
      <c r="AE7" s="1091"/>
      <c r="AF7" s="1092">
        <v>5544</v>
      </c>
      <c r="AG7" s="1093"/>
      <c r="AH7" s="1093"/>
      <c r="AI7" s="1093"/>
      <c r="AJ7" s="1094"/>
      <c r="AK7" s="1095">
        <v>755</v>
      </c>
      <c r="AL7" s="1096"/>
      <c r="AM7" s="1096"/>
      <c r="AN7" s="1096"/>
      <c r="AO7" s="1096"/>
      <c r="AP7" s="1096">
        <v>10441</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547</v>
      </c>
      <c r="BT7" s="1087"/>
      <c r="BU7" s="1087"/>
      <c r="BV7" s="1087"/>
      <c r="BW7" s="1087"/>
      <c r="BX7" s="1087"/>
      <c r="BY7" s="1087"/>
      <c r="BZ7" s="1087"/>
      <c r="CA7" s="1087"/>
      <c r="CB7" s="1087"/>
      <c r="CC7" s="1087"/>
      <c r="CD7" s="1087"/>
      <c r="CE7" s="1087"/>
      <c r="CF7" s="1087"/>
      <c r="CG7" s="1099"/>
      <c r="CH7" s="1083">
        <v>-64</v>
      </c>
      <c r="CI7" s="1084"/>
      <c r="CJ7" s="1084"/>
      <c r="CK7" s="1084"/>
      <c r="CL7" s="1085"/>
      <c r="CM7" s="1083">
        <v>687</v>
      </c>
      <c r="CN7" s="1084"/>
      <c r="CO7" s="1084"/>
      <c r="CP7" s="1084"/>
      <c r="CQ7" s="1085"/>
      <c r="CR7" s="1083">
        <v>200</v>
      </c>
      <c r="CS7" s="1084"/>
      <c r="CT7" s="1084"/>
      <c r="CU7" s="1084"/>
      <c r="CV7" s="1085"/>
      <c r="CW7" s="1083">
        <v>73</v>
      </c>
      <c r="CX7" s="1084"/>
      <c r="CY7" s="1084"/>
      <c r="CZ7" s="1084"/>
      <c r="DA7" s="1085"/>
      <c r="DB7" s="1083" t="s">
        <v>546</v>
      </c>
      <c r="DC7" s="1084"/>
      <c r="DD7" s="1084"/>
      <c r="DE7" s="1084"/>
      <c r="DF7" s="1085"/>
      <c r="DG7" s="1083" t="s">
        <v>546</v>
      </c>
      <c r="DH7" s="1084"/>
      <c r="DI7" s="1084"/>
      <c r="DJ7" s="1084"/>
      <c r="DK7" s="1085"/>
      <c r="DL7" s="1083" t="s">
        <v>546</v>
      </c>
      <c r="DM7" s="1084"/>
      <c r="DN7" s="1084"/>
      <c r="DO7" s="1084"/>
      <c r="DP7" s="1085"/>
      <c r="DQ7" s="1083" t="s">
        <v>546</v>
      </c>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4">
        <v>124183</v>
      </c>
      <c r="R23" s="1048"/>
      <c r="S23" s="1048"/>
      <c r="T23" s="1048"/>
      <c r="U23" s="1048"/>
      <c r="V23" s="1048">
        <v>118285</v>
      </c>
      <c r="W23" s="1048"/>
      <c r="X23" s="1048"/>
      <c r="Y23" s="1048"/>
      <c r="Z23" s="1048"/>
      <c r="AA23" s="1048">
        <v>5898</v>
      </c>
      <c r="AB23" s="1048"/>
      <c r="AC23" s="1048"/>
      <c r="AD23" s="1048"/>
      <c r="AE23" s="1055"/>
      <c r="AF23" s="1056">
        <v>5544</v>
      </c>
      <c r="AG23" s="1048"/>
      <c r="AH23" s="1048"/>
      <c r="AI23" s="1048"/>
      <c r="AJ23" s="1057"/>
      <c r="AK23" s="1058"/>
      <c r="AL23" s="1059"/>
      <c r="AM23" s="1059"/>
      <c r="AN23" s="1059"/>
      <c r="AO23" s="1059"/>
      <c r="AP23" s="1048">
        <v>10441</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388</v>
      </c>
      <c r="C28" s="1035"/>
      <c r="D28" s="1035"/>
      <c r="E28" s="1035"/>
      <c r="F28" s="1035"/>
      <c r="G28" s="1035"/>
      <c r="H28" s="1035"/>
      <c r="I28" s="1035"/>
      <c r="J28" s="1035"/>
      <c r="K28" s="1035"/>
      <c r="L28" s="1035"/>
      <c r="M28" s="1035"/>
      <c r="N28" s="1035"/>
      <c r="O28" s="1035"/>
      <c r="P28" s="1036"/>
      <c r="Q28" s="1037">
        <v>20628</v>
      </c>
      <c r="R28" s="1038"/>
      <c r="S28" s="1038"/>
      <c r="T28" s="1038"/>
      <c r="U28" s="1038"/>
      <c r="V28" s="1038">
        <v>20273</v>
      </c>
      <c r="W28" s="1038"/>
      <c r="X28" s="1038"/>
      <c r="Y28" s="1038"/>
      <c r="Z28" s="1038"/>
      <c r="AA28" s="1038">
        <v>355</v>
      </c>
      <c r="AB28" s="1038"/>
      <c r="AC28" s="1038"/>
      <c r="AD28" s="1038"/>
      <c r="AE28" s="1039"/>
      <c r="AF28" s="1040">
        <v>355</v>
      </c>
      <c r="AG28" s="1038"/>
      <c r="AH28" s="1038"/>
      <c r="AI28" s="1038"/>
      <c r="AJ28" s="1041"/>
      <c r="AK28" s="1029">
        <v>2502</v>
      </c>
      <c r="AL28" s="1030"/>
      <c r="AM28" s="1030"/>
      <c r="AN28" s="1030"/>
      <c r="AO28" s="1030"/>
      <c r="AP28" s="1030" t="s">
        <v>554</v>
      </c>
      <c r="AQ28" s="1030"/>
      <c r="AR28" s="1030"/>
      <c r="AS28" s="1030"/>
      <c r="AT28" s="1030"/>
      <c r="AU28" s="1030" t="s">
        <v>554</v>
      </c>
      <c r="AV28" s="1030"/>
      <c r="AW28" s="1030"/>
      <c r="AX28" s="1030"/>
      <c r="AY28" s="1030"/>
      <c r="AZ28" s="1031" t="s">
        <v>554</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389</v>
      </c>
      <c r="C29" s="1018"/>
      <c r="D29" s="1018"/>
      <c r="E29" s="1018"/>
      <c r="F29" s="1018"/>
      <c r="G29" s="1018"/>
      <c r="H29" s="1018"/>
      <c r="I29" s="1018"/>
      <c r="J29" s="1018"/>
      <c r="K29" s="1018"/>
      <c r="L29" s="1018"/>
      <c r="M29" s="1018"/>
      <c r="N29" s="1018"/>
      <c r="O29" s="1018"/>
      <c r="P29" s="1019"/>
      <c r="Q29" s="1025">
        <v>17108</v>
      </c>
      <c r="R29" s="1026"/>
      <c r="S29" s="1026"/>
      <c r="T29" s="1026"/>
      <c r="U29" s="1026"/>
      <c r="V29" s="1026">
        <v>16958</v>
      </c>
      <c r="W29" s="1026"/>
      <c r="X29" s="1026"/>
      <c r="Y29" s="1026"/>
      <c r="Z29" s="1026"/>
      <c r="AA29" s="1026">
        <v>149</v>
      </c>
      <c r="AB29" s="1026"/>
      <c r="AC29" s="1026"/>
      <c r="AD29" s="1026"/>
      <c r="AE29" s="1027"/>
      <c r="AF29" s="1022">
        <v>149</v>
      </c>
      <c r="AG29" s="1023"/>
      <c r="AH29" s="1023"/>
      <c r="AI29" s="1023"/>
      <c r="AJ29" s="1024"/>
      <c r="AK29" s="967">
        <v>2926</v>
      </c>
      <c r="AL29" s="958"/>
      <c r="AM29" s="958"/>
      <c r="AN29" s="958"/>
      <c r="AO29" s="958"/>
      <c r="AP29" s="958" t="s">
        <v>554</v>
      </c>
      <c r="AQ29" s="958"/>
      <c r="AR29" s="958"/>
      <c r="AS29" s="958"/>
      <c r="AT29" s="958"/>
      <c r="AU29" s="958" t="s">
        <v>554</v>
      </c>
      <c r="AV29" s="958"/>
      <c r="AW29" s="958"/>
      <c r="AX29" s="958"/>
      <c r="AY29" s="958"/>
      <c r="AZ29" s="1028" t="s">
        <v>554</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390</v>
      </c>
      <c r="C30" s="1018"/>
      <c r="D30" s="1018"/>
      <c r="E30" s="1018"/>
      <c r="F30" s="1018"/>
      <c r="G30" s="1018"/>
      <c r="H30" s="1018"/>
      <c r="I30" s="1018"/>
      <c r="J30" s="1018"/>
      <c r="K30" s="1018"/>
      <c r="L30" s="1018"/>
      <c r="M30" s="1018"/>
      <c r="N30" s="1018"/>
      <c r="O30" s="1018"/>
      <c r="P30" s="1019"/>
      <c r="Q30" s="1025">
        <v>6128</v>
      </c>
      <c r="R30" s="1026"/>
      <c r="S30" s="1026"/>
      <c r="T30" s="1026"/>
      <c r="U30" s="1026"/>
      <c r="V30" s="1026">
        <v>5968</v>
      </c>
      <c r="W30" s="1026"/>
      <c r="X30" s="1026"/>
      <c r="Y30" s="1026"/>
      <c r="Z30" s="1026"/>
      <c r="AA30" s="1026">
        <v>159</v>
      </c>
      <c r="AB30" s="1026"/>
      <c r="AC30" s="1026"/>
      <c r="AD30" s="1026"/>
      <c r="AE30" s="1027"/>
      <c r="AF30" s="1022">
        <v>159</v>
      </c>
      <c r="AG30" s="1023"/>
      <c r="AH30" s="1023"/>
      <c r="AI30" s="1023"/>
      <c r="AJ30" s="1024"/>
      <c r="AK30" s="967">
        <v>2402</v>
      </c>
      <c r="AL30" s="958"/>
      <c r="AM30" s="958"/>
      <c r="AN30" s="958"/>
      <c r="AO30" s="958"/>
      <c r="AP30" s="958" t="s">
        <v>554</v>
      </c>
      <c r="AQ30" s="958"/>
      <c r="AR30" s="958"/>
      <c r="AS30" s="958"/>
      <c r="AT30" s="958"/>
      <c r="AU30" s="958" t="s">
        <v>554</v>
      </c>
      <c r="AV30" s="958"/>
      <c r="AW30" s="958"/>
      <c r="AX30" s="958"/>
      <c r="AY30" s="958"/>
      <c r="AZ30" s="1028" t="s">
        <v>554</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391</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376</v>
      </c>
      <c r="B63" s="924" t="s">
        <v>392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664</v>
      </c>
      <c r="AG63" s="946"/>
      <c r="AH63" s="946"/>
      <c r="AI63" s="946"/>
      <c r="AJ63" s="1009"/>
      <c r="AK63" s="1010"/>
      <c r="AL63" s="950"/>
      <c r="AM63" s="950"/>
      <c r="AN63" s="950"/>
      <c r="AO63" s="950"/>
      <c r="AP63" s="946" t="s">
        <v>554</v>
      </c>
      <c r="AQ63" s="946"/>
      <c r="AR63" s="946"/>
      <c r="AS63" s="946"/>
      <c r="AT63" s="946"/>
      <c r="AU63" s="946" t="s">
        <v>554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394</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395</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540</v>
      </c>
      <c r="C68" s="973"/>
      <c r="D68" s="973"/>
      <c r="E68" s="973"/>
      <c r="F68" s="973"/>
      <c r="G68" s="973"/>
      <c r="H68" s="973"/>
      <c r="I68" s="973"/>
      <c r="J68" s="973"/>
      <c r="K68" s="973"/>
      <c r="L68" s="973"/>
      <c r="M68" s="973"/>
      <c r="N68" s="973"/>
      <c r="O68" s="973"/>
      <c r="P68" s="974"/>
      <c r="Q68" s="975">
        <v>8467</v>
      </c>
      <c r="R68" s="969"/>
      <c r="S68" s="969"/>
      <c r="T68" s="969"/>
      <c r="U68" s="969"/>
      <c r="V68" s="969">
        <v>7990</v>
      </c>
      <c r="W68" s="969"/>
      <c r="X68" s="969"/>
      <c r="Y68" s="969"/>
      <c r="Z68" s="969"/>
      <c r="AA68" s="969">
        <v>477</v>
      </c>
      <c r="AB68" s="969"/>
      <c r="AC68" s="969"/>
      <c r="AD68" s="969"/>
      <c r="AE68" s="969"/>
      <c r="AF68" s="969">
        <v>477</v>
      </c>
      <c r="AG68" s="969"/>
      <c r="AH68" s="969"/>
      <c r="AI68" s="969"/>
      <c r="AJ68" s="969"/>
      <c r="AK68" s="969">
        <v>380</v>
      </c>
      <c r="AL68" s="969"/>
      <c r="AM68" s="969"/>
      <c r="AN68" s="969"/>
      <c r="AO68" s="969"/>
      <c r="AP68" s="969">
        <v>3142</v>
      </c>
      <c r="AQ68" s="969"/>
      <c r="AR68" s="969"/>
      <c r="AS68" s="969"/>
      <c r="AT68" s="969"/>
      <c r="AU68" s="969">
        <v>135</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541</v>
      </c>
      <c r="C69" s="962"/>
      <c r="D69" s="962"/>
      <c r="E69" s="962"/>
      <c r="F69" s="962"/>
      <c r="G69" s="962"/>
      <c r="H69" s="962"/>
      <c r="I69" s="962"/>
      <c r="J69" s="962"/>
      <c r="K69" s="962"/>
      <c r="L69" s="962"/>
      <c r="M69" s="962"/>
      <c r="N69" s="962"/>
      <c r="O69" s="962"/>
      <c r="P69" s="963"/>
      <c r="Q69" s="964">
        <v>221481</v>
      </c>
      <c r="R69" s="958"/>
      <c r="S69" s="958"/>
      <c r="T69" s="958"/>
      <c r="U69" s="958"/>
      <c r="V69" s="958">
        <v>203386</v>
      </c>
      <c r="W69" s="958"/>
      <c r="X69" s="958"/>
      <c r="Y69" s="958"/>
      <c r="Z69" s="958"/>
      <c r="AA69" s="958">
        <v>18095</v>
      </c>
      <c r="AB69" s="958"/>
      <c r="AC69" s="958"/>
      <c r="AD69" s="958"/>
      <c r="AE69" s="958"/>
      <c r="AF69" s="958">
        <v>40934</v>
      </c>
      <c r="AG69" s="958"/>
      <c r="AH69" s="958"/>
      <c r="AI69" s="958"/>
      <c r="AJ69" s="958"/>
      <c r="AK69" s="958" t="s">
        <v>546</v>
      </c>
      <c r="AL69" s="958"/>
      <c r="AM69" s="958"/>
      <c r="AN69" s="958"/>
      <c r="AO69" s="958"/>
      <c r="AP69" s="958" t="s">
        <v>546</v>
      </c>
      <c r="AQ69" s="958"/>
      <c r="AR69" s="958"/>
      <c r="AS69" s="958"/>
      <c r="AT69" s="958"/>
      <c r="AU69" s="958" t="s">
        <v>546</v>
      </c>
      <c r="AV69" s="958"/>
      <c r="AW69" s="958"/>
      <c r="AX69" s="958"/>
      <c r="AY69" s="958"/>
      <c r="AZ69" s="959" t="s">
        <v>545</v>
      </c>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542</v>
      </c>
      <c r="C70" s="962"/>
      <c r="D70" s="962"/>
      <c r="E70" s="962"/>
      <c r="F70" s="962"/>
      <c r="G70" s="962"/>
      <c r="H70" s="962"/>
      <c r="I70" s="962"/>
      <c r="J70" s="962"/>
      <c r="K70" s="962"/>
      <c r="L70" s="962"/>
      <c r="M70" s="962"/>
      <c r="N70" s="962"/>
      <c r="O70" s="962"/>
      <c r="P70" s="963"/>
      <c r="Q70" s="964">
        <v>90180</v>
      </c>
      <c r="R70" s="958"/>
      <c r="S70" s="958"/>
      <c r="T70" s="958"/>
      <c r="U70" s="958"/>
      <c r="V70" s="958">
        <v>85061</v>
      </c>
      <c r="W70" s="958"/>
      <c r="X70" s="958"/>
      <c r="Y70" s="958"/>
      <c r="Z70" s="958"/>
      <c r="AA70" s="958">
        <v>5120</v>
      </c>
      <c r="AB70" s="958"/>
      <c r="AC70" s="958"/>
      <c r="AD70" s="958"/>
      <c r="AE70" s="958"/>
      <c r="AF70" s="958">
        <v>4894</v>
      </c>
      <c r="AG70" s="958"/>
      <c r="AH70" s="958"/>
      <c r="AI70" s="958"/>
      <c r="AJ70" s="958"/>
      <c r="AK70" s="958">
        <v>5163</v>
      </c>
      <c r="AL70" s="958"/>
      <c r="AM70" s="958"/>
      <c r="AN70" s="958"/>
      <c r="AO70" s="958"/>
      <c r="AP70" s="958">
        <v>78689</v>
      </c>
      <c r="AQ70" s="958"/>
      <c r="AR70" s="958"/>
      <c r="AS70" s="958"/>
      <c r="AT70" s="958"/>
      <c r="AU70" s="958">
        <v>1338</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543</v>
      </c>
      <c r="C71" s="962"/>
      <c r="D71" s="962"/>
      <c r="E71" s="962"/>
      <c r="F71" s="962"/>
      <c r="G71" s="962"/>
      <c r="H71" s="962"/>
      <c r="I71" s="962"/>
      <c r="J71" s="962"/>
      <c r="K71" s="962"/>
      <c r="L71" s="962"/>
      <c r="M71" s="962"/>
      <c r="N71" s="962"/>
      <c r="O71" s="962"/>
      <c r="P71" s="963"/>
      <c r="Q71" s="964">
        <v>9878</v>
      </c>
      <c r="R71" s="958"/>
      <c r="S71" s="958"/>
      <c r="T71" s="958"/>
      <c r="U71" s="958"/>
      <c r="V71" s="958">
        <v>9787</v>
      </c>
      <c r="W71" s="958"/>
      <c r="X71" s="958"/>
      <c r="Y71" s="958"/>
      <c r="Z71" s="958"/>
      <c r="AA71" s="958">
        <v>92</v>
      </c>
      <c r="AB71" s="958"/>
      <c r="AC71" s="958"/>
      <c r="AD71" s="958"/>
      <c r="AE71" s="958"/>
      <c r="AF71" s="958">
        <v>92</v>
      </c>
      <c r="AG71" s="958"/>
      <c r="AH71" s="958"/>
      <c r="AI71" s="958"/>
      <c r="AJ71" s="958"/>
      <c r="AK71" s="958">
        <v>5083</v>
      </c>
      <c r="AL71" s="958"/>
      <c r="AM71" s="958"/>
      <c r="AN71" s="958"/>
      <c r="AO71" s="958"/>
      <c r="AP71" s="958" t="s">
        <v>546</v>
      </c>
      <c r="AQ71" s="958"/>
      <c r="AR71" s="958"/>
      <c r="AS71" s="958"/>
      <c r="AT71" s="958"/>
      <c r="AU71" s="958" t="s">
        <v>546</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544</v>
      </c>
      <c r="C72" s="962"/>
      <c r="D72" s="962"/>
      <c r="E72" s="962"/>
      <c r="F72" s="962"/>
      <c r="G72" s="962"/>
      <c r="H72" s="962"/>
      <c r="I72" s="962"/>
      <c r="J72" s="962"/>
      <c r="K72" s="962"/>
      <c r="L72" s="962"/>
      <c r="M72" s="962"/>
      <c r="N72" s="962"/>
      <c r="O72" s="962"/>
      <c r="P72" s="963"/>
      <c r="Q72" s="964">
        <v>1600855</v>
      </c>
      <c r="R72" s="958"/>
      <c r="S72" s="958"/>
      <c r="T72" s="958"/>
      <c r="U72" s="958"/>
      <c r="V72" s="958">
        <v>1567252</v>
      </c>
      <c r="W72" s="958"/>
      <c r="X72" s="958"/>
      <c r="Y72" s="958"/>
      <c r="Z72" s="958"/>
      <c r="AA72" s="958">
        <v>33603</v>
      </c>
      <c r="AB72" s="958"/>
      <c r="AC72" s="958"/>
      <c r="AD72" s="958"/>
      <c r="AE72" s="958"/>
      <c r="AF72" s="958">
        <v>33603</v>
      </c>
      <c r="AG72" s="958"/>
      <c r="AH72" s="958"/>
      <c r="AI72" s="958"/>
      <c r="AJ72" s="958"/>
      <c r="AK72" s="958">
        <v>22693</v>
      </c>
      <c r="AL72" s="958"/>
      <c r="AM72" s="958"/>
      <c r="AN72" s="958"/>
      <c r="AO72" s="958"/>
      <c r="AP72" s="958" t="s">
        <v>546</v>
      </c>
      <c r="AQ72" s="958"/>
      <c r="AR72" s="958"/>
      <c r="AS72" s="958"/>
      <c r="AT72" s="958"/>
      <c r="AU72" s="958" t="s">
        <v>546</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396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80000</v>
      </c>
      <c r="AG88" s="946"/>
      <c r="AH88" s="946"/>
      <c r="AI88" s="946"/>
      <c r="AJ88" s="946"/>
      <c r="AK88" s="950"/>
      <c r="AL88" s="950"/>
      <c r="AM88" s="950"/>
      <c r="AN88" s="950"/>
      <c r="AO88" s="950"/>
      <c r="AP88" s="946">
        <v>81831</v>
      </c>
      <c r="AQ88" s="946"/>
      <c r="AR88" s="946"/>
      <c r="AS88" s="946"/>
      <c r="AT88" s="946"/>
      <c r="AU88" s="946">
        <v>1473</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397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200</v>
      </c>
      <c r="CS102" s="940"/>
      <c r="CT102" s="940"/>
      <c r="CU102" s="940"/>
      <c r="CV102" s="941"/>
      <c r="CW102" s="939">
        <v>73</v>
      </c>
      <c r="CX102" s="940"/>
      <c r="CY102" s="940"/>
      <c r="CZ102" s="940"/>
      <c r="DA102" s="941"/>
      <c r="DB102" s="939" t="s">
        <v>554</v>
      </c>
      <c r="DC102" s="940"/>
      <c r="DD102" s="940"/>
      <c r="DE102" s="940"/>
      <c r="DF102" s="941"/>
      <c r="DG102" s="939" t="s">
        <v>554</v>
      </c>
      <c r="DH102" s="940"/>
      <c r="DI102" s="940"/>
      <c r="DJ102" s="940"/>
      <c r="DK102" s="941"/>
      <c r="DL102" s="939" t="s">
        <v>554</v>
      </c>
      <c r="DM102" s="940"/>
      <c r="DN102" s="940"/>
      <c r="DO102" s="940"/>
      <c r="DP102" s="941"/>
      <c r="DQ102" s="939" t="s">
        <v>554</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398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399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405</v>
      </c>
      <c r="AB109" s="883"/>
      <c r="AC109" s="883"/>
      <c r="AD109" s="883"/>
      <c r="AE109" s="884"/>
      <c r="AF109" s="885" t="s">
        <v>406</v>
      </c>
      <c r="AG109" s="883"/>
      <c r="AH109" s="883"/>
      <c r="AI109" s="883"/>
      <c r="AJ109" s="884"/>
      <c r="AK109" s="885" t="s">
        <v>294</v>
      </c>
      <c r="AL109" s="883"/>
      <c r="AM109" s="883"/>
      <c r="AN109" s="883"/>
      <c r="AO109" s="884"/>
      <c r="AP109" s="885" t="s">
        <v>407</v>
      </c>
      <c r="AQ109" s="883"/>
      <c r="AR109" s="883"/>
      <c r="AS109" s="883"/>
      <c r="AT109" s="916"/>
      <c r="AU109" s="882"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405</v>
      </c>
      <c r="BR109" s="883"/>
      <c r="BS109" s="883"/>
      <c r="BT109" s="883"/>
      <c r="BU109" s="884"/>
      <c r="BV109" s="885" t="s">
        <v>406</v>
      </c>
      <c r="BW109" s="883"/>
      <c r="BX109" s="883"/>
      <c r="BY109" s="883"/>
      <c r="BZ109" s="884"/>
      <c r="CA109" s="885" t="s">
        <v>294</v>
      </c>
      <c r="CB109" s="883"/>
      <c r="CC109" s="883"/>
      <c r="CD109" s="883"/>
      <c r="CE109" s="884"/>
      <c r="CF109" s="923" t="s">
        <v>407</v>
      </c>
      <c r="CG109" s="923"/>
      <c r="CH109" s="923"/>
      <c r="CI109" s="923"/>
      <c r="CJ109" s="923"/>
      <c r="CK109" s="885"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405</v>
      </c>
      <c r="DH109" s="883"/>
      <c r="DI109" s="883"/>
      <c r="DJ109" s="883"/>
      <c r="DK109" s="884"/>
      <c r="DL109" s="885" t="s">
        <v>406</v>
      </c>
      <c r="DM109" s="883"/>
      <c r="DN109" s="883"/>
      <c r="DO109" s="883"/>
      <c r="DP109" s="884"/>
      <c r="DQ109" s="885" t="s">
        <v>294</v>
      </c>
      <c r="DR109" s="883"/>
      <c r="DS109" s="883"/>
      <c r="DT109" s="883"/>
      <c r="DU109" s="884"/>
      <c r="DV109" s="885" t="s">
        <v>407</v>
      </c>
      <c r="DW109" s="883"/>
      <c r="DX109" s="883"/>
      <c r="DY109" s="883"/>
      <c r="DZ109" s="916"/>
    </row>
    <row r="110" spans="1:131" s="224" customFormat="1" ht="26.25" customHeight="1" x14ac:dyDescent="0.2">
      <c r="A110" s="794" t="s">
        <v>409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451765</v>
      </c>
      <c r="AB110" s="876"/>
      <c r="AC110" s="876"/>
      <c r="AD110" s="876"/>
      <c r="AE110" s="877"/>
      <c r="AF110" s="878">
        <v>395439</v>
      </c>
      <c r="AG110" s="876"/>
      <c r="AH110" s="876"/>
      <c r="AI110" s="876"/>
      <c r="AJ110" s="877"/>
      <c r="AK110" s="878">
        <v>441143</v>
      </c>
      <c r="AL110" s="876"/>
      <c r="AM110" s="876"/>
      <c r="AN110" s="876"/>
      <c r="AO110" s="877"/>
      <c r="AP110" s="879">
        <v>0.7</v>
      </c>
      <c r="AQ110" s="880"/>
      <c r="AR110" s="880"/>
      <c r="AS110" s="880"/>
      <c r="AT110" s="881"/>
      <c r="AU110" s="917" t="s">
        <v>69</v>
      </c>
      <c r="AV110" s="918"/>
      <c r="AW110" s="918"/>
      <c r="AX110" s="918"/>
      <c r="AY110" s="918"/>
      <c r="AZ110" s="847" t="s">
        <v>410</v>
      </c>
      <c r="BA110" s="795"/>
      <c r="BB110" s="795"/>
      <c r="BC110" s="795"/>
      <c r="BD110" s="795"/>
      <c r="BE110" s="795"/>
      <c r="BF110" s="795"/>
      <c r="BG110" s="795"/>
      <c r="BH110" s="795"/>
      <c r="BI110" s="795"/>
      <c r="BJ110" s="795"/>
      <c r="BK110" s="795"/>
      <c r="BL110" s="795"/>
      <c r="BM110" s="795"/>
      <c r="BN110" s="795"/>
      <c r="BO110" s="795"/>
      <c r="BP110" s="796"/>
      <c r="BQ110" s="848">
        <v>5704014</v>
      </c>
      <c r="BR110" s="829"/>
      <c r="BS110" s="829"/>
      <c r="BT110" s="829"/>
      <c r="BU110" s="829"/>
      <c r="BV110" s="829">
        <v>7834887</v>
      </c>
      <c r="BW110" s="829"/>
      <c r="BX110" s="829"/>
      <c r="BY110" s="829"/>
      <c r="BZ110" s="829"/>
      <c r="CA110" s="829">
        <v>10441112</v>
      </c>
      <c r="CB110" s="829"/>
      <c r="CC110" s="829"/>
      <c r="CD110" s="829"/>
      <c r="CE110" s="829"/>
      <c r="CF110" s="853">
        <v>15.6</v>
      </c>
      <c r="CG110" s="854"/>
      <c r="CH110" s="854"/>
      <c r="CI110" s="854"/>
      <c r="CJ110" s="854"/>
      <c r="CK110" s="913" t="s">
        <v>411</v>
      </c>
      <c r="CL110" s="806"/>
      <c r="CM110" s="847" t="s">
        <v>412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414</v>
      </c>
      <c r="BA111" s="739"/>
      <c r="BB111" s="739"/>
      <c r="BC111" s="739"/>
      <c r="BD111" s="739"/>
      <c r="BE111" s="739"/>
      <c r="BF111" s="739"/>
      <c r="BG111" s="739"/>
      <c r="BH111" s="739"/>
      <c r="BI111" s="739"/>
      <c r="BJ111" s="739"/>
      <c r="BK111" s="739"/>
      <c r="BL111" s="739"/>
      <c r="BM111" s="739"/>
      <c r="BN111" s="739"/>
      <c r="BO111" s="739"/>
      <c r="BP111" s="740"/>
      <c r="BQ111" s="803">
        <v>510254</v>
      </c>
      <c r="BR111" s="804"/>
      <c r="BS111" s="804"/>
      <c r="BT111" s="804"/>
      <c r="BU111" s="804"/>
      <c r="BV111" s="804">
        <v>474806</v>
      </c>
      <c r="BW111" s="804"/>
      <c r="BX111" s="804"/>
      <c r="BY111" s="804"/>
      <c r="BZ111" s="804"/>
      <c r="CA111" s="804">
        <v>439358</v>
      </c>
      <c r="CB111" s="804"/>
      <c r="CC111" s="804"/>
      <c r="CD111" s="804"/>
      <c r="CE111" s="804"/>
      <c r="CF111" s="862">
        <v>0.7</v>
      </c>
      <c r="CG111" s="863"/>
      <c r="CH111" s="863"/>
      <c r="CI111" s="863"/>
      <c r="CJ111" s="863"/>
      <c r="CK111" s="914"/>
      <c r="CL111" s="808"/>
      <c r="CM111" s="802" t="s">
        <v>415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416</v>
      </c>
      <c r="B112" s="900"/>
      <c r="C112" s="739" t="s">
        <v>417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62283</v>
      </c>
      <c r="AB112" s="767"/>
      <c r="AC112" s="767"/>
      <c r="AD112" s="767"/>
      <c r="AE112" s="768"/>
      <c r="AF112" s="769">
        <v>62283</v>
      </c>
      <c r="AG112" s="767"/>
      <c r="AH112" s="767"/>
      <c r="AI112" s="767"/>
      <c r="AJ112" s="768"/>
      <c r="AK112" s="769">
        <v>62283</v>
      </c>
      <c r="AL112" s="767"/>
      <c r="AM112" s="767"/>
      <c r="AN112" s="767"/>
      <c r="AO112" s="768"/>
      <c r="AP112" s="811">
        <v>0.1</v>
      </c>
      <c r="AQ112" s="812"/>
      <c r="AR112" s="812"/>
      <c r="AS112" s="812"/>
      <c r="AT112" s="813"/>
      <c r="AU112" s="919"/>
      <c r="AV112" s="920"/>
      <c r="AW112" s="920"/>
      <c r="AX112" s="920"/>
      <c r="AY112" s="920"/>
      <c r="AZ112" s="802" t="s">
        <v>418</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419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421</v>
      </c>
      <c r="BA113" s="739"/>
      <c r="BB113" s="739"/>
      <c r="BC113" s="739"/>
      <c r="BD113" s="739"/>
      <c r="BE113" s="739"/>
      <c r="BF113" s="739"/>
      <c r="BG113" s="739"/>
      <c r="BH113" s="739"/>
      <c r="BI113" s="739"/>
      <c r="BJ113" s="739"/>
      <c r="BK113" s="739"/>
      <c r="BL113" s="739"/>
      <c r="BM113" s="739"/>
      <c r="BN113" s="739"/>
      <c r="BO113" s="739"/>
      <c r="BP113" s="740"/>
      <c r="BQ113" s="803">
        <v>1184451</v>
      </c>
      <c r="BR113" s="804"/>
      <c r="BS113" s="804"/>
      <c r="BT113" s="804"/>
      <c r="BU113" s="804"/>
      <c r="BV113" s="804">
        <v>1389578</v>
      </c>
      <c r="BW113" s="804"/>
      <c r="BX113" s="804"/>
      <c r="BY113" s="804"/>
      <c r="BZ113" s="804"/>
      <c r="CA113" s="804">
        <v>1472824</v>
      </c>
      <c r="CB113" s="804"/>
      <c r="CC113" s="804"/>
      <c r="CD113" s="804"/>
      <c r="CE113" s="804"/>
      <c r="CF113" s="862">
        <v>2.2000000000000002</v>
      </c>
      <c r="CG113" s="863"/>
      <c r="CH113" s="863"/>
      <c r="CI113" s="863"/>
      <c r="CJ113" s="863"/>
      <c r="CK113" s="914"/>
      <c r="CL113" s="808"/>
      <c r="CM113" s="802" t="s">
        <v>422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81017</v>
      </c>
      <c r="AB114" s="767"/>
      <c r="AC114" s="767"/>
      <c r="AD114" s="767"/>
      <c r="AE114" s="768"/>
      <c r="AF114" s="769">
        <v>77405</v>
      </c>
      <c r="AG114" s="767"/>
      <c r="AH114" s="767"/>
      <c r="AI114" s="767"/>
      <c r="AJ114" s="768"/>
      <c r="AK114" s="769">
        <v>94773</v>
      </c>
      <c r="AL114" s="767"/>
      <c r="AM114" s="767"/>
      <c r="AN114" s="767"/>
      <c r="AO114" s="768"/>
      <c r="AP114" s="811">
        <v>0.1</v>
      </c>
      <c r="AQ114" s="812"/>
      <c r="AR114" s="812"/>
      <c r="AS114" s="812"/>
      <c r="AT114" s="813"/>
      <c r="AU114" s="919"/>
      <c r="AV114" s="920"/>
      <c r="AW114" s="920"/>
      <c r="AX114" s="920"/>
      <c r="AY114" s="920"/>
      <c r="AZ114" s="802" t="s">
        <v>424</v>
      </c>
      <c r="BA114" s="739"/>
      <c r="BB114" s="739"/>
      <c r="BC114" s="739"/>
      <c r="BD114" s="739"/>
      <c r="BE114" s="739"/>
      <c r="BF114" s="739"/>
      <c r="BG114" s="739"/>
      <c r="BH114" s="739"/>
      <c r="BI114" s="739"/>
      <c r="BJ114" s="739"/>
      <c r="BK114" s="739"/>
      <c r="BL114" s="739"/>
      <c r="BM114" s="739"/>
      <c r="BN114" s="739"/>
      <c r="BO114" s="739"/>
      <c r="BP114" s="740"/>
      <c r="BQ114" s="803">
        <v>9722016</v>
      </c>
      <c r="BR114" s="804"/>
      <c r="BS114" s="804"/>
      <c r="BT114" s="804"/>
      <c r="BU114" s="804"/>
      <c r="BV114" s="804">
        <v>9645113</v>
      </c>
      <c r="BW114" s="804"/>
      <c r="BX114" s="804"/>
      <c r="BY114" s="804"/>
      <c r="BZ114" s="804"/>
      <c r="CA114" s="804">
        <v>9987266</v>
      </c>
      <c r="CB114" s="804"/>
      <c r="CC114" s="804"/>
      <c r="CD114" s="804"/>
      <c r="CE114" s="804"/>
      <c r="CF114" s="862">
        <v>14.9</v>
      </c>
      <c r="CG114" s="863"/>
      <c r="CH114" s="863"/>
      <c r="CI114" s="863"/>
      <c r="CJ114" s="863"/>
      <c r="CK114" s="914"/>
      <c r="CL114" s="808"/>
      <c r="CM114" s="802" t="s">
        <v>425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426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40448</v>
      </c>
      <c r="AB115" s="906"/>
      <c r="AC115" s="906"/>
      <c r="AD115" s="906"/>
      <c r="AE115" s="907"/>
      <c r="AF115" s="908">
        <v>35448</v>
      </c>
      <c r="AG115" s="906"/>
      <c r="AH115" s="906"/>
      <c r="AI115" s="906"/>
      <c r="AJ115" s="907"/>
      <c r="AK115" s="908">
        <v>35448</v>
      </c>
      <c r="AL115" s="906"/>
      <c r="AM115" s="906"/>
      <c r="AN115" s="906"/>
      <c r="AO115" s="907"/>
      <c r="AP115" s="909">
        <v>0.1</v>
      </c>
      <c r="AQ115" s="910"/>
      <c r="AR115" s="910"/>
      <c r="AS115" s="910"/>
      <c r="AT115" s="911"/>
      <c r="AU115" s="919"/>
      <c r="AV115" s="920"/>
      <c r="AW115" s="920"/>
      <c r="AX115" s="920"/>
      <c r="AY115" s="920"/>
      <c r="AZ115" s="802" t="s">
        <v>427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429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400634</v>
      </c>
      <c r="DH116" s="767"/>
      <c r="DI116" s="767"/>
      <c r="DJ116" s="767"/>
      <c r="DK116" s="768"/>
      <c r="DL116" s="769">
        <v>370406</v>
      </c>
      <c r="DM116" s="767"/>
      <c r="DN116" s="767"/>
      <c r="DO116" s="767"/>
      <c r="DP116" s="768"/>
      <c r="DQ116" s="769">
        <v>340178</v>
      </c>
      <c r="DR116" s="767"/>
      <c r="DS116" s="767"/>
      <c r="DT116" s="767"/>
      <c r="DU116" s="768"/>
      <c r="DV116" s="811">
        <v>0.5</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432</v>
      </c>
      <c r="Z117" s="884"/>
      <c r="AA117" s="889">
        <v>635513</v>
      </c>
      <c r="AB117" s="890"/>
      <c r="AC117" s="890"/>
      <c r="AD117" s="890"/>
      <c r="AE117" s="891"/>
      <c r="AF117" s="892">
        <v>570575</v>
      </c>
      <c r="AG117" s="890"/>
      <c r="AH117" s="890"/>
      <c r="AI117" s="890"/>
      <c r="AJ117" s="891"/>
      <c r="AK117" s="892">
        <v>633647</v>
      </c>
      <c r="AL117" s="890"/>
      <c r="AM117" s="890"/>
      <c r="AN117" s="890"/>
      <c r="AO117" s="891"/>
      <c r="AP117" s="893"/>
      <c r="AQ117" s="894"/>
      <c r="AR117" s="894"/>
      <c r="AS117" s="894"/>
      <c r="AT117" s="895"/>
      <c r="AU117" s="919"/>
      <c r="AV117" s="920"/>
      <c r="AW117" s="920"/>
      <c r="AX117" s="920"/>
      <c r="AY117" s="920"/>
      <c r="AZ117" s="850" t="s">
        <v>433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405</v>
      </c>
      <c r="AB118" s="883"/>
      <c r="AC118" s="883"/>
      <c r="AD118" s="883"/>
      <c r="AE118" s="884"/>
      <c r="AF118" s="885" t="s">
        <v>406</v>
      </c>
      <c r="AG118" s="883"/>
      <c r="AH118" s="883"/>
      <c r="AI118" s="883"/>
      <c r="AJ118" s="884"/>
      <c r="AK118" s="885" t="s">
        <v>294</v>
      </c>
      <c r="AL118" s="883"/>
      <c r="AM118" s="883"/>
      <c r="AN118" s="883"/>
      <c r="AO118" s="884"/>
      <c r="AP118" s="886" t="s">
        <v>407</v>
      </c>
      <c r="AQ118" s="887"/>
      <c r="AR118" s="887"/>
      <c r="AS118" s="887"/>
      <c r="AT118" s="888"/>
      <c r="AU118" s="919"/>
      <c r="AV118" s="920"/>
      <c r="AW118" s="920"/>
      <c r="AX118" s="920"/>
      <c r="AY118" s="920"/>
      <c r="AZ118" s="825" t="s">
        <v>435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411</v>
      </c>
      <c r="B119" s="806"/>
      <c r="C119" s="847" t="s">
        <v>412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437</v>
      </c>
      <c r="BP119" s="865"/>
      <c r="BQ119" s="866">
        <v>17120735</v>
      </c>
      <c r="BR119" s="832"/>
      <c r="BS119" s="832"/>
      <c r="BT119" s="832"/>
      <c r="BU119" s="832"/>
      <c r="BV119" s="832">
        <v>19344384</v>
      </c>
      <c r="BW119" s="832"/>
      <c r="BX119" s="832"/>
      <c r="BY119" s="832"/>
      <c r="BZ119" s="832"/>
      <c r="CA119" s="832">
        <v>22340560</v>
      </c>
      <c r="CB119" s="832"/>
      <c r="CC119" s="832"/>
      <c r="CD119" s="832"/>
      <c r="CE119" s="832"/>
      <c r="CF119" s="735"/>
      <c r="CG119" s="736"/>
      <c r="CH119" s="736"/>
      <c r="CI119" s="736"/>
      <c r="CJ119" s="821"/>
      <c r="CK119" s="915"/>
      <c r="CL119" s="810"/>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109620</v>
      </c>
      <c r="DH119" s="751"/>
      <c r="DI119" s="751"/>
      <c r="DJ119" s="751"/>
      <c r="DK119" s="752"/>
      <c r="DL119" s="753">
        <v>104400</v>
      </c>
      <c r="DM119" s="751"/>
      <c r="DN119" s="751"/>
      <c r="DO119" s="751"/>
      <c r="DP119" s="752"/>
      <c r="DQ119" s="753">
        <v>99180</v>
      </c>
      <c r="DR119" s="751"/>
      <c r="DS119" s="751"/>
      <c r="DT119" s="751"/>
      <c r="DU119" s="752"/>
      <c r="DV119" s="835">
        <v>0.1</v>
      </c>
      <c r="DW119" s="836"/>
      <c r="DX119" s="836"/>
      <c r="DY119" s="836"/>
      <c r="DZ119" s="837"/>
    </row>
    <row r="120" spans="1:130" s="224" customFormat="1" ht="26.25" customHeight="1" x14ac:dyDescent="0.2">
      <c r="A120" s="807"/>
      <c r="B120" s="808"/>
      <c r="C120" s="802" t="s">
        <v>415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439</v>
      </c>
      <c r="AV120" s="868"/>
      <c r="AW120" s="868"/>
      <c r="AX120" s="868"/>
      <c r="AY120" s="869"/>
      <c r="AZ120" s="847" t="s">
        <v>440</v>
      </c>
      <c r="BA120" s="795"/>
      <c r="BB120" s="795"/>
      <c r="BC120" s="795"/>
      <c r="BD120" s="795"/>
      <c r="BE120" s="795"/>
      <c r="BF120" s="795"/>
      <c r="BG120" s="795"/>
      <c r="BH120" s="795"/>
      <c r="BI120" s="795"/>
      <c r="BJ120" s="795"/>
      <c r="BK120" s="795"/>
      <c r="BL120" s="795"/>
      <c r="BM120" s="795"/>
      <c r="BN120" s="795"/>
      <c r="BO120" s="795"/>
      <c r="BP120" s="796"/>
      <c r="BQ120" s="848">
        <v>63162899</v>
      </c>
      <c r="BR120" s="829"/>
      <c r="BS120" s="829"/>
      <c r="BT120" s="829"/>
      <c r="BU120" s="829"/>
      <c r="BV120" s="829">
        <v>63426217</v>
      </c>
      <c r="BW120" s="829"/>
      <c r="BX120" s="829"/>
      <c r="BY120" s="829"/>
      <c r="BZ120" s="829"/>
      <c r="CA120" s="829">
        <v>61154693</v>
      </c>
      <c r="CB120" s="829"/>
      <c r="CC120" s="829"/>
      <c r="CD120" s="829"/>
      <c r="CE120" s="829"/>
      <c r="CF120" s="853">
        <v>91.5</v>
      </c>
      <c r="CG120" s="854"/>
      <c r="CH120" s="854"/>
      <c r="CI120" s="854"/>
      <c r="CJ120" s="854"/>
      <c r="CK120" s="855" t="s">
        <v>441</v>
      </c>
      <c r="CL120" s="839"/>
      <c r="CM120" s="839"/>
      <c r="CN120" s="839"/>
      <c r="CO120" s="840"/>
      <c r="CP120" s="859" t="s">
        <v>389</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24" customFormat="1" ht="26.25" customHeight="1" x14ac:dyDescent="0.2">
      <c r="A121" s="807"/>
      <c r="B121" s="808"/>
      <c r="C121" s="850" t="s">
        <v>442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443</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2">
      <c r="A122" s="807"/>
      <c r="B122" s="808"/>
      <c r="C122" s="802" t="s">
        <v>425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444</v>
      </c>
      <c r="BA122" s="826"/>
      <c r="BB122" s="826"/>
      <c r="BC122" s="826"/>
      <c r="BD122" s="826"/>
      <c r="BE122" s="826"/>
      <c r="BF122" s="826"/>
      <c r="BG122" s="826"/>
      <c r="BH122" s="826"/>
      <c r="BI122" s="826"/>
      <c r="BJ122" s="826"/>
      <c r="BK122" s="826"/>
      <c r="BL122" s="826"/>
      <c r="BM122" s="826"/>
      <c r="BN122" s="826"/>
      <c r="BO122" s="826"/>
      <c r="BP122" s="827"/>
      <c r="BQ122" s="866">
        <v>24094990</v>
      </c>
      <c r="BR122" s="832"/>
      <c r="BS122" s="832"/>
      <c r="BT122" s="832"/>
      <c r="BU122" s="832"/>
      <c r="BV122" s="832">
        <v>23198269</v>
      </c>
      <c r="BW122" s="832"/>
      <c r="BX122" s="832"/>
      <c r="BY122" s="832"/>
      <c r="BZ122" s="832"/>
      <c r="CA122" s="832">
        <v>22378035</v>
      </c>
      <c r="CB122" s="832"/>
      <c r="CC122" s="832"/>
      <c r="CD122" s="832"/>
      <c r="CE122" s="832"/>
      <c r="CF122" s="833">
        <v>33.5</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2">
      <c r="A123" s="807"/>
      <c r="B123" s="808"/>
      <c r="C123" s="802" t="s">
        <v>431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30228</v>
      </c>
      <c r="AB123" s="767"/>
      <c r="AC123" s="767"/>
      <c r="AD123" s="767"/>
      <c r="AE123" s="768"/>
      <c r="AF123" s="769">
        <v>30228</v>
      </c>
      <c r="AG123" s="767"/>
      <c r="AH123" s="767"/>
      <c r="AI123" s="767"/>
      <c r="AJ123" s="768"/>
      <c r="AK123" s="769">
        <v>30228</v>
      </c>
      <c r="AL123" s="767"/>
      <c r="AM123" s="767"/>
      <c r="AN123" s="767"/>
      <c r="AO123" s="768"/>
      <c r="AP123" s="811">
        <v>0</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445</v>
      </c>
      <c r="BP123" s="865"/>
      <c r="BQ123" s="819">
        <v>87257889</v>
      </c>
      <c r="BR123" s="820"/>
      <c r="BS123" s="820"/>
      <c r="BT123" s="820"/>
      <c r="BU123" s="820"/>
      <c r="BV123" s="820">
        <v>86624486</v>
      </c>
      <c r="BW123" s="820"/>
      <c r="BX123" s="820"/>
      <c r="BY123" s="820"/>
      <c r="BZ123" s="820"/>
      <c r="CA123" s="820">
        <v>83532728</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24" customFormat="1" ht="26.25" customHeight="1" thickBot="1" x14ac:dyDescent="0.25">
      <c r="A124" s="807"/>
      <c r="B124" s="808"/>
      <c r="C124" s="802" t="s">
        <v>434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436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438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10220</v>
      </c>
      <c r="AB126" s="767"/>
      <c r="AC126" s="767"/>
      <c r="AD126" s="767"/>
      <c r="AE126" s="768"/>
      <c r="AF126" s="769">
        <v>5220</v>
      </c>
      <c r="AG126" s="767"/>
      <c r="AH126" s="767"/>
      <c r="AI126" s="767"/>
      <c r="AJ126" s="768"/>
      <c r="AK126" s="769">
        <v>5220</v>
      </c>
      <c r="AL126" s="767"/>
      <c r="AM126" s="767"/>
      <c r="AN126" s="767"/>
      <c r="AO126" s="768"/>
      <c r="AP126" s="811">
        <v>0</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26"/>
      <c r="AV128" s="226"/>
      <c r="AW128" s="226"/>
      <c r="AX128" s="794" t="s">
        <v>459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64432145</v>
      </c>
      <c r="AB129" s="767"/>
      <c r="AC129" s="767"/>
      <c r="AD129" s="767"/>
      <c r="AE129" s="768"/>
      <c r="AF129" s="769">
        <v>67249299</v>
      </c>
      <c r="AG129" s="767"/>
      <c r="AH129" s="767"/>
      <c r="AI129" s="767"/>
      <c r="AJ129" s="768"/>
      <c r="AK129" s="769">
        <v>69511885</v>
      </c>
      <c r="AL129" s="767"/>
      <c r="AM129" s="767"/>
      <c r="AN129" s="767"/>
      <c r="AO129" s="768"/>
      <c r="AP129" s="770"/>
      <c r="AQ129" s="771"/>
      <c r="AR129" s="771"/>
      <c r="AS129" s="771"/>
      <c r="AT129" s="772"/>
      <c r="AU129" s="227"/>
      <c r="AV129" s="227"/>
      <c r="AW129" s="227"/>
      <c r="AX129" s="738" t="s">
        <v>462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3192551</v>
      </c>
      <c r="AB130" s="767"/>
      <c r="AC130" s="767"/>
      <c r="AD130" s="767"/>
      <c r="AE130" s="768"/>
      <c r="AF130" s="769">
        <v>2965885</v>
      </c>
      <c r="AG130" s="767"/>
      <c r="AH130" s="767"/>
      <c r="AI130" s="767"/>
      <c r="AJ130" s="768"/>
      <c r="AK130" s="769">
        <v>2693311</v>
      </c>
      <c r="AL130" s="767"/>
      <c r="AM130" s="767"/>
      <c r="AN130" s="767"/>
      <c r="AO130" s="768"/>
      <c r="AP130" s="770"/>
      <c r="AQ130" s="771"/>
      <c r="AR130" s="771"/>
      <c r="AS130" s="771"/>
      <c r="AT130" s="772"/>
      <c r="AU130" s="227"/>
      <c r="AV130" s="227"/>
      <c r="AW130" s="227"/>
      <c r="AX130" s="738" t="s">
        <v>465</v>
      </c>
      <c r="AY130" s="739"/>
      <c r="AZ130" s="739"/>
      <c r="BA130" s="739"/>
      <c r="BB130" s="739"/>
      <c r="BC130" s="739"/>
      <c r="BD130" s="739"/>
      <c r="BE130" s="740"/>
      <c r="BF130" s="741">
        <v>-3.6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61239594</v>
      </c>
      <c r="AB131" s="751"/>
      <c r="AC131" s="751"/>
      <c r="AD131" s="751"/>
      <c r="AE131" s="752"/>
      <c r="AF131" s="753">
        <v>64283414</v>
      </c>
      <c r="AG131" s="751"/>
      <c r="AH131" s="751"/>
      <c r="AI131" s="751"/>
      <c r="AJ131" s="752"/>
      <c r="AK131" s="753">
        <v>66818574</v>
      </c>
      <c r="AL131" s="751"/>
      <c r="AM131" s="751"/>
      <c r="AN131" s="751"/>
      <c r="AO131" s="752"/>
      <c r="AP131" s="754"/>
      <c r="AQ131" s="755"/>
      <c r="AR131" s="755"/>
      <c r="AS131" s="755"/>
      <c r="AT131" s="756"/>
      <c r="AU131" s="227"/>
      <c r="AV131" s="227"/>
      <c r="AW131" s="227"/>
      <c r="AX131" s="716" t="s">
        <v>467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-4.1754652999999999</v>
      </c>
      <c r="AB132" s="732"/>
      <c r="AC132" s="732"/>
      <c r="AD132" s="732"/>
      <c r="AE132" s="733"/>
      <c r="AF132" s="734">
        <v>-3.7261711100000001</v>
      </c>
      <c r="AG132" s="732"/>
      <c r="AH132" s="732"/>
      <c r="AI132" s="732"/>
      <c r="AJ132" s="733"/>
      <c r="AK132" s="734">
        <v>-3.0824722499999999</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-4.4000000000000004</v>
      </c>
      <c r="AB133" s="711"/>
      <c r="AC133" s="711"/>
      <c r="AD133" s="711"/>
      <c r="AE133" s="712"/>
      <c r="AF133" s="710">
        <v>-4.0999999999999996</v>
      </c>
      <c r="AG133" s="711"/>
      <c r="AH133" s="711"/>
      <c r="AI133" s="711"/>
      <c r="AJ133" s="712"/>
      <c r="AK133" s="710">
        <v>-3.6</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MLFacuVVOi6muDuScaSM7JsNzewNnlOeKxoL49e6vR+p+Nc78bGZ5E6K5EcfngBCeVetXLS6HEoWoZuzMPL/w==" saltValue="9iuBMccdieTnquEsrTrak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471</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l1ew4b0q6iEbkYx9454Mn86xQun4uqTRXglsY7CbYMTd/k04MG1l88FybpoWUSA/NqvTZwULQVr8z83JeyRKBw==" saltValue="Wtbfh1cKtBB7I11zIiFk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rvitvTl8hoXE+YVyz/BENZ7OJvIZ/NPuV9pTyVTtv8dl87F3OgPcexac+gM+4fBjpWroW2qdfO2p9CnJuKEkg==" saltValue="fltVeJx1UNbI0wPb1SSKv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473</v>
      </c>
      <c r="AL6" s="260"/>
      <c r="AM6" s="260"/>
      <c r="AN6" s="260"/>
    </row>
    <row r="7" spans="1:46" ht="13.5" customHeight="1" x14ac:dyDescent="0.2">
      <c r="A7" s="259"/>
      <c r="AK7" s="262"/>
      <c r="AL7" s="263"/>
      <c r="AM7" s="263"/>
      <c r="AN7" s="264"/>
      <c r="AO7" s="1105" t="s">
        <v>474</v>
      </c>
      <c r="AP7" s="265"/>
      <c r="AQ7" s="266" t="s">
        <v>475</v>
      </c>
      <c r="AR7" s="267"/>
    </row>
    <row r="8" spans="1:46" ht="13" x14ac:dyDescent="0.2">
      <c r="A8" s="259"/>
      <c r="AK8" s="268"/>
      <c r="AL8" s="269"/>
      <c r="AM8" s="269"/>
      <c r="AN8" s="270"/>
      <c r="AO8" s="1106"/>
      <c r="AP8" s="271" t="s">
        <v>476</v>
      </c>
      <c r="AQ8" s="272" t="s">
        <v>477</v>
      </c>
      <c r="AR8" s="273" t="s">
        <v>478</v>
      </c>
    </row>
    <row r="9" spans="1:46" ht="13" x14ac:dyDescent="0.2">
      <c r="A9" s="259"/>
      <c r="AK9" s="1117" t="s">
        <v>479</v>
      </c>
      <c r="AL9" s="1118"/>
      <c r="AM9" s="1118"/>
      <c r="AN9" s="1119"/>
      <c r="AO9" s="274">
        <v>21940098</v>
      </c>
      <c r="AP9" s="274">
        <v>94497</v>
      </c>
      <c r="AQ9" s="275">
        <v>62747</v>
      </c>
      <c r="AR9" s="276">
        <v>50.6</v>
      </c>
    </row>
    <row r="10" spans="1:46" ht="13.5" customHeight="1" x14ac:dyDescent="0.2">
      <c r="A10" s="259"/>
      <c r="AK10" s="1117" t="s">
        <v>480</v>
      </c>
      <c r="AL10" s="1118"/>
      <c r="AM10" s="1118"/>
      <c r="AN10" s="1119"/>
      <c r="AO10" s="277">
        <v>252167</v>
      </c>
      <c r="AP10" s="277">
        <v>1086</v>
      </c>
      <c r="AQ10" s="278">
        <v>903</v>
      </c>
      <c r="AR10" s="279">
        <v>20.3</v>
      </c>
    </row>
    <row r="11" spans="1:46" ht="13.5" customHeight="1" x14ac:dyDescent="0.2">
      <c r="A11" s="259"/>
      <c r="AK11" s="1117" t="s">
        <v>481</v>
      </c>
      <c r="AL11" s="1118"/>
      <c r="AM11" s="1118"/>
      <c r="AN11" s="1119"/>
      <c r="AO11" s="277" t="s">
        <v>482</v>
      </c>
      <c r="AP11" s="277" t="s">
        <v>482</v>
      </c>
      <c r="AQ11" s="278" t="s">
        <v>482</v>
      </c>
      <c r="AR11" s="279" t="s">
        <v>482</v>
      </c>
    </row>
    <row r="12" spans="1:46" ht="13.5" customHeight="1" x14ac:dyDescent="0.2">
      <c r="A12" s="259"/>
      <c r="AK12" s="1117" t="s">
        <v>483</v>
      </c>
      <c r="AL12" s="1118"/>
      <c r="AM12" s="1118"/>
      <c r="AN12" s="1119"/>
      <c r="AO12" s="277" t="s">
        <v>482</v>
      </c>
      <c r="AP12" s="277" t="s">
        <v>482</v>
      </c>
      <c r="AQ12" s="278" t="s">
        <v>482</v>
      </c>
      <c r="AR12" s="279" t="s">
        <v>482</v>
      </c>
    </row>
    <row r="13" spans="1:46" ht="13.5" customHeight="1" x14ac:dyDescent="0.2">
      <c r="A13" s="259"/>
      <c r="AK13" s="1117" t="s">
        <v>484</v>
      </c>
      <c r="AL13" s="1118"/>
      <c r="AM13" s="1118"/>
      <c r="AN13" s="1119"/>
      <c r="AO13" s="277">
        <v>904454</v>
      </c>
      <c r="AP13" s="277">
        <v>3896</v>
      </c>
      <c r="AQ13" s="278">
        <v>2239</v>
      </c>
      <c r="AR13" s="279">
        <v>74</v>
      </c>
    </row>
    <row r="14" spans="1:46" ht="13.5" customHeight="1" x14ac:dyDescent="0.2">
      <c r="A14" s="259"/>
      <c r="AK14" s="1117" t="s">
        <v>485</v>
      </c>
      <c r="AL14" s="1118"/>
      <c r="AM14" s="1118"/>
      <c r="AN14" s="1119"/>
      <c r="AO14" s="277">
        <v>323562</v>
      </c>
      <c r="AP14" s="277">
        <v>1394</v>
      </c>
      <c r="AQ14" s="278">
        <v>1577</v>
      </c>
      <c r="AR14" s="279">
        <v>-11.6</v>
      </c>
    </row>
    <row r="15" spans="1:46" ht="13.5" customHeight="1" x14ac:dyDescent="0.2">
      <c r="A15" s="259"/>
      <c r="AK15" s="1120" t="s">
        <v>486</v>
      </c>
      <c r="AL15" s="1121"/>
      <c r="AM15" s="1121"/>
      <c r="AN15" s="1122"/>
      <c r="AO15" s="277">
        <v>-523860</v>
      </c>
      <c r="AP15" s="277">
        <v>-2256</v>
      </c>
      <c r="AQ15" s="278">
        <v>-1898</v>
      </c>
      <c r="AR15" s="279">
        <v>18.899999999999999</v>
      </c>
    </row>
    <row r="16" spans="1:46" ht="13" x14ac:dyDescent="0.2">
      <c r="A16" s="259"/>
      <c r="AK16" s="1120" t="s">
        <v>177</v>
      </c>
      <c r="AL16" s="1121"/>
      <c r="AM16" s="1121"/>
      <c r="AN16" s="1122"/>
      <c r="AO16" s="277">
        <v>22896421</v>
      </c>
      <c r="AP16" s="277">
        <v>98616</v>
      </c>
      <c r="AQ16" s="278">
        <v>65568</v>
      </c>
      <c r="AR16" s="279">
        <v>50.4</v>
      </c>
    </row>
    <row r="17" spans="1:46" ht="13" x14ac:dyDescent="0.2">
      <c r="A17" s="259"/>
    </row>
    <row r="18" spans="1:46" ht="13" x14ac:dyDescent="0.2">
      <c r="A18" s="259"/>
      <c r="AQ18" s="280"/>
      <c r="AR18" s="280"/>
    </row>
    <row r="19" spans="1:46" ht="13" x14ac:dyDescent="0.2">
      <c r="A19" s="259"/>
      <c r="AK19" s="255" t="s">
        <v>487</v>
      </c>
    </row>
    <row r="20" spans="1:46" ht="13" x14ac:dyDescent="0.2">
      <c r="A20" s="259"/>
      <c r="AK20" s="281"/>
      <c r="AL20" s="282"/>
      <c r="AM20" s="282"/>
      <c r="AN20" s="283"/>
      <c r="AO20" s="284" t="s">
        <v>488</v>
      </c>
      <c r="AP20" s="285" t="s">
        <v>489</v>
      </c>
      <c r="AQ20" s="286" t="s">
        <v>490</v>
      </c>
      <c r="AR20" s="287"/>
    </row>
    <row r="21" spans="1:46" s="260" customFormat="1" ht="13" x14ac:dyDescent="0.2">
      <c r="A21" s="288"/>
      <c r="AK21" s="1123" t="s">
        <v>491</v>
      </c>
      <c r="AL21" s="1124"/>
      <c r="AM21" s="1124"/>
      <c r="AN21" s="1125"/>
      <c r="AO21" s="289">
        <v>8.59</v>
      </c>
      <c r="AP21" s="290">
        <v>6.35</v>
      </c>
      <c r="AQ21" s="291">
        <v>2.2400000000000002</v>
      </c>
      <c r="AS21" s="292"/>
      <c r="AT21" s="288"/>
    </row>
    <row r="22" spans="1:46" s="260" customFormat="1" ht="13" x14ac:dyDescent="0.2">
      <c r="A22" s="288"/>
      <c r="AK22" s="1123" t="s">
        <v>492</v>
      </c>
      <c r="AL22" s="1124"/>
      <c r="AM22" s="1124"/>
      <c r="AN22" s="1125"/>
      <c r="AO22" s="293">
        <v>99.6</v>
      </c>
      <c r="AP22" s="294">
        <v>98.6</v>
      </c>
      <c r="AQ22" s="295">
        <v>1</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493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495</v>
      </c>
      <c r="AL29" s="260"/>
      <c r="AM29" s="260"/>
      <c r="AN29" s="260"/>
      <c r="AS29" s="302"/>
    </row>
    <row r="30" spans="1:46" ht="13.5" customHeight="1" x14ac:dyDescent="0.2">
      <c r="A30" s="259"/>
      <c r="AK30" s="262"/>
      <c r="AL30" s="263"/>
      <c r="AM30" s="263"/>
      <c r="AN30" s="264"/>
      <c r="AO30" s="1105" t="s">
        <v>474</v>
      </c>
      <c r="AP30" s="265"/>
      <c r="AQ30" s="266" t="s">
        <v>475</v>
      </c>
      <c r="AR30" s="267"/>
    </row>
    <row r="31" spans="1:46" ht="13" x14ac:dyDescent="0.2">
      <c r="A31" s="259"/>
      <c r="AK31" s="268"/>
      <c r="AL31" s="269"/>
      <c r="AM31" s="269"/>
      <c r="AN31" s="270"/>
      <c r="AO31" s="1106"/>
      <c r="AP31" s="271" t="s">
        <v>476</v>
      </c>
      <c r="AQ31" s="272" t="s">
        <v>477</v>
      </c>
      <c r="AR31" s="273" t="s">
        <v>478</v>
      </c>
    </row>
    <row r="32" spans="1:46" ht="27" customHeight="1" x14ac:dyDescent="0.2">
      <c r="A32" s="259"/>
      <c r="AK32" s="1107" t="s">
        <v>496</v>
      </c>
      <c r="AL32" s="1108"/>
      <c r="AM32" s="1108"/>
      <c r="AN32" s="1109"/>
      <c r="AO32" s="303">
        <v>441143</v>
      </c>
      <c r="AP32" s="303">
        <v>1900</v>
      </c>
      <c r="AQ32" s="304">
        <v>3862</v>
      </c>
      <c r="AR32" s="305">
        <v>-50.8</v>
      </c>
    </row>
    <row r="33" spans="1:46" ht="13.5" customHeight="1" x14ac:dyDescent="0.2">
      <c r="A33" s="259"/>
      <c r="AK33" s="1107" t="s">
        <v>497</v>
      </c>
      <c r="AL33" s="1108"/>
      <c r="AM33" s="1108"/>
      <c r="AN33" s="1109"/>
      <c r="AO33" s="303" t="s">
        <v>482</v>
      </c>
      <c r="AP33" s="303" t="s">
        <v>482</v>
      </c>
      <c r="AQ33" s="304" t="s">
        <v>482</v>
      </c>
      <c r="AR33" s="305" t="s">
        <v>482</v>
      </c>
    </row>
    <row r="34" spans="1:46" ht="27" customHeight="1" x14ac:dyDescent="0.2">
      <c r="A34" s="259"/>
      <c r="AK34" s="1107" t="s">
        <v>498</v>
      </c>
      <c r="AL34" s="1108"/>
      <c r="AM34" s="1108"/>
      <c r="AN34" s="1109"/>
      <c r="AO34" s="303">
        <v>62283</v>
      </c>
      <c r="AP34" s="303">
        <v>268</v>
      </c>
      <c r="AQ34" s="304">
        <v>339</v>
      </c>
      <c r="AR34" s="305">
        <v>-20.9</v>
      </c>
    </row>
    <row r="35" spans="1:46" ht="27" customHeight="1" x14ac:dyDescent="0.2">
      <c r="A35" s="259"/>
      <c r="AK35" s="1107" t="s">
        <v>499</v>
      </c>
      <c r="AL35" s="1108"/>
      <c r="AM35" s="1108"/>
      <c r="AN35" s="1109"/>
      <c r="AO35" s="303" t="s">
        <v>482</v>
      </c>
      <c r="AP35" s="303" t="s">
        <v>482</v>
      </c>
      <c r="AQ35" s="304">
        <v>19</v>
      </c>
      <c r="AR35" s="305" t="s">
        <v>482</v>
      </c>
    </row>
    <row r="36" spans="1:46" ht="27" customHeight="1" x14ac:dyDescent="0.2">
      <c r="A36" s="259"/>
      <c r="AK36" s="1107" t="s">
        <v>500</v>
      </c>
      <c r="AL36" s="1108"/>
      <c r="AM36" s="1108"/>
      <c r="AN36" s="1109"/>
      <c r="AO36" s="303">
        <v>94773</v>
      </c>
      <c r="AP36" s="303">
        <v>408</v>
      </c>
      <c r="AQ36" s="304">
        <v>364</v>
      </c>
      <c r="AR36" s="305">
        <v>12.1</v>
      </c>
    </row>
    <row r="37" spans="1:46" ht="13.5" customHeight="1" x14ac:dyDescent="0.2">
      <c r="A37" s="259"/>
      <c r="AK37" s="1107" t="s">
        <v>501</v>
      </c>
      <c r="AL37" s="1108"/>
      <c r="AM37" s="1108"/>
      <c r="AN37" s="1109"/>
      <c r="AO37" s="303">
        <v>35448</v>
      </c>
      <c r="AP37" s="303">
        <v>153</v>
      </c>
      <c r="AQ37" s="304">
        <v>2345</v>
      </c>
      <c r="AR37" s="305">
        <v>-93.5</v>
      </c>
    </row>
    <row r="38" spans="1:46" ht="27" customHeight="1" x14ac:dyDescent="0.2">
      <c r="A38" s="259"/>
      <c r="AK38" s="1110" t="s">
        <v>502</v>
      </c>
      <c r="AL38" s="1111"/>
      <c r="AM38" s="1111"/>
      <c r="AN38" s="1112"/>
      <c r="AO38" s="306" t="s">
        <v>482</v>
      </c>
      <c r="AP38" s="306" t="s">
        <v>482</v>
      </c>
      <c r="AQ38" s="307" t="s">
        <v>482</v>
      </c>
      <c r="AR38" s="295" t="s">
        <v>482</v>
      </c>
      <c r="AS38" s="302"/>
    </row>
    <row r="39" spans="1:46" ht="13" x14ac:dyDescent="0.2">
      <c r="A39" s="259"/>
      <c r="AK39" s="1110" t="s">
        <v>503</v>
      </c>
      <c r="AL39" s="1111"/>
      <c r="AM39" s="1111"/>
      <c r="AN39" s="1112"/>
      <c r="AO39" s="303" t="s">
        <v>482</v>
      </c>
      <c r="AP39" s="303" t="s">
        <v>482</v>
      </c>
      <c r="AQ39" s="304">
        <v>-12</v>
      </c>
      <c r="AR39" s="305" t="s">
        <v>482</v>
      </c>
      <c r="AS39" s="302"/>
    </row>
    <row r="40" spans="1:46" ht="27" customHeight="1" x14ac:dyDescent="0.2">
      <c r="A40" s="259"/>
      <c r="AK40" s="1107" t="s">
        <v>504</v>
      </c>
      <c r="AL40" s="1108"/>
      <c r="AM40" s="1108"/>
      <c r="AN40" s="1109"/>
      <c r="AO40" s="303">
        <v>-2693311</v>
      </c>
      <c r="AP40" s="303">
        <v>-11600</v>
      </c>
      <c r="AQ40" s="304">
        <v>-12184</v>
      </c>
      <c r="AR40" s="305">
        <v>-4.8</v>
      </c>
      <c r="AS40" s="302"/>
    </row>
    <row r="41" spans="1:46" ht="13" x14ac:dyDescent="0.2">
      <c r="A41" s="259"/>
      <c r="AK41" s="1113" t="s">
        <v>287</v>
      </c>
      <c r="AL41" s="1114"/>
      <c r="AM41" s="1114"/>
      <c r="AN41" s="1115"/>
      <c r="AO41" s="303">
        <v>-2059664</v>
      </c>
      <c r="AP41" s="303">
        <v>-8871</v>
      </c>
      <c r="AQ41" s="304">
        <v>-5268</v>
      </c>
      <c r="AR41" s="305">
        <v>68.400000000000006</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 x14ac:dyDescent="0.2">
      <c r="A48" s="259"/>
      <c r="AK48" s="313" t="s">
        <v>506</v>
      </c>
      <c r="AL48" s="313"/>
      <c r="AM48" s="313"/>
      <c r="AN48" s="313"/>
      <c r="AO48" s="313"/>
      <c r="AP48" s="313"/>
      <c r="AQ48" s="314"/>
      <c r="AR48" s="313"/>
    </row>
    <row r="49" spans="1:44" ht="13.5" customHeight="1" x14ac:dyDescent="0.2">
      <c r="A49" s="259"/>
      <c r="AK49" s="315"/>
      <c r="AL49" s="316"/>
      <c r="AM49" s="1100" t="s">
        <v>474</v>
      </c>
      <c r="AN49" s="1102" t="s">
        <v>507</v>
      </c>
      <c r="AO49" s="1103"/>
      <c r="AP49" s="1103"/>
      <c r="AQ49" s="1103"/>
      <c r="AR49" s="1104"/>
    </row>
    <row r="50" spans="1:44" ht="13" x14ac:dyDescent="0.2">
      <c r="A50" s="259"/>
      <c r="AK50" s="317"/>
      <c r="AL50" s="318"/>
      <c r="AM50" s="1101"/>
      <c r="AN50" s="319" t="s">
        <v>508</v>
      </c>
      <c r="AO50" s="320" t="s">
        <v>509</v>
      </c>
      <c r="AP50" s="321" t="s">
        <v>510</v>
      </c>
      <c r="AQ50" s="322" t="s">
        <v>511</v>
      </c>
      <c r="AR50" s="323" t="s">
        <v>512</v>
      </c>
    </row>
    <row r="51" spans="1:44" ht="13" x14ac:dyDescent="0.2">
      <c r="A51" s="259"/>
      <c r="AK51" s="315" t="s">
        <v>513</v>
      </c>
      <c r="AL51" s="316"/>
      <c r="AM51" s="324">
        <v>23777200</v>
      </c>
      <c r="AN51" s="325">
        <v>105156</v>
      </c>
      <c r="AO51" s="326">
        <v>29.9</v>
      </c>
      <c r="AP51" s="327">
        <v>51681</v>
      </c>
      <c r="AQ51" s="328">
        <v>3.8</v>
      </c>
      <c r="AR51" s="329">
        <v>26.1</v>
      </c>
    </row>
    <row r="52" spans="1:44" ht="13" x14ac:dyDescent="0.2">
      <c r="A52" s="259"/>
      <c r="AK52" s="330"/>
      <c r="AL52" s="331" t="s">
        <v>514</v>
      </c>
      <c r="AM52" s="332">
        <v>12825786</v>
      </c>
      <c r="AN52" s="333">
        <v>56723</v>
      </c>
      <c r="AO52" s="334">
        <v>7.7</v>
      </c>
      <c r="AP52" s="335">
        <v>37226</v>
      </c>
      <c r="AQ52" s="336">
        <v>-0.1</v>
      </c>
      <c r="AR52" s="337">
        <v>7.8</v>
      </c>
    </row>
    <row r="53" spans="1:44" ht="13" x14ac:dyDescent="0.2">
      <c r="A53" s="259"/>
      <c r="AK53" s="315" t="s">
        <v>515</v>
      </c>
      <c r="AL53" s="316"/>
      <c r="AM53" s="324">
        <v>20816629</v>
      </c>
      <c r="AN53" s="325">
        <v>91876</v>
      </c>
      <c r="AO53" s="326">
        <v>-12.6</v>
      </c>
      <c r="AP53" s="327">
        <v>50465</v>
      </c>
      <c r="AQ53" s="328">
        <v>-2.4</v>
      </c>
      <c r="AR53" s="329">
        <v>-10.199999999999999</v>
      </c>
    </row>
    <row r="54" spans="1:44" ht="13" x14ac:dyDescent="0.2">
      <c r="A54" s="259"/>
      <c r="AK54" s="330"/>
      <c r="AL54" s="331" t="s">
        <v>514</v>
      </c>
      <c r="AM54" s="332">
        <v>10341700</v>
      </c>
      <c r="AN54" s="333">
        <v>45644</v>
      </c>
      <c r="AO54" s="334">
        <v>-19.5</v>
      </c>
      <c r="AP54" s="335">
        <v>34193</v>
      </c>
      <c r="AQ54" s="336">
        <v>-8.1</v>
      </c>
      <c r="AR54" s="337">
        <v>-11.4</v>
      </c>
    </row>
    <row r="55" spans="1:44" ht="13" x14ac:dyDescent="0.2">
      <c r="A55" s="259"/>
      <c r="AK55" s="315" t="s">
        <v>516</v>
      </c>
      <c r="AL55" s="316"/>
      <c r="AM55" s="324">
        <v>13863313</v>
      </c>
      <c r="AN55" s="325">
        <v>61252</v>
      </c>
      <c r="AO55" s="326">
        <v>-33.299999999999997</v>
      </c>
      <c r="AP55" s="327">
        <v>51679</v>
      </c>
      <c r="AQ55" s="328">
        <v>2.4</v>
      </c>
      <c r="AR55" s="329">
        <v>-35.700000000000003</v>
      </c>
    </row>
    <row r="56" spans="1:44" ht="13" x14ac:dyDescent="0.2">
      <c r="A56" s="259"/>
      <c r="AK56" s="330"/>
      <c r="AL56" s="331" t="s">
        <v>514</v>
      </c>
      <c r="AM56" s="332">
        <v>11502653</v>
      </c>
      <c r="AN56" s="333">
        <v>50822</v>
      </c>
      <c r="AO56" s="334">
        <v>11.3</v>
      </c>
      <c r="AP56" s="335">
        <v>35132</v>
      </c>
      <c r="AQ56" s="336">
        <v>2.7</v>
      </c>
      <c r="AR56" s="337">
        <v>8.6</v>
      </c>
    </row>
    <row r="57" spans="1:44" ht="13" x14ac:dyDescent="0.2">
      <c r="A57" s="259"/>
      <c r="AK57" s="315" t="s">
        <v>517</v>
      </c>
      <c r="AL57" s="316"/>
      <c r="AM57" s="324">
        <v>17271134</v>
      </c>
      <c r="AN57" s="325">
        <v>75205</v>
      </c>
      <c r="AO57" s="326">
        <v>22.8</v>
      </c>
      <c r="AP57" s="327">
        <v>49665</v>
      </c>
      <c r="AQ57" s="328">
        <v>-3.9</v>
      </c>
      <c r="AR57" s="329">
        <v>26.7</v>
      </c>
    </row>
    <row r="58" spans="1:44" ht="13" x14ac:dyDescent="0.2">
      <c r="A58" s="259"/>
      <c r="AK58" s="330"/>
      <c r="AL58" s="331" t="s">
        <v>514</v>
      </c>
      <c r="AM58" s="332">
        <v>16086759</v>
      </c>
      <c r="AN58" s="333">
        <v>70048</v>
      </c>
      <c r="AO58" s="334">
        <v>37.799999999999997</v>
      </c>
      <c r="AP58" s="335">
        <v>34678</v>
      </c>
      <c r="AQ58" s="336">
        <v>-1.3</v>
      </c>
      <c r="AR58" s="337">
        <v>39.1</v>
      </c>
    </row>
    <row r="59" spans="1:44" ht="13" x14ac:dyDescent="0.2">
      <c r="A59" s="259"/>
      <c r="AK59" s="315" t="s">
        <v>518</v>
      </c>
      <c r="AL59" s="316"/>
      <c r="AM59" s="324">
        <v>12609822</v>
      </c>
      <c r="AN59" s="325">
        <v>54311</v>
      </c>
      <c r="AO59" s="326">
        <v>-27.8</v>
      </c>
      <c r="AP59" s="327">
        <v>63439</v>
      </c>
      <c r="AQ59" s="328">
        <v>27.7</v>
      </c>
      <c r="AR59" s="329">
        <v>-55.5</v>
      </c>
    </row>
    <row r="60" spans="1:44" ht="13" x14ac:dyDescent="0.2">
      <c r="A60" s="259"/>
      <c r="AK60" s="330"/>
      <c r="AL60" s="331" t="s">
        <v>514</v>
      </c>
      <c r="AM60" s="332">
        <v>11511015</v>
      </c>
      <c r="AN60" s="333">
        <v>49579</v>
      </c>
      <c r="AO60" s="334">
        <v>-29.2</v>
      </c>
      <c r="AP60" s="335">
        <v>46463</v>
      </c>
      <c r="AQ60" s="336">
        <v>34</v>
      </c>
      <c r="AR60" s="337">
        <v>-63.2</v>
      </c>
    </row>
    <row r="61" spans="1:44" ht="13" x14ac:dyDescent="0.2">
      <c r="A61" s="259"/>
      <c r="AK61" s="315" t="s">
        <v>519</v>
      </c>
      <c r="AL61" s="338"/>
      <c r="AM61" s="324">
        <v>17667620</v>
      </c>
      <c r="AN61" s="325">
        <v>77560</v>
      </c>
      <c r="AO61" s="326">
        <v>-4.2</v>
      </c>
      <c r="AP61" s="327">
        <v>53386</v>
      </c>
      <c r="AQ61" s="339">
        <v>5.5</v>
      </c>
      <c r="AR61" s="329">
        <v>-9.6999999999999993</v>
      </c>
    </row>
    <row r="62" spans="1:44" ht="13" x14ac:dyDescent="0.2">
      <c r="A62" s="259"/>
      <c r="AK62" s="330"/>
      <c r="AL62" s="331" t="s">
        <v>514</v>
      </c>
      <c r="AM62" s="332">
        <v>12453583</v>
      </c>
      <c r="AN62" s="333">
        <v>54563</v>
      </c>
      <c r="AO62" s="334">
        <v>1.6</v>
      </c>
      <c r="AP62" s="335">
        <v>37538</v>
      </c>
      <c r="AQ62" s="336">
        <v>5.4</v>
      </c>
      <c r="AR62" s="337">
        <v>-3.8</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Cy1ytXr40mlxNwa0Rf/WugD8bXt6UyBYADCg1tcWsjlVjr7rLSqV2P9LAv5gzre2Z2+JYchah+3PwbfLbhIOvQ==" saltValue="MZPNBbWLKPWP7/+NMCUuK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uxJbUBRv3QAX2M6ODIjXirVe7aR3zpwrIe6JfPkt/CUj1PX+q3LlsJPIK75BTkcXI15rKijekcD4zK89DW/9oA==" saltValue="EBDfNeZ/N7r2Ov8xwq8t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CxFLy2khGFlN03a2Hs5O3l/WlCkITlhLRwwdH1N29LVhkmPf+SUhTKOsJPgx8ZnepjJZZCKOu2XRLQdUHh/yoA==" saltValue="3sbuo42TYsvGrrD5OdyUF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32.47</v>
      </c>
      <c r="G47" s="12">
        <v>30.61</v>
      </c>
      <c r="H47" s="12">
        <v>30.52</v>
      </c>
      <c r="I47" s="12">
        <v>27.46</v>
      </c>
      <c r="J47" s="13">
        <v>30.9</v>
      </c>
    </row>
    <row r="48" spans="2:10" ht="57.75" customHeight="1" x14ac:dyDescent="0.2">
      <c r="B48" s="14"/>
      <c r="C48" s="1128" t="s">
        <v>4</v>
      </c>
      <c r="D48" s="1128"/>
      <c r="E48" s="1129"/>
      <c r="F48" s="15">
        <v>9.1999999999999993</v>
      </c>
      <c r="G48" s="16">
        <v>13.33</v>
      </c>
      <c r="H48" s="16">
        <v>10.46</v>
      </c>
      <c r="I48" s="16">
        <v>8.4499999999999993</v>
      </c>
      <c r="J48" s="17">
        <v>7.98</v>
      </c>
    </row>
    <row r="49" spans="2:10" ht="57.75" customHeight="1" thickBot="1" x14ac:dyDescent="0.25">
      <c r="B49" s="18"/>
      <c r="C49" s="1130" t="s">
        <v>5</v>
      </c>
      <c r="D49" s="1130"/>
      <c r="E49" s="1131"/>
      <c r="F49" s="19" t="s">
        <v>526</v>
      </c>
      <c r="G49" s="20">
        <v>2.6</v>
      </c>
      <c r="H49" s="20" t="s">
        <v>527</v>
      </c>
      <c r="I49" s="20" t="s">
        <v>528</v>
      </c>
      <c r="J49" s="21">
        <v>4.1399999999999997</v>
      </c>
    </row>
    <row r="50" spans="2:10" ht="13" x14ac:dyDescent="0.2"/>
  </sheetData>
  <sheetProtection algorithmName="SHA-512" hashValue="BbaKzjRzcSA54DRMMgReVruqYnyzYFLzA+pLd5U47cqnOHsYeUV1BSWllPL00ogId7kx6AuVjnyd2rX2LRSXbg==" saltValue="qZgBdTqXNPvLRvUhhJLy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cp:lastPrinted>2025-03-10T01:11:30Z</cp:lastPrinted>
  <dcterms:created xsi:type="dcterms:W3CDTF">2025-02-19T01:46:53Z</dcterms:created>
  <dcterms:modified xsi:type="dcterms:W3CDTF">2025-03-19T03:29:21Z</dcterms:modified>
  <cp:category/>
</cp:coreProperties>
</file>