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4F5EBF50-2B0B-4649-B91B-D028B9527ECA}" xr6:coauthVersionLast="47" xr6:coauthVersionMax="47" xr10:uidLastSave="{2F2713E0-29D0-41FB-BB62-25D14AFAE3FB}"/>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W34" i="10" s="1"/>
  <c r="BW35" i="10" s="1"/>
  <c r="BW36" i="10" s="1"/>
  <c r="BW37" i="10" s="1"/>
  <c r="BW38" i="10" s="1"/>
  <c r="BW39" i="10" s="1"/>
  <c r="CO37" i="10"/>
  <c r="BE37" i="10"/>
  <c r="AM37" i="10"/>
  <c r="U37" i="10"/>
  <c r="C37" i="10"/>
  <c r="CO36" i="10"/>
  <c r="BE36" i="10"/>
  <c r="AM36" i="10"/>
  <c r="C36" i="10"/>
  <c r="CO35" i="10"/>
  <c r="BE35" i="10"/>
  <c r="AM35" i="10"/>
  <c r="C35" i="10"/>
  <c r="BE34" i="10"/>
  <c r="AM34" i="10"/>
  <c r="U34" i="10"/>
  <c r="U35" i="10" s="1"/>
  <c r="U36" i="10" s="1"/>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<sst xmlns="http://schemas.openxmlformats.org/spreadsheetml/2006/main" count="1160" uniqueCount="558">
  <si>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</si>
  <si>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</si>
  <si>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</si>
  <si>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</si>
  <si>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</si>
  <si>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</si>
  <si>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</si>
  <si>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</si>
  <si>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</si>
  <si>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</si>
  <si>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</si>
  <si>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</si>
  <si>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</si>
  <si>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</si>
  <si>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</si>
  <si>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</si>
  <si>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</si>
  <si>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</si>
  <si>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</si>
  <si>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</si>
  <si>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</si>
  <si>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</si>
  <si>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</si>
  <si>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</si>
  <si>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</si>
  <si>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</si>
  <si>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</si>
  <si>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</si>
  <si>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</si>
  <si>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</si>
  <si>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</si>
  <si>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</si>
  <si>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</si>
  <si>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</si>
  <si>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</si>
  <si>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</si>
  <si>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</si>
  <si>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</si>
  <si>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</si>
  <si>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</si>
  <si>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</si>
  <si>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</si>
  <si>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</si>
  <si>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</si>
  <si>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</si>
  <si>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</si>
  <si>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</si>
  <si>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</si>
  <si>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</si>
  <si>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</si>
  <si>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</si>
  <si>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</si>
  <si>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</si>
  <si>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</si>
  <si>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</si>
  <si>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</si>
  <si>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</si>
  <si>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</si>
  <si>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</si>
  <si>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</si>
  <si>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</si>
  <si>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</si>
  <si>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</si>
  <si>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</si>
  <si>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</si>
  <si>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</si>
  <si>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</si>
  <si>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</si>
  <si>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</si>
  <si>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</si>
  <si>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</si>
  <si>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</si>
  <si>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</si>
  <si>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</si>
  <si>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</si>
  <si>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</si>
  <si>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</si>
  <si>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</si>
  <si>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</si>
  <si>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</si>
  <si>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</si>
  <si>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</si>
  <si>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</si>
  <si>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</si>
  <si>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</si>
  <si>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</si>
  <si>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</si>
  <si>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</si>
  <si>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</si>
  <si>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</si>
  <si>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</si>
  <si>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</si>
  <si>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</si>
  <si>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</si>
  <si>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港区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</si>
  <si>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</si>
  <si>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</si>
  <si>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</si>
  <si>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</si>
  <si>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</si>
  <si>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</si>
  <si>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</si>
  <si>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</si>
  <si>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</si>
  <si>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</si>
  <si>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</si>
  <si>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</si>
  <si>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</si>
  <si>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</si>
  <si>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</si>
  <si>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</si>
  <si>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</si>
  <si>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</si>
  <si>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</si>
  <si>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</si>
  <si>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</si>
  <si>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</si>
  <si>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</si>
  <si>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</si>
  <si>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</si>
  <si>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</si>
  <si>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</si>
  <si>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</si>
  <si>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</si>
  <si>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</si>
  <si>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</si>
  <si>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</si>
  <si>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</si>
  <si>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</si>
  <si>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</si>
  <si>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</si>
  <si>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</si>
  <si>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</si>
  <si>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</si>
  <si>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</si>
  <si>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</si>
  <si>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</si>
  <si>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</si>
  <si>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</si>
  <si>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</si>
  <si>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</si>
  <si>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</si>
  <si>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</si>
  <si>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</si>
  <si>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</si>
  <si>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</si>
  <si>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</si>
  <si>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</si>
  <si>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</si>
  <si>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</si>
  <si>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</si>
  <si>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</si>
  <si>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</si>
  <si>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</si>
  <si>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</si>
  <si>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</si>
  <si>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</si>
  <si>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</si>
  <si>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</si>
  <si>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</si>
  <si>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</si>
  <si>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</si>
  <si>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</si>
  <si>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</si>
  <si>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</si>
  <si>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</si>
  <si>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</si>
  <si>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</si>
  <si>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</si>
  <si>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</si>
  <si>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</si>
  <si>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</si>
  <si>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</si>
  <si>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</si>
  <si>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</si>
  <si>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</si>
  <si>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</si>
  <si>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</si>
  <si>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</si>
  <si>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</si>
  <si>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</si>
  <si>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</si>
  <si>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</si>
  <si>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</si>
  <si>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</si>
  <si>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</si>
  <si>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</si>
  <si>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</si>
  <si>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</si>
  <si>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</si>
  <si>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</si>
  <si>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</si>
  <si>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</si>
  <si>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</si>
  <si>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</si>
  <si>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</si>
  <si>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</si>
  <si>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</si>
  <si>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</si>
  <si>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</si>
  <si>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</si>
  <si>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</si>
  <si>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</si>
  <si>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東京都港区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</si>
  <si>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</si>
  <si>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</si>
  <si>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</si>
  <si>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</si>
  <si>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</si>
  <si>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</si>
  <si>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</si>
  <si>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</si>
  <si>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</si>
  <si>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</si>
  <si>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</si>
  <si>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</si>
  <si>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</si>
  <si>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</si>
  <si>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</si>
  <si>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</si>
  <si>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</si>
  <si>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</si>
  <si>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</si>
  <si>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</si>
  <si>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</si>
  <si>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</si>
  <si>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</si>
  <si>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</si>
  <si>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</si>
  <si>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</si>
  <si>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</si>
  <si>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</si>
  <si>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</si>
  <si>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</si>
  <si>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</si>
  <si>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</si>
  <si>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</si>
  <si>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</si>
  <si>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</si>
  <si>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</si>
  <si>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</si>
  <si>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</si>
  <si>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</si>
  <si>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</si>
  <si>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</si>
  <si>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</si>
  <si>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</si>
  <si>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</si>
  <si>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</si>
  <si>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</si>
  <si>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</si>
  <si>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</si>
  <si>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</si>
  <si>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</si>
  <si>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</si>
  <si>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</si>
  <si>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</si>
  <si>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</si>
  <si>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</si>
  <si>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</si>
  <si>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</si>
  <si>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</si>
  <si>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</si>
  <si>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</si>
  <si>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</si>
  <si>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</si>
  <si>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</si>
  <si>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</si>
  <si>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</si>
  <si>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</si>
  <si>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</si>
  <si>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</si>
  <si>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</si>
  <si>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</si>
  <si>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</si>
  <si>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</si>
  <si>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</si>
  <si>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</si>
  <si>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</si>
  <si>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</si>
  <si>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</si>
  <si>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</si>
  <si>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</si>
  <si>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</si>
  <si>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</si>
  <si>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</si>
  <si>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</si>
  <si>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</si>
  <si>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</si>
  <si>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</si>
  <si>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</si>
  <si>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</si>
  <si>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</si>
  <si>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</si>
  <si>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</si>
  <si>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</si>
  <si>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</si>
  <si>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</si>
  <si>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</si>
  <si>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</si>
  <si>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</si>
  <si>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</si>
  <si>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</si>
  <si>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</si>
  <si>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</si>
  <si>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</si>
  <si>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</si>
  <si>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</si>
  <si>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</si>
  <si>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</si>
  <si>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</si>
  <si>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</si>
  <si>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</si>
  <si>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</si>
  <si>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</si>
  <si>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</si>
  <si>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</si>
  <si>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</si>
  <si>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</si>
  <si>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</si>
  <si>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</si>
  <si>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</si>
  <si>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</si>
  <si>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</si>
  <si>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</si>
  <si>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</si>
  <si>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</si>
  <si>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</si>
  <si>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</si>
  <si>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</si>
  <si>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</si>
  <si>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</si>
  <si>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</si>
  <si>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</si>
  <si>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</si>
  <si>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</si>
  <si>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</si>
  <si>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</si>
  <si>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</si>
  <si>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</si>
  <si>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</si>
  <si>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</si>
  <si>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</si>
  <si>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</si>
  <si>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</si>
  <si>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</si>
  <si>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</si>
  <si>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</si>
  <si>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</si>
  <si>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</si>
  <si>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</si>
  <si>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</si>
  <si>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</si>
  <si>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</si>
  <si>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東京都港区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</si>
  <si>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</si>
  <si>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</si>
  <si>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</si>
  <si>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</si>
  <si>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</si>
  <si>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</si>
  <si>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</si>
  <si>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</si>
  <si>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</si>
  <si>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</si>
  <si>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</si>
  <si>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</si>
  <si>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</si>
  <si>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</si>
  <si>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</si>
  <si>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</si>
  <si>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</si>
  <si>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</si>
  <si>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</si>
  <si>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</si>
  <si>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</si>
  <si>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</si>
  <si>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</si>
  <si>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</si>
  <si>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</si>
  <si>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</si>
  <si>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</si>
  <si>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</si>
  <si>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</si>
  <si>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</si>
  <si>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</si>
  <si>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</si>
  <si>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</si>
  <si>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</si>
  <si>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</si>
  <si>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</si>
  <si>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</si>
  <si>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</si>
  <si>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</si>
  <si>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</si>
  <si>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</si>
  <si>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</si>
  <si>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</si>
  <si>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</si>
  <si>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</si>
  <si>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</si>
  <si>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</si>
  <si>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</si>
  <si>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</si>
  <si>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</si>
  <si>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</si>
  <si>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</si>
  <si>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</si>
  <si>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</si>
  <si>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</si>
  <si>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</si>
  <si>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</si>
  <si>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</si>
  <si>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</si>
  <si>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</si>
  <si>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</si>
  <si>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</si>
  <si>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</si>
  <si>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</si>
  <si>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</si>
  <si>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</si>
  <si>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</si>
  <si>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</si>
  <si>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</si>
  <si>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</si>
  <si>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</si>
  <si>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</si>
  <si>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</si>
  <si>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</si>
  <si>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</si>
  <si>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</si>
  <si>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</si>
  <si>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</si>
  <si>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</si>
  <si>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</si>
  <si>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</si>
  <si>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</si>
  <si>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</si>
  <si>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</si>
  <si>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</si>
  <si>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</si>
  <si>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</si>
  <si>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</si>
  <si>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</si>
  <si>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</si>
  <si>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</si>
  <si>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</si>
  <si>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</si>
  <si>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</si>
  <si>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</si>
  <si>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</si>
  <si>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</si>
  <si>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</si>
  <si>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</si>
  <si>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</si>
  <si>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</si>
  <si>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</si>
  <si>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</si>
  <si>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</si>
  <si>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</si>
  <si>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</si>
  <si>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</si>
  <si>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</si>
  <si>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</si>
  <si>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</si>
  <si>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</si>
  <si>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</si>
  <si>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</si>
  <si>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</si>
  <si>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</si>
  <si>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</si>
  <si>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</si>
  <si>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</si>
  <si>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</si>
  <si>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</si>
  <si>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</si>
  <si>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</si>
  <si>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</si>
  <si>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</si>
  <si>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</si>
  <si>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</si>
  <si>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</si>
  <si>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</si>
  <si>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</si>
  <si>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</si>
  <si>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</si>
  <si>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</si>
  <si>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</si>
  <si>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</si>
  <si>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</si>
  <si>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</si>
  <si>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</si>
  <si>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</si>
  <si>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</si>
  <si>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</si>
  <si>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</si>
  <si>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</si>
  <si>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</si>
  <si>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</si>
  <si>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</si>
  <si>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</si>
  <si>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</si>
  <si>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</si>
  <si>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</si>
  <si>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</si>
  <si>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</si>
  <si>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</si>
  <si>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</si>
  <si>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</si>
  <si>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</si>
  <si>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</si>
  <si>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</si>
  <si>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</si>
  <si>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</si>
  <si>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</si>
  <si>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</si>
  <si>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</si>
  <si>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</si>
  <si>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</si>
  <si>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</si>
  <si>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</si>
  <si>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</si>
  <si>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</si>
  <si>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</si>
  <si>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</si>
  <si>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</si>
  <si>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0.11</t>
  </si>
  <si>
    <t>▲ 1.82</t>
  </si>
  <si>
    <t>▲ 6.46</t>
  </si>
  <si>
    <t>▲ 2.70</t>
  </si>
  <si>
    <t>▲ 2.03</t>
  </si>
  <si>
    <t>一般会計</t>
  </si>
  <si>
    <t>介護保険会計</t>
  </si>
  <si>
    <t>国民健康保険事業会計</t>
  </si>
  <si>
    <t>後期高齢者医療会計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</si>
  <si>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</si>
  <si>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</si>
  <si>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</si>
  <si>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</si>
  <si>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</si>
  <si>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</si>
  <si>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</si>
  <si>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</si>
  <si>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</si>
  <si>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</si>
  <si>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</si>
  <si>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</si>
  <si>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</si>
  <si>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</si>
  <si>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</si>
  <si>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公益財団法人港区スポーツふれあい文化健康財団</t>
    <rPh sb="0" eb="2">
      <t>コウエキ</t>
    </rPh>
    <rPh sb="2" eb="4">
      <t>ザイダン</t>
    </rPh>
    <rPh sb="4" eb="6">
      <t>ホウジン</t>
    </rPh>
    <rPh sb="6" eb="8">
      <t>ミナトク</t>
    </rPh>
    <rPh sb="16" eb="18">
      <t>ブンカ</t>
    </rPh>
    <rPh sb="18" eb="20">
      <t>ケンコウ</t>
    </rPh>
    <rPh sb="20" eb="22">
      <t>ザイダン</t>
    </rPh>
    <phoneticPr fontId="2"/>
  </si>
  <si>
    <t>震災復興及び新型インフルエンザ等感染拡大防止基金</t>
  </si>
  <si>
    <t>公共施設等整備基金</t>
  </si>
  <si>
    <t>教育施設整備基金</t>
  </si>
  <si>
    <t>定住促進基金</t>
  </si>
  <si>
    <t>安全安心施設対策基金</t>
    <rPh sb="0" eb="2">
      <t>アンゼン</t>
    </rPh>
    <rPh sb="2" eb="4">
      <t>アンシン</t>
    </rPh>
    <rPh sb="4" eb="6">
      <t>シセツ</t>
    </rPh>
    <rPh sb="6" eb="8">
      <t>タイサク</t>
    </rPh>
    <rPh sb="8" eb="10">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</si>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</sst>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E8DD-4EFD-8EC0-2A4B352F38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91588</c:v>
                </c:pt>
                <c:pt idx="1">
                  <c:v>78173</c:v>
                </c:pt>
                <c:pt idx="2">
                  <c:v>144872</c:v>
                </c:pt>
                <c:pt idx="3">
                  <c:v>124191</c:v>
                </c:pt>
                <c:pt idx="4">
                  <c:v>76721</c:v>
                </c:pt>
              </c:numCache>
            </c:numRef>
          </c:val>
          <c:smooth val="0"/>
          <c:extLst>
            <c:ext xmlns:c16="http://schemas.microsoft.com/office/drawing/2014/chart" uri="{C3380CC4-5D6E-409C-BE32-E72D297353CC}">
              <c16:uniqueId val="{00000001-E8DD-4EFD-8EC0-2A4B352F38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9.2799999999999994</c:v>
                </c:pt>
                <c:pt idx="1">
                  <c:v>11.25</c:v>
                </c:pt>
                <c:pt idx="2">
                  <c:v>11.98</c:v>
                </c:pt>
                <c:pt idx="3">
                  <c:v>11.54</c:v>
                </c:pt>
                <c:pt idx="4">
                  <c:v>10.62</c:v>
                </c:pt>
              </c:numCache>
            </c:numRef>
          </c:val>
          <c:extLst>
            <c:ext xmlns:c16="http://schemas.microsoft.com/office/drawing/2014/chart" uri="{C3380CC4-5D6E-409C-BE32-E72D297353CC}">
              <c16:uniqueId val="{00000000-FF02-44FC-922C-69D576E821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54.59</c:v>
                </c:pt>
                <c:pt idx="1">
                  <c:v>52.82</c:v>
                </c:pt>
                <c:pt idx="2">
                  <c:v>52.58</c:v>
                </c:pt>
                <c:pt idx="3">
                  <c:v>54.01</c:v>
                </c:pt>
                <c:pt idx="4">
                  <c:v>52.97</c:v>
                </c:pt>
              </c:numCache>
            </c:numRef>
          </c:val>
          <c:extLst>
            <c:ext xmlns:c16="http://schemas.microsoft.com/office/drawing/2014/chart" uri="{C3380CC4-5D6E-409C-BE32-E72D297353CC}">
              <c16:uniqueId val="{00000001-FF02-44FC-922C-69D576E821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-0.11</c:v>
                </c:pt>
                <c:pt idx="1">
                  <c:v>-1.82</c:v>
                </c:pt>
                <c:pt idx="2">
                  <c:v>-6.46</c:v>
                </c:pt>
                <c:pt idx="3">
                  <c:v>-2.7</c:v>
                </c:pt>
                <c:pt idx="4">
                  <c:v>-2.0299999999999998</c:v>
                </c:pt>
              </c:numCache>
            </c:numRef>
          </c:val>
          <c:smooth val="0"/>
          <c:extLst>
            <c:ext xmlns:c16="http://schemas.microsoft.com/office/drawing/2014/chart" uri="{C3380CC4-5D6E-409C-BE32-E72D297353CC}">
              <c16:uniqueId val="{00000002-FF02-44FC-922C-69D576E821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197-4CD0-89F0-4FBF5CCD54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97-4CD0-89F0-4FBF5CCD54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97-4CD0-89F0-4FBF5CCD54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197-4CD0-89F0-4FBF5CCD547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197-4CD0-89F0-4FBF5CCD547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197-4CD0-89F0-4FBF5CCD5476}"/>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0.08</c:v>
                </c:pt>
                <c:pt idx="4">
                  <c:v>#N/A</c:v>
                </c:pt>
                <c:pt idx="5">
                  <c:v>0.09</c:v>
                </c:pt>
                <c:pt idx="6">
                  <c:v>#N/A</c:v>
                </c:pt>
                <c:pt idx="7">
                  <c:v>0.08</c:v>
                </c:pt>
                <c:pt idx="8">
                  <c:v>#N/A</c:v>
                </c:pt>
                <c:pt idx="9">
                  <c:v>0.09</c:v>
                </c:pt>
              </c:numCache>
            </c:numRef>
          </c:val>
          <c:extLst>
            <c:ext xmlns:c16="http://schemas.microsoft.com/office/drawing/2014/chart" uri="{C3380CC4-5D6E-409C-BE32-E72D297353CC}">
              <c16:uniqueId val="{00000006-E197-4CD0-89F0-4FBF5CCD5476}"/>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c:v>
                </c:pt>
                <c:pt idx="2">
                  <c:v>#N/A</c:v>
                </c:pt>
                <c:pt idx="3">
                  <c:v>1.1100000000000001</c:v>
                </c:pt>
                <c:pt idx="4">
                  <c:v>#N/A</c:v>
                </c:pt>
                <c:pt idx="5">
                  <c:v>0.63</c:v>
                </c:pt>
                <c:pt idx="6">
                  <c:v>#N/A</c:v>
                </c:pt>
                <c:pt idx="7">
                  <c:v>0.44</c:v>
                </c:pt>
                <c:pt idx="8">
                  <c:v>#N/A</c:v>
                </c:pt>
                <c:pt idx="9">
                  <c:v>0.63</c:v>
                </c:pt>
              </c:numCache>
            </c:numRef>
          </c:val>
          <c:extLst>
            <c:ext xmlns:c16="http://schemas.microsoft.com/office/drawing/2014/chart" uri="{C3380CC4-5D6E-409C-BE32-E72D297353CC}">
              <c16:uniqueId val="{00000007-E197-4CD0-89F0-4FBF5CCD5476}"/>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1.0900000000000001</c:v>
                </c:pt>
                <c:pt idx="4">
                  <c:v>#N/A</c:v>
                </c:pt>
                <c:pt idx="5">
                  <c:v>0.56999999999999995</c:v>
                </c:pt>
                <c:pt idx="6">
                  <c:v>#N/A</c:v>
                </c:pt>
                <c:pt idx="7">
                  <c:v>0.7</c:v>
                </c:pt>
                <c:pt idx="8">
                  <c:v>#N/A</c:v>
                </c:pt>
                <c:pt idx="9">
                  <c:v>0.69</c:v>
                </c:pt>
              </c:numCache>
            </c:numRef>
          </c:val>
          <c:extLst>
            <c:ext xmlns:c16="http://schemas.microsoft.com/office/drawing/2014/chart" uri="{C3380CC4-5D6E-409C-BE32-E72D297353CC}">
              <c16:uniqueId val="{00000008-E197-4CD0-89F0-4FBF5CCD54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c:v>
                </c:pt>
                <c:pt idx="2">
                  <c:v>#N/A</c:v>
                </c:pt>
                <c:pt idx="3">
                  <c:v>11.25</c:v>
                </c:pt>
                <c:pt idx="4">
                  <c:v>#N/A</c:v>
                </c:pt>
                <c:pt idx="5">
                  <c:v>11.98</c:v>
                </c:pt>
                <c:pt idx="6">
                  <c:v>#N/A</c:v>
                </c:pt>
                <c:pt idx="7">
                  <c:v>11.53</c:v>
                </c:pt>
                <c:pt idx="8">
                  <c:v>#N/A</c:v>
                </c:pt>
                <c:pt idx="9">
                  <c:v>10.62</c:v>
                </c:pt>
              </c:numCache>
            </c:numRef>
          </c:val>
          <c:extLst>
            <c:ext xmlns:c16="http://schemas.microsoft.com/office/drawing/2014/chart" uri="{C3380CC4-5D6E-409C-BE32-E72D297353CC}">
              <c16:uniqueId val="{00000009-E197-4CD0-89F0-4FBF5CCD54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3492</c:v>
                </c:pt>
                <c:pt idx="5">
                  <c:v>3428</c:v>
                </c:pt>
                <c:pt idx="8">
                  <c:v>3274</c:v>
                </c:pt>
                <c:pt idx="11">
                  <c:v>3045</c:v>
                </c:pt>
                <c:pt idx="14">
                  <c:v>2718</c:v>
                </c:pt>
              </c:numCache>
            </c:numRef>
          </c:val>
          <c:extLst>
            <c:ext xmlns:c16="http://schemas.microsoft.com/office/drawing/2014/chart" uri="{C3380CC4-5D6E-409C-BE32-E72D297353CC}">
              <c16:uniqueId val="{00000000-E7ED-48C8-85FB-0DF9325327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ED-48C8-85FB-0DF9325327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3010</c:v>
                </c:pt>
                <c:pt idx="3">
                  <c:v>1023</c:v>
                </c:pt>
                <c:pt idx="6">
                  <c:v>969</c:v>
                </c:pt>
                <c:pt idx="9">
                  <c:v>932</c:v>
                </c:pt>
                <c:pt idx="12">
                  <c:v>850</c:v>
                </c:pt>
              </c:numCache>
            </c:numRef>
          </c:val>
          <c:extLst>
            <c:ext xmlns:c16="http://schemas.microsoft.com/office/drawing/2014/chart" uri="{C3380CC4-5D6E-409C-BE32-E72D297353CC}">
              <c16:uniqueId val="{00000002-E7ED-48C8-85FB-0DF9325327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98</c:v>
                </c:pt>
                <c:pt idx="3">
                  <c:v>117</c:v>
                </c:pt>
                <c:pt idx="6">
                  <c:v>123</c:v>
                </c:pt>
                <c:pt idx="9">
                  <c:v>90</c:v>
                </c:pt>
                <c:pt idx="12">
                  <c:v>109</c:v>
                </c:pt>
              </c:numCache>
            </c:numRef>
          </c:val>
          <c:extLst>
            <c:ext xmlns:c16="http://schemas.microsoft.com/office/drawing/2014/chart" uri="{C3380CC4-5D6E-409C-BE32-E72D297353CC}">
              <c16:uniqueId val="{00000003-E7ED-48C8-85FB-0DF9325327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ED-48C8-85FB-0DF9325327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ED-48C8-85FB-0DF9325327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ED-48C8-85FB-0DF9325327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238</c:v>
                </c:pt>
                <c:pt idx="3">
                  <c:v>189</c:v>
                </c:pt>
                <c:pt idx="6">
                  <c:v>157</c:v>
                </c:pt>
                <c:pt idx="9">
                  <c:v>120</c:v>
                </c:pt>
                <c:pt idx="12">
                  <c:v>32</c:v>
                </c:pt>
              </c:numCache>
            </c:numRef>
          </c:val>
          <c:extLst>
            <c:ext xmlns:c16="http://schemas.microsoft.com/office/drawing/2014/chart" uri="{C3380CC4-5D6E-409C-BE32-E72D297353CC}">
              <c16:uniqueId val="{00000007-E7ED-48C8-85FB-0DF9325327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-2099</c:v>
                </c:pt>
                <c:pt idx="5">
                  <c:v>#N/A</c:v>
                </c:pt>
                <c:pt idx="6">
                  <c:v>#N/A</c:v>
                </c:pt>
                <c:pt idx="7">
                  <c:v>-2025</c:v>
                </c:pt>
                <c:pt idx="8">
                  <c:v>#N/A</c:v>
                </c:pt>
                <c:pt idx="9">
                  <c:v>#N/A</c:v>
                </c:pt>
                <c:pt idx="10">
                  <c:v>-1903</c:v>
                </c:pt>
                <c:pt idx="11">
                  <c:v>#N/A</c:v>
                </c:pt>
                <c:pt idx="12">
                  <c:v>#N/A</c:v>
                </c:pt>
                <c:pt idx="13">
                  <c:v>-1727</c:v>
                </c:pt>
                <c:pt idx="14">
                  <c:v>#N/A</c:v>
                </c:pt>
              </c:numCache>
            </c:numRef>
          </c:val>
          <c:smooth val="0"/>
          <c:extLst>
            <c:ext xmlns:c16="http://schemas.microsoft.com/office/drawing/2014/chart" uri="{C3380CC4-5D6E-409C-BE32-E72D297353CC}">
              <c16:uniqueId val="{00000008-E7ED-48C8-85FB-0DF9325327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28271</c:v>
                </c:pt>
                <c:pt idx="5">
                  <c:v>25099</c:v>
                </c:pt>
                <c:pt idx="8">
                  <c:v>21993</c:v>
                </c:pt>
                <c:pt idx="11">
                  <c:v>18991</c:v>
                </c:pt>
                <c:pt idx="14">
                  <c:v>16315</c:v>
                </c:pt>
              </c:numCache>
            </c:numRef>
          </c:val>
          <c:extLst>
            <c:ext xmlns:c16="http://schemas.microsoft.com/office/drawing/2014/chart" uri="{C3380CC4-5D6E-409C-BE32-E72D297353CC}">
              <c16:uniqueId val="{00000000-B9C2-4B5F-8811-7AEBB4F3F6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9C2-4B5F-8811-7AEBB4F3F6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183971</c:v>
                </c:pt>
                <c:pt idx="5">
                  <c:v>188121</c:v>
                </c:pt>
                <c:pt idx="8">
                  <c:v>190132</c:v>
                </c:pt>
                <c:pt idx="11">
                  <c:v>199234</c:v>
                </c:pt>
                <c:pt idx="14">
                  <c:v>214940</c:v>
                </c:pt>
              </c:numCache>
            </c:numRef>
          </c:val>
          <c:extLst>
            <c:ext xmlns:c16="http://schemas.microsoft.com/office/drawing/2014/chart" uri="{C3380CC4-5D6E-409C-BE32-E72D297353CC}">
              <c16:uniqueId val="{00000002-B9C2-4B5F-8811-7AEBB4F3F6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C2-4B5F-8811-7AEBB4F3F6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C2-4B5F-8811-7AEBB4F3F6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C2-4B5F-8811-7AEBB4F3F6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12400</c:v>
                </c:pt>
                <c:pt idx="3">
                  <c:v>11636</c:v>
                </c:pt>
                <c:pt idx="6">
                  <c:v>11849</c:v>
                </c:pt>
                <c:pt idx="9">
                  <c:v>12336</c:v>
                </c:pt>
                <c:pt idx="12">
                  <c:v>12254</c:v>
                </c:pt>
              </c:numCache>
            </c:numRef>
          </c:val>
          <c:extLst>
            <c:ext xmlns:c16="http://schemas.microsoft.com/office/drawing/2014/chart" uri="{C3380CC4-5D6E-409C-BE32-E72D297353CC}">
              <c16:uniqueId val="{00000006-B9C2-4B5F-8811-7AEBB4F3F6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1201</c:v>
                </c:pt>
                <c:pt idx="3">
                  <c:v>1456</c:v>
                </c:pt>
                <c:pt idx="6">
                  <c:v>1697</c:v>
                </c:pt>
                <c:pt idx="9">
                  <c:v>1934</c:v>
                </c:pt>
                <c:pt idx="12">
                  <c:v>1866</c:v>
                </c:pt>
              </c:numCache>
            </c:numRef>
          </c:val>
          <c:extLst>
            <c:ext xmlns:c16="http://schemas.microsoft.com/office/drawing/2014/chart" uri="{C3380CC4-5D6E-409C-BE32-E72D297353CC}">
              <c16:uniqueId val="{00000007-B9C2-4B5F-8811-7AEBB4F3F6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9C2-4B5F-8811-7AEBB4F3F6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3062</c:v>
                </c:pt>
                <c:pt idx="3">
                  <c:v>2565</c:v>
                </c:pt>
                <c:pt idx="6">
                  <c:v>2367</c:v>
                </c:pt>
                <c:pt idx="9">
                  <c:v>2169</c:v>
                </c:pt>
                <c:pt idx="12">
                  <c:v>1971</c:v>
                </c:pt>
              </c:numCache>
            </c:numRef>
          </c:val>
          <c:extLst>
            <c:ext xmlns:c16="http://schemas.microsoft.com/office/drawing/2014/chart" uri="{C3380CC4-5D6E-409C-BE32-E72D297353CC}">
              <c16:uniqueId val="{00000009-B9C2-4B5F-8811-7AEBB4F3F6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505</c:v>
                </c:pt>
                <c:pt idx="3">
                  <c:v>325</c:v>
                </c:pt>
                <c:pt idx="6">
                  <c:v>174</c:v>
                </c:pt>
                <c:pt idx="9">
                  <c:v>57</c:v>
                </c:pt>
                <c:pt idx="12">
                  <c:v>26</c:v>
                </c:pt>
              </c:numCache>
            </c:numRef>
          </c:val>
          <c:extLst>
            <c:ext xmlns:c16="http://schemas.microsoft.com/office/drawing/2014/chart" uri="{C3380CC4-5D6E-409C-BE32-E72D297353CC}">
              <c16:uniqueId val="{0000000A-B9C2-4B5F-8811-7AEBB4F3F6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C2-4B5F-8811-7AEBB4F3F6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51390</c:v>
                </c:pt>
                <c:pt idx="1">
                  <c:v>54573</c:v>
                </c:pt>
                <c:pt idx="2">
                  <c:v>58163</c:v>
                </c:pt>
              </c:numCache>
            </c:numRef>
          </c:val>
          <c:extLst>
            <c:ext xmlns:c16="http://schemas.microsoft.com/office/drawing/2014/chart" uri="{C3380CC4-5D6E-409C-BE32-E72D297353CC}">
              <c16:uniqueId val="{00000000-B182-45C9-A4EC-8A0BD8A6E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182-45C9-A4EC-8A0BD8A6E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135733</c:v>
                </c:pt>
                <c:pt idx="1">
                  <c:v>140969</c:v>
                </c:pt>
                <c:pt idx="2">
                  <c:v>153458</c:v>
                </c:pt>
              </c:numCache>
            </c:numRef>
          </c:val>
          <c:extLst>
            <c:ext xmlns:c16="http://schemas.microsoft.com/office/drawing/2014/chart" uri="{C3380CC4-5D6E-409C-BE32-E72D297353CC}">
              <c16:uniqueId val="{00000002-B182-45C9-A4EC-8A0BD8A6E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定時償還による元利償還金の減などにより元利償還金等（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）が減となったものの、算入公債費等（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）の減を上回ったため、実質公債費比率の分子は前年度に比べ増加しましたが、引き続き負の値となっています。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なし</a:t>
          </a:r>
          <a:endParaRPr kumimoji="1" lang="en-US" altLang="ja-JP"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区債を新規発行しておらず、定時償還を着実に行っていることによる地方債の現在高の減少や債務負担行為に基づく支出予定額が減少していることなどにより、将来負担額が前年度と比較して減少しております。</a:t>
          </a:r>
        </a:p>
        <a:p>
          <a:r>
            <a:rPr kumimoji="1" lang="ja-JP" altLang="en-US" sz="1400">
              <a:latin typeface="ＭＳ ゴシック" pitchFamily="49" charset="-128"/>
              <a:ea typeface="ＭＳ ゴシック" pitchFamily="49" charset="-128"/>
            </a:rPr>
            <a:t>また、公共施設等整備基金への積立てなどにより充当可能基金は増加しました。</a:t>
          </a:r>
        </a:p>
        <a:p>
          <a:r>
            <a:rPr kumimoji="1" lang="ja-JP" altLang="en-US" sz="1400">
              <a:latin typeface="ＭＳ ゴシック" pitchFamily="49" charset="-128"/>
              <a:ea typeface="ＭＳ ゴシック" pitchFamily="49" charset="-128"/>
            </a:rPr>
            <a:t>将来負担比率の分子（将来負担額－充当可能財源等）については、引き続き負の値となっています。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東京都港区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エンジョイ・セレクト事業やコミュニティバス運行のために基金を積極的に活用するとともに、震災復興及び新型インフルエンザ等感染拡大防止基金や公共施設等整備基金などへ積立てを行ったこと等により、基金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行政需要の増加や多様化に応じた事業展開を支えるため、基金を効果的に活用するとともに、将来需要を見据えた計画的な積立てを行います。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震災後の区民生活の再建並びに産業及びまちの復旧復興並びに新型インフルエンザ等対策特別措置法に定める新型インフルエンザ等が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発生した場合における感染拡大の防止並びに区民生活及び産業の安定のため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定住促進基金：定住促進対策を推進するため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安全安心施設対策基金：区有施設の安全・安心対策を推進するため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首都直下地震等の発災直後から、区主導で迅速かつ地域に即した復旧・復興を実現するための積立てを行ったことにより、対前年度比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公共施設等整備基金：徹底した歳出削減と自主財源の確保により、対前年度比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教育施設整備基金：徹底した歳出削減と自主財源の確保により、対前年度比１億円増加しました。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定住促進基金：定住協力金を積立てるとともに、コミュニティバス運行等の財源として活用し、対前年度比１億円増加しました。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安全安心施設対策基金：エレベーター安全装置等設置助成等の財源として活用したため、対前年度比１億円減少しました。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子育て応援商品券事業の実施に積極的に活用するとともに、歳計剰余金の積立て等による増のため、対前年度比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過去の特別区民税の減収局面の経験を踏まえ、いかなる社会経済情勢の変化にも対応できるよう、標準財政規模の５割以上を目安として基金残高を確保し活用に備えます。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令和５年度の財政力指数は、前年度比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となり、１を上回っています。</a:t>
          </a:r>
          <a:r>
            <a:rPr lang="ja-JP" altLang="en-US" sz="1300">
              <a:latin typeface="ＭＳ Ｐゴシック" panose="020B0600070205080204" pitchFamily="50" charset="-128"/>
              <a:ea typeface="ＭＳ Ｐゴシック" panose="020B0600070205080204" pitchFamily="50" charset="-128"/>
            </a:rPr>
            <a:t>この数値が大きいほどに、財源に余裕があるといえますが、理論上の数値であるため、この指数で直ちに財政の富裕度を判断することはできません。</a:t>
          </a:r>
          <a:endParaRPr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財政力指数は、地方財政状況調査で用いられる直近３か年の平均値です。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113506</xdr:rowOff>
    </xdr:from>
    <xdr:to>
      <xdr:col>23</xdr:col>
      <xdr:colOff>133350</xdr:colOff>
      <xdr:row>44</xdr:row>
      <xdr:rowOff>134938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457156"/>
          <a:ext cx="0" cy="122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28433</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20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113506</xdr:rowOff>
    </xdr:from>
    <xdr:to>
      <xdr:col>24</xdr:col>
      <xdr:colOff>12700</xdr:colOff>
      <xdr:row>37</xdr:row>
      <xdr:rowOff>113506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45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113506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4114800" y="6381750"/>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52246</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253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80169</xdr:rowOff>
    </xdr:from>
    <xdr:to>
      <xdr:col>23</xdr:col>
      <xdr:colOff>184150</xdr:colOff>
      <xdr:row>43</xdr:row>
      <xdr:rowOff>10319</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7938</xdr:rowOff>
    </xdr:from>
    <xdr:to>
      <xdr:col>19</xdr:col>
      <xdr:colOff>133350</xdr:colOff>
      <xdr:row>37</xdr:row>
      <xdr:rowOff>38100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3225800" y="63515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65088</xdr:rowOff>
    </xdr:from>
    <xdr:to>
      <xdr:col>19</xdr:col>
      <xdr:colOff>184150</xdr:colOff>
      <xdr:row>42</xdr:row>
      <xdr:rowOff>166688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151465</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35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119063</xdr:rowOff>
    </xdr:from>
    <xdr:to>
      <xdr:col>15</xdr:col>
      <xdr:colOff>82550</xdr:colOff>
      <xdr:row>37</xdr:row>
      <xdr:rowOff>7938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2336800" y="62912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80169</xdr:rowOff>
    </xdr:from>
    <xdr:to>
      <xdr:col>15</xdr:col>
      <xdr:colOff>133350</xdr:colOff>
      <xdr:row>43</xdr:row>
      <xdr:rowOff>10319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166546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103981</xdr:rowOff>
    </xdr:from>
    <xdr:to>
      <xdr:col>11</xdr:col>
      <xdr:colOff>31750</xdr:colOff>
      <xdr:row>36</xdr:row>
      <xdr:rowOff>119063</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a:off x="1447800" y="627618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80169</xdr:rowOff>
    </xdr:from>
    <xdr:to>
      <xdr:col>11</xdr:col>
      <xdr:colOff>82550</xdr:colOff>
      <xdr:row>43</xdr:row>
      <xdr:rowOff>10319</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166546</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65088</xdr:rowOff>
    </xdr:from>
    <xdr:to>
      <xdr:col>7</xdr:col>
      <xdr:colOff>31750</xdr:colOff>
      <xdr:row>42</xdr:row>
      <xdr:rowOff>166688</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151465</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62706</xdr:rowOff>
    </xdr:from>
    <xdr:to>
      <xdr:col>23</xdr:col>
      <xdr:colOff>184150</xdr:colOff>
      <xdr:row>37</xdr:row>
      <xdr:rowOff>164306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64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155433</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63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128588</xdr:rowOff>
    </xdr:from>
    <xdr:to>
      <xdr:col>15</xdr:col>
      <xdr:colOff>133350</xdr:colOff>
      <xdr:row>37</xdr:row>
      <xdr:rowOff>58738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68915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68263</xdr:rowOff>
    </xdr:from>
    <xdr:to>
      <xdr:col>11</xdr:col>
      <xdr:colOff>82550</xdr:colOff>
      <xdr:row>36</xdr:row>
      <xdr:rowOff>169863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8590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53181</xdr:rowOff>
    </xdr:from>
    <xdr:to>
      <xdr:col>7</xdr:col>
      <xdr:colOff>31750</xdr:colOff>
      <xdr:row>36</xdr:row>
      <xdr:rowOff>154781</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62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164958</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599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財政の弾力性を示す総合的な指標である経常収支比率は、比率が高いほど新たな住民サービスに対応できる余地が少なくなり、財政は硬直化していることになります。</a:t>
          </a:r>
        </a:p>
        <a:p>
          <a:r>
            <a:rPr kumimoji="1" lang="ja-JP" altLang="en-US" sz="1300">
              <a:latin typeface="ＭＳ Ｐゴシック" panose="020B0600070205080204" pitchFamily="50" charset="-128"/>
              <a:ea typeface="ＭＳ Ｐゴシック" panose="020B0600070205080204" pitchFamily="50" charset="-128"/>
            </a:rPr>
            <a:t>令和５年度決算の経常収支比率は、ＧＩＧＡスクール推進事業や高校生世代までを対象とした医療費の全額助成の増加等に伴う経常経費の増により、前年度比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61</xdr:row>
      <xdr:rowOff>129032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37876"/>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62</xdr:row>
      <xdr:rowOff>15494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3787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15494</xdr:rowOff>
    </xdr:from>
    <xdr:to>
      <xdr:col>15</xdr:col>
      <xdr:colOff>82550</xdr:colOff>
      <xdr:row>62</xdr:row>
      <xdr:rowOff>145796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4539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100076</xdr:rowOff>
    </xdr:from>
    <xdr:to>
      <xdr:col>11</xdr:col>
      <xdr:colOff>31750</xdr:colOff>
      <xdr:row>62</xdr:row>
      <xdr:rowOff>145796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585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136144</xdr:rowOff>
    </xdr:from>
    <xdr:to>
      <xdr:col>15</xdr:col>
      <xdr:colOff>133350</xdr:colOff>
      <xdr:row>62</xdr:row>
      <xdr:rowOff>66294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76471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類似団体と比較して、人口１人当たりの決算額が上回っている主な要因は物件費であり、令和５年度においても小学校給食食材費管理の増などにより、前年度比</a:t>
          </a:r>
          <a:r>
            <a:rPr kumimoji="1" lang="en-US" altLang="ja-JP" sz="1300">
              <a:latin typeface="ＭＳ Ｐゴシック" panose="020B0600070205080204" pitchFamily="50" charset="-128"/>
              <a:ea typeface="ＭＳ Ｐゴシック" panose="020B0600070205080204" pitchFamily="50" charset="-128"/>
            </a:rPr>
            <a:t>679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人件費や物件費等の経常的経費節減など、不断の内部努力を徹底し、港区ならではの質の高い行政サービスを提供しつつ、緊急課題等にも的確に対応できる財政構造を維持していきます。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116939</xdr:rowOff>
    </xdr:from>
    <xdr:to>
      <xdr:col>23</xdr:col>
      <xdr:colOff>133350</xdr:colOff>
      <xdr:row>84</xdr:row>
      <xdr:rowOff>119670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18739"/>
          <a:ext cx="8382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100688</xdr:rowOff>
    </xdr:from>
    <xdr:to>
      <xdr:col>19</xdr:col>
      <xdr:colOff>133350</xdr:colOff>
      <xdr:row>84</xdr:row>
      <xdr:rowOff>116939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02488"/>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136865</xdr:rowOff>
    </xdr:from>
    <xdr:to>
      <xdr:col>15</xdr:col>
      <xdr:colOff>82550</xdr:colOff>
      <xdr:row>84</xdr:row>
      <xdr:rowOff>100688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67215"/>
          <a:ext cx="889000" cy="1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88303</xdr:rowOff>
    </xdr:from>
    <xdr:to>
      <xdr:col>11</xdr:col>
      <xdr:colOff>31750</xdr:colOff>
      <xdr:row>83</xdr:row>
      <xdr:rowOff>136865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18653"/>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68870</xdr:rowOff>
    </xdr:from>
    <xdr:to>
      <xdr:col>23</xdr:col>
      <xdr:colOff>184150</xdr:colOff>
      <xdr:row>84</xdr:row>
      <xdr:rowOff>170470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40947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4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66139</xdr:rowOff>
    </xdr:from>
    <xdr:to>
      <xdr:col>19</xdr:col>
      <xdr:colOff>184150</xdr:colOff>
      <xdr:row>84</xdr:row>
      <xdr:rowOff>167739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152516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5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49888</xdr:rowOff>
    </xdr:from>
    <xdr:to>
      <xdr:col>15</xdr:col>
      <xdr:colOff>133350</xdr:colOff>
      <xdr:row>84</xdr:row>
      <xdr:rowOff>151488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136265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86065</xdr:rowOff>
    </xdr:from>
    <xdr:to>
      <xdr:col>11</xdr:col>
      <xdr:colOff>82550</xdr:colOff>
      <xdr:row>84</xdr:row>
      <xdr:rowOff>16215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37503</xdr:rowOff>
    </xdr:from>
    <xdr:to>
      <xdr:col>7</xdr:col>
      <xdr:colOff>31750</xdr:colOff>
      <xdr:row>83</xdr:row>
      <xdr:rowOff>139103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6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123880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5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特別区人事院勧告を踏まえ、令和５年度の給与等を改定しました。改定の内容は、国と同様に初任給、若年度に重点を置きつつ改定されたものでありますが、総職員数に対する給与総額の増加率は、区より国の方が大きくなったこともあり、対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今後も職務・職責に応じた給与制度の改正を進め、一層の給与の適正化に務めます。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3605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区内の人口は増加傾向にあり、それに伴い行政需要も拡大していますが、業務の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化に加え、指定管理者等の民間の力や会計年度任用職員等の多様な人材を効果的に活用するなど執行体制の効率化を推進し、昨年度比「</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人減」となりました。</a:t>
          </a:r>
        </a:p>
        <a:p>
          <a:r>
            <a:rPr kumimoji="1" lang="ja-JP" altLang="en-US" sz="1300">
              <a:latin typeface="ＭＳ Ｐゴシック" panose="020B0600070205080204" pitchFamily="50" charset="-128"/>
              <a:ea typeface="ＭＳ Ｐゴシック" panose="020B0600070205080204" pitchFamily="50" charset="-128"/>
            </a:rPr>
            <a:t>今後も、社会状況の変化に伴い生じる行政課題に対し、必要な人員を配置した上で更なる業務効率化を図って対応していくことで、適切な定員管理に努めます。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44692</xdr:rowOff>
    </xdr:from>
    <xdr:to>
      <xdr:col>81</xdr:col>
      <xdr:colOff>44450</xdr:colOff>
      <xdr:row>61</xdr:row>
      <xdr:rowOff>60778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03142"/>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60778</xdr:rowOff>
    </xdr:from>
    <xdr:to>
      <xdr:col>77</xdr:col>
      <xdr:colOff>44450</xdr:colOff>
      <xdr:row>61</xdr:row>
      <xdr:rowOff>84909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1922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78015</xdr:rowOff>
    </xdr:from>
    <xdr:to>
      <xdr:col>72</xdr:col>
      <xdr:colOff>203200</xdr:colOff>
      <xdr:row>61</xdr:row>
      <xdr:rowOff>84909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364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57331</xdr:rowOff>
    </xdr:from>
    <xdr:to>
      <xdr:col>68</xdr:col>
      <xdr:colOff>152400</xdr:colOff>
      <xdr:row>61</xdr:row>
      <xdr:rowOff>78015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1578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165342</xdr:rowOff>
    </xdr:from>
    <xdr:to>
      <xdr:col>81</xdr:col>
      <xdr:colOff>95250</xdr:colOff>
      <xdr:row>61</xdr:row>
      <xdr:rowOff>95492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137419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2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9978</xdr:rowOff>
    </xdr:from>
    <xdr:to>
      <xdr:col>77</xdr:col>
      <xdr:colOff>95250</xdr:colOff>
      <xdr:row>61</xdr:row>
      <xdr:rowOff>111578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96355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5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27215</xdr:rowOff>
    </xdr:from>
    <xdr:to>
      <xdr:col>68</xdr:col>
      <xdr:colOff>203200</xdr:colOff>
      <xdr:row>61</xdr:row>
      <xdr:rowOff>128815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6531</xdr:rowOff>
    </xdr:from>
    <xdr:to>
      <xdr:col>64</xdr:col>
      <xdr:colOff>152400</xdr:colOff>
      <xdr:row>61</xdr:row>
      <xdr:rowOff>108131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92908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元利償還金等に係る地方交付税算入相当額が減となったことなどにより、実質公債費比率は、前年度比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この比率は、義務的経費である公債費や公債費に準ずる経費の標準財政規模に対する割合をいい、直近３か年度の平均値です。公債費は、自治体の判断で削減や先送りができない経費であることから、この比率が高いほど、財政の弾力性が低いといえますが、負の値となっていることから、区財政が健全である状況を示してい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167217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35983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地方債残高や退職手当支給予定額等の将来負担額の合計は</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億円、基金等の充当可能財源等は</a:t>
          </a:r>
          <a:r>
            <a:rPr kumimoji="1" lang="en-US" altLang="ja-JP" sz="1300">
              <a:latin typeface="ＭＳ Ｐゴシック" panose="020B0600070205080204" pitchFamily="50" charset="-128"/>
              <a:ea typeface="ＭＳ Ｐゴシック" panose="020B0600070205080204" pitchFamily="50" charset="-128"/>
            </a:rPr>
            <a:t>2,313</a:t>
          </a:r>
          <a:r>
            <a:rPr kumimoji="1" lang="ja-JP" altLang="en-US" sz="1300">
              <a:latin typeface="ＭＳ Ｐゴシック" panose="020B0600070205080204" pitchFamily="50" charset="-128"/>
              <a:ea typeface="ＭＳ Ｐゴシック" panose="020B0600070205080204" pitchFamily="50" charset="-128"/>
            </a:rPr>
            <a:t>億円となり、充当可能財源等が将来負担額を上回っているため、令和５年度の将来負担比率は、算定上「－％」となっています。</a:t>
          </a:r>
        </a:p>
        <a:p>
          <a:r>
            <a:rPr kumimoji="1" lang="ja-JP" altLang="en-US" sz="1300">
              <a:latin typeface="ＭＳ Ｐゴシック" panose="020B0600070205080204" pitchFamily="50" charset="-128"/>
              <a:ea typeface="ＭＳ Ｐゴシック" panose="020B0600070205080204" pitchFamily="50" charset="-128"/>
            </a:rPr>
            <a:t>この比率が高いほど、将来の負担が大きいことから区財政を圧迫する可能性が大きいといえますが、比率を実数にすると△</a:t>
          </a:r>
          <a:r>
            <a:rPr kumimoji="1" lang="en-US" altLang="ja-JP" sz="1300">
              <a:latin typeface="ＭＳ Ｐゴシック" panose="020B0600070205080204" pitchFamily="50" charset="-128"/>
              <a:ea typeface="ＭＳ Ｐゴシック" panose="020B0600070205080204" pitchFamily="50" charset="-128"/>
            </a:rPr>
            <a:t>200.9</a:t>
          </a:r>
          <a:r>
            <a:rPr kumimoji="1" lang="ja-JP" altLang="en-US" sz="1300">
              <a:latin typeface="ＭＳ Ｐゴシック" panose="020B0600070205080204" pitchFamily="50" charset="-128"/>
              <a:ea typeface="ＭＳ Ｐゴシック" panose="020B0600070205080204" pitchFamily="50" charset="-128"/>
            </a:rPr>
            <a:t>％となり、区財政が健全である状況を示しています。</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比率計算の分子である、地方税などの使途が特定されていない経常的な収入（以下「経常一般財源」）を財源とする人件費は、退職手当等の減により前年度比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ポイント増加した結果、人件費の割合は前年度比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114300</xdr:rowOff>
    </xdr:from>
    <xdr:to>
      <xdr:col>24</xdr:col>
      <xdr:colOff>25400</xdr:colOff>
      <xdr:row>32</xdr:row>
      <xdr:rowOff>152400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600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152400</xdr:rowOff>
    </xdr:from>
    <xdr:to>
      <xdr:col>19</xdr:col>
      <xdr:colOff>187325</xdr:colOff>
      <xdr:row>34</xdr:row>
      <xdr:rowOff>38100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638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38100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6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133350</xdr:rowOff>
    </xdr:from>
    <xdr:to>
      <xdr:col>11</xdr:col>
      <xdr:colOff>9525</xdr:colOff>
      <xdr:row>34</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91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63500</xdr:rowOff>
    </xdr:from>
    <xdr:to>
      <xdr:col>24</xdr:col>
      <xdr:colOff>76200</xdr:colOff>
      <xdr:row>32</xdr:row>
      <xdr:rowOff>165100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101600</xdr:rowOff>
    </xdr:from>
    <xdr:to>
      <xdr:col>20</xdr:col>
      <xdr:colOff>38100</xdr:colOff>
      <xdr:row>33</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5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158750</xdr:rowOff>
    </xdr:from>
    <xdr:to>
      <xdr:col>15</xdr:col>
      <xdr:colOff>149225</xdr:colOff>
      <xdr:row>34</xdr:row>
      <xdr:rowOff>88900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82550</xdr:rowOff>
    </xdr:from>
    <xdr:to>
      <xdr:col>6</xdr:col>
      <xdr:colOff>171450</xdr:colOff>
      <xdr:row>34</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比率計算の分子である、経常一般財源を財源とする物件費は、予防接種事業に要する経費等の増により前年度比</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ポイント増加した結果、物件費の割合は前年度比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86178</xdr:rowOff>
    </xdr:from>
    <xdr:to>
      <xdr:col>82</xdr:col>
      <xdr:colOff>107950</xdr:colOff>
      <xdr:row>20</xdr:row>
      <xdr:rowOff>132443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43728"/>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86178</xdr:rowOff>
    </xdr:from>
    <xdr:to>
      <xdr:col>78</xdr:col>
      <xdr:colOff>69850</xdr:colOff>
      <xdr:row>20</xdr:row>
      <xdr:rowOff>154214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3437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154214</xdr:rowOff>
    </xdr:from>
    <xdr:to>
      <xdr:col>73</xdr:col>
      <xdr:colOff>180975</xdr:colOff>
      <xdr:row>21</xdr:row>
      <xdr:rowOff>26307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583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23586</xdr:rowOff>
    </xdr:from>
    <xdr:to>
      <xdr:col>69</xdr:col>
      <xdr:colOff>92075</xdr:colOff>
      <xdr:row>21</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452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81643</xdr:rowOff>
    </xdr:from>
    <xdr:to>
      <xdr:col>82</xdr:col>
      <xdr:colOff>158750</xdr:colOff>
      <xdr:row>21</xdr:row>
      <xdr:rowOff>11793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161670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1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35378</xdr:rowOff>
    </xdr:from>
    <xdr:to>
      <xdr:col>78</xdr:col>
      <xdr:colOff>120650</xdr:colOff>
      <xdr:row>19</xdr:row>
      <xdr:rowOff>136978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121755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7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103414</xdr:rowOff>
    </xdr:from>
    <xdr:to>
      <xdr:col>74</xdr:col>
      <xdr:colOff>31750</xdr:colOff>
      <xdr:row>21</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18341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146957</xdr:rowOff>
    </xdr:from>
    <xdr:to>
      <xdr:col>69</xdr:col>
      <xdr:colOff>142875</xdr:colOff>
      <xdr:row>21</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144236</xdr:rowOff>
    </xdr:from>
    <xdr:to>
      <xdr:col>65</xdr:col>
      <xdr:colOff>53975</xdr:colOff>
      <xdr:row>20</xdr:row>
      <xdr:rowOff>74386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59163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比率計算の分子である、経常一般財源を財源とする扶助費は、子ども医療費助成に要する経費等の増　により前年度比</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ポイント増加した結果、扶助費の割合は前年度比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9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維持補修費、貸付費及び繰出金については、維持補修費の中学校施設改修に要する経費の増や繰出金の実績増等により比率計算の分子が増加し、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ポイント増加した結果、全体としての割合は前年度比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47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比率計算の分子である、経常一般財源を財源とする補助費等は、国庫支出金等過年度分償還金等の減により前年度比</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ポイント増加した結果、補助費等の割合は前年度比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41275</xdr:rowOff>
    </xdr:from>
    <xdr:to>
      <xdr:col>82</xdr:col>
      <xdr:colOff>107950</xdr:colOff>
      <xdr:row>38</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84925"/>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155575</xdr:rowOff>
    </xdr:from>
    <xdr:to>
      <xdr:col>78</xdr:col>
      <xdr:colOff>69850</xdr:colOff>
      <xdr:row>38</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2777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155575</xdr:rowOff>
    </xdr:from>
    <xdr:to>
      <xdr:col>73</xdr:col>
      <xdr:colOff>180975</xdr:colOff>
      <xdr:row>38</xdr:row>
      <xdr:rowOff>41275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277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38</xdr:row>
      <xdr:rowOff>41275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4205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134002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104775</xdr:rowOff>
    </xdr:from>
    <xdr:to>
      <xdr:col>74</xdr:col>
      <xdr:colOff>31750</xdr:colOff>
      <xdr:row>37</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19702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161925</xdr:rowOff>
    </xdr:from>
    <xdr:to>
      <xdr:col>69</xdr:col>
      <xdr:colOff>142875</xdr:colOff>
      <xdr:row>38</xdr:row>
      <xdr:rowOff>92075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76852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比率計算の分子である、経常一般財源を財源とする公債費は、一部の区債償還が完了したことにより前年度比</a:t>
          </a:r>
          <a:r>
            <a:rPr kumimoji="1" lang="en-US" altLang="ja-JP" sz="1300">
              <a:latin typeface="ＭＳ Ｐゴシック" panose="020B0600070205080204" pitchFamily="50" charset="-128"/>
              <a:ea typeface="ＭＳ Ｐゴシック" panose="020B0600070205080204" pitchFamily="50" charset="-128"/>
            </a:rPr>
            <a:t>73.3</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ポイント増加した結果、公債費の割合は前年度比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50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54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58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経常収支比率の割合が最も高い物件費などが前年度に比べ増加し、比率計算の分母である経常一般財源等の総額が前年度比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ポイント増加した結果、全体として比率は前年度比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98425</xdr:rowOff>
    </xdr:from>
    <xdr:to>
      <xdr:col>82</xdr:col>
      <xdr:colOff>107950</xdr:colOff>
      <xdr:row>77</xdr:row>
      <xdr:rowOff>109855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8625"/>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98425</xdr:rowOff>
    </xdr:from>
    <xdr:to>
      <xdr:col>78</xdr:col>
      <xdr:colOff>69850</xdr:colOff>
      <xdr:row>78</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2862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xdr:rowOff>
    </xdr:from>
    <xdr:to>
      <xdr:col>73</xdr:col>
      <xdr:colOff>180975</xdr:colOff>
      <xdr:row>78</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743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64136</xdr:rowOff>
    </xdr:from>
    <xdr:to>
      <xdr:col>69</xdr:col>
      <xdr:colOff>92075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65786"/>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59055</xdr:rowOff>
    </xdr:from>
    <xdr:to>
      <xdr:col>82</xdr:col>
      <xdr:colOff>158750</xdr:colOff>
      <xdr:row>77</xdr:row>
      <xdr:rowOff>160655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75582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0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47625</xdr:rowOff>
    </xdr:from>
    <xdr:to>
      <xdr:col>78</xdr:col>
      <xdr:colOff>120650</xdr:colOff>
      <xdr:row>76</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159402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39388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13336</xdr:rowOff>
    </xdr:from>
    <xdr:to>
      <xdr:col>65</xdr:col>
      <xdr:colOff>53975</xdr:colOff>
      <xdr:row>77</xdr:row>
      <xdr:rowOff>114936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125113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117867</xdr:rowOff>
    </xdr:from>
    <xdr:to>
      <xdr:col>29</xdr:col>
      <xdr:colOff>127000</xdr:colOff>
      <xdr:row>17</xdr:row>
      <xdr:rowOff>123005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80142"/>
          <a:ext cx="647700" cy="5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105446</xdr:rowOff>
    </xdr:from>
    <xdr:to>
      <xdr:col>26</xdr:col>
      <xdr:colOff>50800</xdr:colOff>
      <xdr:row>17</xdr:row>
      <xdr:rowOff>123005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67721"/>
          <a:ext cx="698500" cy="1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105446</xdr:rowOff>
    </xdr:from>
    <xdr:to>
      <xdr:col>22</xdr:col>
      <xdr:colOff>114300</xdr:colOff>
      <xdr:row>17</xdr:row>
      <xdr:rowOff>116071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7721"/>
          <a:ext cx="698500" cy="1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116071</xdr:rowOff>
    </xdr:from>
    <xdr:to>
      <xdr:col>18</xdr:col>
      <xdr:colOff>177800</xdr:colOff>
      <xdr:row>17</xdr:row>
      <xdr:rowOff>148760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8346"/>
          <a:ext cx="698500" cy="3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67067</xdr:rowOff>
    </xdr:from>
    <xdr:to>
      <xdr:col>29</xdr:col>
      <xdr:colOff>177800</xdr:colOff>
      <xdr:row>17</xdr:row>
      <xdr:rowOff>168667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83594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72205</xdr:rowOff>
    </xdr:from>
    <xdr:to>
      <xdr:col>26</xdr:col>
      <xdr:colOff>101600</xdr:colOff>
      <xdr:row>18</xdr:row>
      <xdr:rowOff>2355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12532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54646</xdr:rowOff>
    </xdr:from>
    <xdr:to>
      <xdr:col>22</xdr:col>
      <xdr:colOff>165100</xdr:colOff>
      <xdr:row>17</xdr:row>
      <xdr:rowOff>156246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166423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65271</xdr:rowOff>
    </xdr:from>
    <xdr:to>
      <xdr:col>19</xdr:col>
      <xdr:colOff>38100</xdr:colOff>
      <xdr:row>17</xdr:row>
      <xdr:rowOff>166871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97960</xdr:rowOff>
    </xdr:from>
    <xdr:to>
      <xdr:col>15</xdr:col>
      <xdr:colOff>101600</xdr:colOff>
      <xdr:row>18</xdr:row>
      <xdr:rowOff>28110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0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38287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194849</xdr:rowOff>
    </xdr:from>
    <xdr:to>
      <xdr:col>29</xdr:col>
      <xdr:colOff>127000</xdr:colOff>
      <xdr:row>37</xdr:row>
      <xdr:rowOff>231059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19549"/>
          <a:ext cx="647700" cy="36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231059</xdr:rowOff>
    </xdr:from>
    <xdr:to>
      <xdr:col>26</xdr:col>
      <xdr:colOff>50800</xdr:colOff>
      <xdr:row>37</xdr:row>
      <xdr:rowOff>258536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55759"/>
          <a:ext cx="698500" cy="2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258536</xdr:rowOff>
    </xdr:from>
    <xdr:to>
      <xdr:col>22</xdr:col>
      <xdr:colOff>114300</xdr:colOff>
      <xdr:row>37</xdr:row>
      <xdr:rowOff>268915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83236"/>
          <a:ext cx="698500" cy="1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95362</xdr:rowOff>
    </xdr:from>
    <xdr:to>
      <xdr:col>18</xdr:col>
      <xdr:colOff>177800</xdr:colOff>
      <xdr:row>37</xdr:row>
      <xdr:rowOff>268915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48612"/>
          <a:ext cx="698500" cy="345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144049</xdr:rowOff>
    </xdr:from>
    <xdr:to>
      <xdr:col>29</xdr:col>
      <xdr:colOff>177800</xdr:colOff>
      <xdr:row>37</xdr:row>
      <xdr:rowOff>245649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6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116126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4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180259</xdr:rowOff>
    </xdr:from>
    <xdr:to>
      <xdr:col>26</xdr:col>
      <xdr:colOff>101600</xdr:colOff>
      <xdr:row>37</xdr:row>
      <xdr:rowOff>281859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4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266636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207736</xdr:rowOff>
    </xdr:from>
    <xdr:to>
      <xdr:col>22</xdr:col>
      <xdr:colOff>165100</xdr:colOff>
      <xdr:row>37</xdr:row>
      <xdr:rowOff>309336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3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294113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1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218115</xdr:rowOff>
    </xdr:from>
    <xdr:to>
      <xdr:col>19</xdr:col>
      <xdr:colOff>38100</xdr:colOff>
      <xdr:row>37</xdr:row>
      <xdr:rowOff>319715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304492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44562</xdr:rowOff>
    </xdr:from>
    <xdr:to>
      <xdr:col>15</xdr:col>
      <xdr:colOff>101600</xdr:colOff>
      <xdr:row>36</xdr:row>
      <xdr:rowOff>146162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7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156339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6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96843</xdr:rowOff>
    </xdr:from>
    <xdr:to>
      <xdr:col>24</xdr:col>
      <xdr:colOff>63500</xdr:colOff>
      <xdr:row>36</xdr:row>
      <xdr:rowOff>129827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69043"/>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84814</xdr:rowOff>
    </xdr:from>
    <xdr:to>
      <xdr:col>19</xdr:col>
      <xdr:colOff>177800</xdr:colOff>
      <xdr:row>36</xdr:row>
      <xdr:rowOff>96843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57014"/>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84814</xdr:rowOff>
    </xdr:from>
    <xdr:to>
      <xdr:col>15</xdr:col>
      <xdr:colOff>50800</xdr:colOff>
      <xdr:row>36</xdr:row>
      <xdr:rowOff>84945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701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84945</xdr:rowOff>
    </xdr:from>
    <xdr:to>
      <xdr:col>10</xdr:col>
      <xdr:colOff>114300</xdr:colOff>
      <xdr:row>36</xdr:row>
      <xdr:rowOff>119006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7145"/>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79027</xdr:rowOff>
    </xdr:from>
    <xdr:to>
      <xdr:col>24</xdr:col>
      <xdr:colOff>114300</xdr:colOff>
      <xdr:row>37</xdr:row>
      <xdr:rowOff>9177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101904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46043</xdr:rowOff>
    </xdr:from>
    <xdr:to>
      <xdr:col>20</xdr:col>
      <xdr:colOff>38100</xdr:colOff>
      <xdr:row>36</xdr:row>
      <xdr:rowOff>147643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164170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34014</xdr:rowOff>
    </xdr:from>
    <xdr:to>
      <xdr:col>15</xdr:col>
      <xdr:colOff>101600</xdr:colOff>
      <xdr:row>36</xdr:row>
      <xdr:rowOff>135614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152141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34145</xdr:rowOff>
    </xdr:from>
    <xdr:to>
      <xdr:col>10</xdr:col>
      <xdr:colOff>165100</xdr:colOff>
      <xdr:row>36</xdr:row>
      <xdr:rowOff>135745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152272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68206</xdr:rowOff>
    </xdr:from>
    <xdr:to>
      <xdr:col>6</xdr:col>
      <xdr:colOff>38100</xdr:colOff>
      <xdr:row>36</xdr:row>
      <xdr:rowOff>169806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81604</xdr:rowOff>
    </xdr:from>
    <xdr:to>
      <xdr:col>24</xdr:col>
      <xdr:colOff>63500</xdr:colOff>
      <xdr:row>53</xdr:row>
      <xdr:rowOff>85092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168454"/>
          <a:ext cx="8382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81604</xdr:rowOff>
    </xdr:from>
    <xdr:to>
      <xdr:col>19</xdr:col>
      <xdr:colOff>177800</xdr:colOff>
      <xdr:row>53</xdr:row>
      <xdr:rowOff>107115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168454"/>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107115</xdr:rowOff>
    </xdr:from>
    <xdr:to>
      <xdr:col>15</xdr:col>
      <xdr:colOff>50800</xdr:colOff>
      <xdr:row>54</xdr:row>
      <xdr:rowOff>80963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193965"/>
          <a:ext cx="889000" cy="1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80963</xdr:rowOff>
    </xdr:from>
    <xdr:to>
      <xdr:col>10</xdr:col>
      <xdr:colOff>114300</xdr:colOff>
      <xdr:row>54</xdr:row>
      <xdr:rowOff>125129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339263"/>
          <a:ext cx="889000" cy="4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34292</xdr:rowOff>
    </xdr:from>
    <xdr:to>
      <xdr:col>24</xdr:col>
      <xdr:colOff>114300</xdr:colOff>
      <xdr:row>53</xdr:row>
      <xdr:rowOff>135892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57169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97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30804</xdr:rowOff>
    </xdr:from>
    <xdr:to>
      <xdr:col>20</xdr:col>
      <xdr:colOff>38100</xdr:colOff>
      <xdr:row>53</xdr:row>
      <xdr:rowOff>132404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1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148931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89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56315</xdr:rowOff>
    </xdr:from>
    <xdr:to>
      <xdr:col>15</xdr:col>
      <xdr:colOff>101600</xdr:colOff>
      <xdr:row>53</xdr:row>
      <xdr:rowOff>157915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1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2992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91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30163</xdr:rowOff>
    </xdr:from>
    <xdr:to>
      <xdr:col>10</xdr:col>
      <xdr:colOff>165100</xdr:colOff>
      <xdr:row>54</xdr:row>
      <xdr:rowOff>131763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2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148290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06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74329</xdr:rowOff>
    </xdr:from>
    <xdr:to>
      <xdr:col>6</xdr:col>
      <xdr:colOff>38100</xdr:colOff>
      <xdr:row>55</xdr:row>
      <xdr:rowOff>4479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3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21006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10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14579</xdr:rowOff>
    </xdr:from>
    <xdr:to>
      <xdr:col>24</xdr:col>
      <xdr:colOff>63500</xdr:colOff>
      <xdr:row>77</xdr:row>
      <xdr:rowOff>84302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16229"/>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68453</xdr:rowOff>
    </xdr:from>
    <xdr:to>
      <xdr:col>19</xdr:col>
      <xdr:colOff>177800</xdr:colOff>
      <xdr:row>77</xdr:row>
      <xdr:rowOff>84302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70103"/>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68453</xdr:rowOff>
    </xdr:from>
    <xdr:to>
      <xdr:col>15</xdr:col>
      <xdr:colOff>50800</xdr:colOff>
      <xdr:row>77</xdr:row>
      <xdr:rowOff>134595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70103"/>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28524</xdr:rowOff>
    </xdr:from>
    <xdr:to>
      <xdr:col>10</xdr:col>
      <xdr:colOff>114300</xdr:colOff>
      <xdr:row>77</xdr:row>
      <xdr:rowOff>134595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30174"/>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135229</xdr:rowOff>
    </xdr:from>
    <xdr:to>
      <xdr:col>24</xdr:col>
      <xdr:colOff>114300</xdr:colOff>
      <xdr:row>77</xdr:row>
      <xdr:rowOff>65379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158106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33502</xdr:rowOff>
    </xdr:from>
    <xdr:to>
      <xdr:col>20</xdr:col>
      <xdr:colOff>38100</xdr:colOff>
      <xdr:row>77</xdr:row>
      <xdr:rowOff>135102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151629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1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17653</xdr:rowOff>
    </xdr:from>
    <xdr:to>
      <xdr:col>15</xdr:col>
      <xdr:colOff>101600</xdr:colOff>
      <xdr:row>77</xdr:row>
      <xdr:rowOff>119253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135780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83795</xdr:rowOff>
    </xdr:from>
    <xdr:to>
      <xdr:col>10</xdr:col>
      <xdr:colOff>165100</xdr:colOff>
      <xdr:row>78</xdr:row>
      <xdr:rowOff>13945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149174</xdr:rowOff>
    </xdr:from>
    <xdr:to>
      <xdr:col>6</xdr:col>
      <xdr:colOff>38100</xdr:colOff>
      <xdr:row>77</xdr:row>
      <xdr:rowOff>79324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95851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158293</xdr:rowOff>
    </xdr:from>
    <xdr:to>
      <xdr:col>24</xdr:col>
      <xdr:colOff>63500</xdr:colOff>
      <xdr:row>96</xdr:row>
      <xdr:rowOff>47879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6043"/>
          <a:ext cx="8382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111906</xdr:rowOff>
    </xdr:from>
    <xdr:to>
      <xdr:col>19</xdr:col>
      <xdr:colOff>177800</xdr:colOff>
      <xdr:row>96</xdr:row>
      <xdr:rowOff>47879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99656"/>
          <a:ext cx="889000" cy="1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111906</xdr:rowOff>
    </xdr:from>
    <xdr:to>
      <xdr:col>15</xdr:col>
      <xdr:colOff>50800</xdr:colOff>
      <xdr:row>97</xdr:row>
      <xdr:rowOff>140405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99656"/>
          <a:ext cx="889000" cy="3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140405</xdr:rowOff>
    </xdr:from>
    <xdr:to>
      <xdr:col>10</xdr:col>
      <xdr:colOff>114300</xdr:colOff>
      <xdr:row>98</xdr:row>
      <xdr:rowOff>154387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71055"/>
          <a:ext cx="889000" cy="1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107493</xdr:rowOff>
    </xdr:from>
    <xdr:to>
      <xdr:col>24</xdr:col>
      <xdr:colOff>114300</xdr:colOff>
      <xdr:row>96</xdr:row>
      <xdr:rowOff>37643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85920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168529</xdr:rowOff>
    </xdr:from>
    <xdr:to>
      <xdr:col>20</xdr:col>
      <xdr:colOff>38100</xdr:colOff>
      <xdr:row>96</xdr:row>
      <xdr:rowOff>98679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89806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4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61106</xdr:rowOff>
    </xdr:from>
    <xdr:to>
      <xdr:col>15</xdr:col>
      <xdr:colOff>101600</xdr:colOff>
      <xdr:row>95</xdr:row>
      <xdr:rowOff>162706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153833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4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89605</xdr:rowOff>
    </xdr:from>
    <xdr:to>
      <xdr:col>10</xdr:col>
      <xdr:colOff>165100</xdr:colOff>
      <xdr:row>98</xdr:row>
      <xdr:rowOff>19755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10882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1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103587</xdr:rowOff>
    </xdr:from>
    <xdr:to>
      <xdr:col>6</xdr:col>
      <xdr:colOff>38100</xdr:colOff>
      <xdr:row>99</xdr:row>
      <xdr:rowOff>33737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24864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99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168935</xdr:rowOff>
    </xdr:from>
    <xdr:to>
      <xdr:col>55</xdr:col>
      <xdr:colOff>0</xdr:colOff>
      <xdr:row>37</xdr:row>
      <xdr:rowOff>86411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41135"/>
          <a:ext cx="8382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168935</xdr:rowOff>
    </xdr:from>
    <xdr:to>
      <xdr:col>50</xdr:col>
      <xdr:colOff>114300</xdr:colOff>
      <xdr:row>37</xdr:row>
      <xdr:rowOff>58826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4113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6757</xdr:rowOff>
    </xdr:from>
    <xdr:to>
      <xdr:col>45</xdr:col>
      <xdr:colOff>177800</xdr:colOff>
      <xdr:row>37</xdr:row>
      <xdr:rowOff>58826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150257"/>
          <a:ext cx="889000" cy="12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6757</xdr:rowOff>
    </xdr:from>
    <xdr:to>
      <xdr:col>41</xdr:col>
      <xdr:colOff>50800</xdr:colOff>
      <xdr:row>38</xdr:row>
      <xdr:rowOff>119735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150257"/>
          <a:ext cx="889000" cy="148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35611</xdr:rowOff>
    </xdr:from>
    <xdr:to>
      <xdr:col>55</xdr:col>
      <xdr:colOff>50800</xdr:colOff>
      <xdr:row>37</xdr:row>
      <xdr:rowOff>137211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58488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118135</xdr:rowOff>
    </xdr:from>
    <xdr:to>
      <xdr:col>50</xdr:col>
      <xdr:colOff>165100</xdr:colOff>
      <xdr:row>37</xdr:row>
      <xdr:rowOff>48285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64812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8026</xdr:rowOff>
    </xdr:from>
    <xdr:to>
      <xdr:col>46</xdr:col>
      <xdr:colOff>38100</xdr:colOff>
      <xdr:row>37</xdr:row>
      <xdr:rowOff>109626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126153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127407</xdr:rowOff>
    </xdr:from>
    <xdr:to>
      <xdr:col>41</xdr:col>
      <xdr:colOff>101600</xdr:colOff>
      <xdr:row>30</xdr:row>
      <xdr:rowOff>57557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0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74084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48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68935</xdr:rowOff>
    </xdr:from>
    <xdr:to>
      <xdr:col>36</xdr:col>
      <xdr:colOff>165100</xdr:colOff>
      <xdr:row>38</xdr:row>
      <xdr:rowOff>170535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86249</xdr:rowOff>
    </xdr:from>
    <xdr:to>
      <xdr:col>55</xdr:col>
      <xdr:colOff>0</xdr:colOff>
      <xdr:row>56</xdr:row>
      <xdr:rowOff>131831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15999"/>
          <a:ext cx="838200" cy="2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163145</xdr:rowOff>
    </xdr:from>
    <xdr:to>
      <xdr:col>50</xdr:col>
      <xdr:colOff>114300</xdr:colOff>
      <xdr:row>55</xdr:row>
      <xdr:rowOff>86249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21445"/>
          <a:ext cx="889000" cy="9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163145</xdr:rowOff>
    </xdr:from>
    <xdr:to>
      <xdr:col>45</xdr:col>
      <xdr:colOff>177800</xdr:colOff>
      <xdr:row>56</xdr:row>
      <xdr:rowOff>125193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21445"/>
          <a:ext cx="889000" cy="3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63860</xdr:rowOff>
    </xdr:from>
    <xdr:to>
      <xdr:col>41</xdr:col>
      <xdr:colOff>50800</xdr:colOff>
      <xdr:row>56</xdr:row>
      <xdr:rowOff>125193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65060"/>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81031</xdr:rowOff>
    </xdr:from>
    <xdr:to>
      <xdr:col>55</xdr:col>
      <xdr:colOff>50800</xdr:colOff>
      <xdr:row>57</xdr:row>
      <xdr:rowOff>11181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103908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3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35449</xdr:rowOff>
    </xdr:from>
    <xdr:to>
      <xdr:col>50</xdr:col>
      <xdr:colOff>165100</xdr:colOff>
      <xdr:row>55</xdr:row>
      <xdr:rowOff>137049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6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153576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24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112345</xdr:rowOff>
    </xdr:from>
    <xdr:to>
      <xdr:col>46</xdr:col>
      <xdr:colOff>38100</xdr:colOff>
      <xdr:row>55</xdr:row>
      <xdr:rowOff>42495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59022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4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74393</xdr:rowOff>
    </xdr:from>
    <xdr:to>
      <xdr:col>41</xdr:col>
      <xdr:colOff>101600</xdr:colOff>
      <xdr:row>57</xdr:row>
      <xdr:rowOff>4543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21070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13060</xdr:rowOff>
    </xdr:from>
    <xdr:to>
      <xdr:col>36</xdr:col>
      <xdr:colOff>165100</xdr:colOff>
      <xdr:row>56</xdr:row>
      <xdr:rowOff>114660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131187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8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38697</xdr:rowOff>
    </xdr:from>
    <xdr:to>
      <xdr:col>55</xdr:col>
      <xdr:colOff>0</xdr:colOff>
      <xdr:row>78</xdr:row>
      <xdr:rowOff>90424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11797"/>
          <a:ext cx="838200" cy="5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135039</xdr:rowOff>
    </xdr:from>
    <xdr:to>
      <xdr:col>50</xdr:col>
      <xdr:colOff>114300</xdr:colOff>
      <xdr:row>78</xdr:row>
      <xdr:rowOff>90424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650889"/>
          <a:ext cx="889000" cy="8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135039</xdr:rowOff>
    </xdr:from>
    <xdr:to>
      <xdr:col>45</xdr:col>
      <xdr:colOff>177800</xdr:colOff>
      <xdr:row>77</xdr:row>
      <xdr:rowOff>54420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650889"/>
          <a:ext cx="889000" cy="6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138888</xdr:rowOff>
    </xdr:from>
    <xdr:to>
      <xdr:col>41</xdr:col>
      <xdr:colOff>50800</xdr:colOff>
      <xdr:row>77</xdr:row>
      <xdr:rowOff>54420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69088"/>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159347</xdr:rowOff>
    </xdr:from>
    <xdr:to>
      <xdr:col>55</xdr:col>
      <xdr:colOff>50800</xdr:colOff>
      <xdr:row>78</xdr:row>
      <xdr:rowOff>89497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10774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39624</xdr:rowOff>
    </xdr:from>
    <xdr:to>
      <xdr:col>50</xdr:col>
      <xdr:colOff>165100</xdr:colOff>
      <xdr:row>78</xdr:row>
      <xdr:rowOff>141224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157751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1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84239</xdr:rowOff>
    </xdr:from>
    <xdr:to>
      <xdr:col>46</xdr:col>
      <xdr:colOff>38100</xdr:colOff>
      <xdr:row>74</xdr:row>
      <xdr:rowOff>14389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6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30916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3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3620</xdr:rowOff>
    </xdr:from>
    <xdr:to>
      <xdr:col>41</xdr:col>
      <xdr:colOff>101600</xdr:colOff>
      <xdr:row>77</xdr:row>
      <xdr:rowOff>105220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88088</xdr:rowOff>
    </xdr:from>
    <xdr:to>
      <xdr:col>36</xdr:col>
      <xdr:colOff>165100</xdr:colOff>
      <xdr:row>77</xdr:row>
      <xdr:rowOff>18238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34764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99954</xdr:rowOff>
    </xdr:from>
    <xdr:to>
      <xdr:col>55</xdr:col>
      <xdr:colOff>0</xdr:colOff>
      <xdr:row>97</xdr:row>
      <xdr:rowOff>34598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387704"/>
          <a:ext cx="838200" cy="27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99954</xdr:rowOff>
    </xdr:from>
    <xdr:to>
      <xdr:col>50</xdr:col>
      <xdr:colOff>114300</xdr:colOff>
      <xdr:row>97</xdr:row>
      <xdr:rowOff>131730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387704"/>
          <a:ext cx="889000" cy="3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131730</xdr:rowOff>
    </xdr:from>
    <xdr:to>
      <xdr:col>45</xdr:col>
      <xdr:colOff>177800</xdr:colOff>
      <xdr:row>98</xdr:row>
      <xdr:rowOff>43878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62380"/>
          <a:ext cx="889000" cy="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38804</xdr:rowOff>
    </xdr:from>
    <xdr:to>
      <xdr:col>41</xdr:col>
      <xdr:colOff>50800</xdr:colOff>
      <xdr:row>98</xdr:row>
      <xdr:rowOff>43878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40904"/>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155248</xdr:rowOff>
    </xdr:from>
    <xdr:to>
      <xdr:col>55</xdr:col>
      <xdr:colOff>50800</xdr:colOff>
      <xdr:row>97</xdr:row>
      <xdr:rowOff>85398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6675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6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49154</xdr:rowOff>
    </xdr:from>
    <xdr:to>
      <xdr:col>50</xdr:col>
      <xdr:colOff>165100</xdr:colOff>
      <xdr:row>95</xdr:row>
      <xdr:rowOff>150754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167281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80930</xdr:rowOff>
    </xdr:from>
    <xdr:to>
      <xdr:col>46</xdr:col>
      <xdr:colOff>38100</xdr:colOff>
      <xdr:row>98</xdr:row>
      <xdr:rowOff>11080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27607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164528</xdr:rowOff>
    </xdr:from>
    <xdr:to>
      <xdr:col>41</xdr:col>
      <xdr:colOff>101600</xdr:colOff>
      <xdr:row>98</xdr:row>
      <xdr:rowOff>94678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85805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159454</xdr:rowOff>
    </xdr:from>
    <xdr:to>
      <xdr:col>36</xdr:col>
      <xdr:colOff>165100</xdr:colOff>
      <xdr:row>98</xdr:row>
      <xdr:rowOff>89604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80731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118807</xdr:rowOff>
    </xdr:from>
    <xdr:to>
      <xdr:col>85</xdr:col>
      <xdr:colOff>127000</xdr:colOff>
      <xdr:row>78</xdr:row>
      <xdr:rowOff>134260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491907"/>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111810</xdr:rowOff>
    </xdr:from>
    <xdr:to>
      <xdr:col>81</xdr:col>
      <xdr:colOff>50800</xdr:colOff>
      <xdr:row>78</xdr:row>
      <xdr:rowOff>118807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484910"/>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106415</xdr:rowOff>
    </xdr:from>
    <xdr:to>
      <xdr:col>76</xdr:col>
      <xdr:colOff>114300</xdr:colOff>
      <xdr:row>78</xdr:row>
      <xdr:rowOff>111810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47951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98735</xdr:rowOff>
    </xdr:from>
    <xdr:to>
      <xdr:col>71</xdr:col>
      <xdr:colOff>177800</xdr:colOff>
      <xdr:row>78</xdr:row>
      <xdr:rowOff>106415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47183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83460</xdr:rowOff>
    </xdr:from>
    <xdr:to>
      <xdr:col>85</xdr:col>
      <xdr:colOff>177800</xdr:colOff>
      <xdr:row>79</xdr:row>
      <xdr:rowOff>13610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4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169837</xdr:rowOff>
    </xdr:from>
    <xdr:ext cx="378565"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37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68007</xdr:rowOff>
    </xdr:from>
    <xdr:to>
      <xdr:col>81</xdr:col>
      <xdr:colOff>101600</xdr:colOff>
      <xdr:row>78</xdr:row>
      <xdr:rowOff>169607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44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160734</xdr:rowOff>
    </xdr:from>
    <xdr:ext cx="378565"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2017" y="135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61010</xdr:rowOff>
    </xdr:from>
    <xdr:to>
      <xdr:col>76</xdr:col>
      <xdr:colOff>165100</xdr:colOff>
      <xdr:row>78</xdr:row>
      <xdr:rowOff>162610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4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153737</xdr:rowOff>
    </xdr:from>
    <xdr:ext cx="378565"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3017" y="1352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55615</xdr:rowOff>
    </xdr:from>
    <xdr:to>
      <xdr:col>72</xdr:col>
      <xdr:colOff>38100</xdr:colOff>
      <xdr:row>78</xdr:row>
      <xdr:rowOff>157215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4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148342</xdr:rowOff>
    </xdr:from>
    <xdr:ext cx="378565"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4017" y="13521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47935</xdr:rowOff>
    </xdr:from>
    <xdr:to>
      <xdr:col>67</xdr:col>
      <xdr:colOff>101600</xdr:colOff>
      <xdr:row>78</xdr:row>
      <xdr:rowOff>149535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4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140662</xdr:rowOff>
    </xdr:from>
    <xdr:ext cx="378565"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5017" y="13513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30059</xdr:rowOff>
    </xdr:from>
    <xdr:to>
      <xdr:col>85</xdr:col>
      <xdr:colOff>127000</xdr:colOff>
      <xdr:row>97</xdr:row>
      <xdr:rowOff>104267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489259"/>
          <a:ext cx="838200" cy="24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114292</xdr:rowOff>
    </xdr:from>
    <xdr:to>
      <xdr:col>81</xdr:col>
      <xdr:colOff>50800</xdr:colOff>
      <xdr:row>97</xdr:row>
      <xdr:rowOff>104267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02042"/>
          <a:ext cx="889000" cy="3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114292</xdr:rowOff>
    </xdr:from>
    <xdr:to>
      <xdr:col>76</xdr:col>
      <xdr:colOff>114300</xdr:colOff>
      <xdr:row>97</xdr:row>
      <xdr:rowOff>25378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02042"/>
          <a:ext cx="889000" cy="2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110037</xdr:rowOff>
    </xdr:from>
    <xdr:to>
      <xdr:col>71</xdr:col>
      <xdr:colOff>177800</xdr:colOff>
      <xdr:row>97</xdr:row>
      <xdr:rowOff>25378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226337"/>
          <a:ext cx="889000" cy="42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150709</xdr:rowOff>
    </xdr:from>
    <xdr:to>
      <xdr:col>85</xdr:col>
      <xdr:colOff>177800</xdr:colOff>
      <xdr:row>96</xdr:row>
      <xdr:rowOff>80859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2136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28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53467</xdr:rowOff>
    </xdr:from>
    <xdr:to>
      <xdr:col>81</xdr:col>
      <xdr:colOff>101600</xdr:colOff>
      <xdr:row>97</xdr:row>
      <xdr:rowOff>155067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146194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7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63492</xdr:rowOff>
    </xdr:from>
    <xdr:to>
      <xdr:col>76</xdr:col>
      <xdr:colOff>165100</xdr:colOff>
      <xdr:row>95</xdr:row>
      <xdr:rowOff>165092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5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10169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2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146028</xdr:rowOff>
    </xdr:from>
    <xdr:to>
      <xdr:col>72</xdr:col>
      <xdr:colOff>38100</xdr:colOff>
      <xdr:row>97</xdr:row>
      <xdr:rowOff>76178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0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92705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59237</xdr:rowOff>
    </xdr:from>
    <xdr:to>
      <xdr:col>67</xdr:col>
      <xdr:colOff>101600</xdr:colOff>
      <xdr:row>94</xdr:row>
      <xdr:rowOff>160837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1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5914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595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73406</xdr:rowOff>
    </xdr:from>
    <xdr:to>
      <xdr:col>116</xdr:col>
      <xdr:colOff>63500</xdr:colOff>
      <xdr:row>58</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1750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68834</xdr:rowOff>
    </xdr:from>
    <xdr:to>
      <xdr:col>111</xdr:col>
      <xdr:colOff>177800</xdr:colOff>
      <xdr:row>58</xdr:row>
      <xdr:rowOff>73406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129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57731</xdr:rowOff>
    </xdr:from>
    <xdr:to>
      <xdr:col>107</xdr:col>
      <xdr:colOff>50800</xdr:colOff>
      <xdr:row>58</xdr:row>
      <xdr:rowOff>68834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0183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57731</xdr:rowOff>
    </xdr:from>
    <xdr:to>
      <xdr:col>102</xdr:col>
      <xdr:colOff>114300</xdr:colOff>
      <xdr:row>58</xdr:row>
      <xdr:rowOff>66984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01831"/>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47752</xdr:rowOff>
    </xdr:from>
    <xdr:to>
      <xdr:col>116</xdr:col>
      <xdr:colOff>114300</xdr:colOff>
      <xdr:row>58</xdr:row>
      <xdr:rowOff>149352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26179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22606</xdr:rowOff>
    </xdr:from>
    <xdr:to>
      <xdr:col>112</xdr:col>
      <xdr:colOff>38100</xdr:colOff>
      <xdr:row>58</xdr:row>
      <xdr:rowOff>124206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115333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18034</xdr:rowOff>
    </xdr:from>
    <xdr:to>
      <xdr:col>107</xdr:col>
      <xdr:colOff>101600</xdr:colOff>
      <xdr:row>58</xdr:row>
      <xdr:rowOff>119634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110761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5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6931</xdr:rowOff>
    </xdr:from>
    <xdr:to>
      <xdr:col>102</xdr:col>
      <xdr:colOff>165100</xdr:colOff>
      <xdr:row>58</xdr:row>
      <xdr:rowOff>108531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99658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16184</xdr:rowOff>
    </xdr:from>
    <xdr:to>
      <xdr:col>98</xdr:col>
      <xdr:colOff>38100</xdr:colOff>
      <xdr:row>58</xdr:row>
      <xdr:rowOff>117784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6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108911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5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30612</xdr:rowOff>
    </xdr:from>
    <xdr:to>
      <xdr:col>116</xdr:col>
      <xdr:colOff>63500</xdr:colOff>
      <xdr:row>78</xdr:row>
      <xdr:rowOff>44876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89362"/>
          <a:ext cx="838200" cy="5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44876</xdr:rowOff>
    </xdr:from>
    <xdr:to>
      <xdr:col>111</xdr:col>
      <xdr:colOff>177800</xdr:colOff>
      <xdr:row>79</xdr:row>
      <xdr:rowOff>55575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417976"/>
          <a:ext cx="889000" cy="18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55575</xdr:rowOff>
    </xdr:from>
    <xdr:to>
      <xdr:col>107</xdr:col>
      <xdr:colOff>50800</xdr:colOff>
      <xdr:row>79</xdr:row>
      <xdr:rowOff>75509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600125"/>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4918</xdr:rowOff>
    </xdr:from>
    <xdr:to>
      <xdr:col>102</xdr:col>
      <xdr:colOff>114300</xdr:colOff>
      <xdr:row>79</xdr:row>
      <xdr:rowOff>75509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549468"/>
          <a:ext cx="8890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151262</xdr:rowOff>
    </xdr:from>
    <xdr:to>
      <xdr:col>116</xdr:col>
      <xdr:colOff>114300</xdr:colOff>
      <xdr:row>75</xdr:row>
      <xdr:rowOff>81412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129689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1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165526</xdr:rowOff>
    </xdr:from>
    <xdr:to>
      <xdr:col>112</xdr:col>
      <xdr:colOff>38100</xdr:colOff>
      <xdr:row>78</xdr:row>
      <xdr:rowOff>95676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86803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4775</xdr:rowOff>
    </xdr:from>
    <xdr:to>
      <xdr:col>107</xdr:col>
      <xdr:colOff>101600</xdr:colOff>
      <xdr:row>79</xdr:row>
      <xdr:rowOff>106375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5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97502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6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24709</xdr:rowOff>
    </xdr:from>
    <xdr:to>
      <xdr:col>102</xdr:col>
      <xdr:colOff>165100</xdr:colOff>
      <xdr:row>79</xdr:row>
      <xdr:rowOff>126309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5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117436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66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125568</xdr:rowOff>
    </xdr:from>
    <xdr:to>
      <xdr:col>98</xdr:col>
      <xdr:colOff>38100</xdr:colOff>
      <xdr:row>79</xdr:row>
      <xdr:rowOff>55718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4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46845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59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都市計画公園整備、赤坂中学校改築などが減少した結果、令和５年度の一人当たりの普通建設事業費は、前年度比</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76,721</a:t>
          </a:r>
          <a:r>
            <a:rPr kumimoji="1" lang="ja-JP" altLang="en-US" sz="1300">
              <a:latin typeface="ＭＳ Ｐゴシック" panose="020B0600070205080204" pitchFamily="50" charset="-128"/>
              <a:ea typeface="ＭＳ Ｐゴシック" panose="020B0600070205080204" pitchFamily="50" charset="-128"/>
            </a:rPr>
            <a:t>円となりました。類似団体と比較し、一人当たりのコストが高い状況が続いています。区の人口は、増加する見通しであり、それに伴う様々な行政需要に対応していること、また、施設需要に伴う用地取得費が全国平均よりも格段に高いことなどから、他自治体と比較して高い水準になっているといえます。</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港区公共施設マネジメント計画」を策定し、人口増加による様々な行政需要の増加に対応した柔軟な施設整備、公共施設等における安全・安心の強化及び財政負担の軽減・平準化に取り組むなど、将来世代に負担を掛けず充実した行政サービスを継続するための戦略的なファシリティマネジメントを実施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266,306
245,028
20.36
180,151,403
168,111,370
11,661,550
109,794,395
25,959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53022</xdr:rowOff>
    </xdr:from>
    <xdr:to>
      <xdr:col>24</xdr:col>
      <xdr:colOff>63500</xdr:colOff>
      <xdr:row>36</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25222"/>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33401</xdr:rowOff>
    </xdr:from>
    <xdr:to>
      <xdr:col>19</xdr:col>
      <xdr:colOff>177800</xdr:colOff>
      <xdr:row>36</xdr:row>
      <xdr:rowOff>53022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05601"/>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33401</xdr:rowOff>
    </xdr:from>
    <xdr:to>
      <xdr:col>15</xdr:col>
      <xdr:colOff>50800</xdr:colOff>
      <xdr:row>36</xdr:row>
      <xdr:rowOff>47498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560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43878</xdr:rowOff>
    </xdr:from>
    <xdr:to>
      <xdr:col>10</xdr:col>
      <xdr:colOff>114300</xdr:colOff>
      <xdr:row>36</xdr:row>
      <xdr:rowOff>47498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1607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8890</xdr:rowOff>
    </xdr:from>
    <xdr:to>
      <xdr:col>24</xdr:col>
      <xdr:colOff>114300</xdr:colOff>
      <xdr:row>36</xdr:row>
      <xdr:rowOff>110490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2222</xdr:rowOff>
    </xdr:from>
    <xdr:to>
      <xdr:col>20</xdr:col>
      <xdr:colOff>38100</xdr:colOff>
      <xdr:row>36</xdr:row>
      <xdr:rowOff>103822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120349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154051</xdr:rowOff>
    </xdr:from>
    <xdr:to>
      <xdr:col>15</xdr:col>
      <xdr:colOff>101600</xdr:colOff>
      <xdr:row>36</xdr:row>
      <xdr:rowOff>84201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100728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168148</xdr:rowOff>
    </xdr:from>
    <xdr:to>
      <xdr:col>10</xdr:col>
      <xdr:colOff>165100</xdr:colOff>
      <xdr:row>36</xdr:row>
      <xdr:rowOff>98298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164528</xdr:rowOff>
    </xdr:from>
    <xdr:to>
      <xdr:col>6</xdr:col>
      <xdr:colOff>38100</xdr:colOff>
      <xdr:row>36</xdr:row>
      <xdr:rowOff>94678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111205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4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161151</xdr:rowOff>
    </xdr:from>
    <xdr:to>
      <xdr:col>24</xdr:col>
      <xdr:colOff>62865</xdr:colOff>
      <xdr:row>58</xdr:row>
      <xdr:rowOff>12370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05101"/>
          <a:ext cx="1270" cy="10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12370</xdr:rowOff>
    </xdr:from>
    <xdr:to>
      <xdr:col>24</xdr:col>
      <xdr:colOff>152400</xdr:colOff>
      <xdr:row>58</xdr:row>
      <xdr:rowOff>12370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107828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161151</xdr:rowOff>
    </xdr:from>
    <xdr:to>
      <xdr:col>24</xdr:col>
      <xdr:colOff>152400</xdr:colOff>
      <xdr:row>51</xdr:row>
      <xdr:rowOff>161151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0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92357</xdr:rowOff>
    </xdr:from>
    <xdr:to>
      <xdr:col>24</xdr:col>
      <xdr:colOff>63500</xdr:colOff>
      <xdr:row>56</xdr:row>
      <xdr:rowOff>8697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50657"/>
          <a:ext cx="838200" cy="25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170731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0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20854</xdr:rowOff>
    </xdr:from>
    <xdr:to>
      <xdr:col>24</xdr:col>
      <xdr:colOff>114300</xdr:colOff>
      <xdr:row>56</xdr:row>
      <xdr:rowOff>122454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37943</xdr:rowOff>
    </xdr:from>
    <xdr:to>
      <xdr:col>19</xdr:col>
      <xdr:colOff>177800</xdr:colOff>
      <xdr:row>56</xdr:row>
      <xdr:rowOff>8697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296243"/>
          <a:ext cx="889000" cy="3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54267</xdr:rowOff>
    </xdr:from>
    <xdr:to>
      <xdr:col>20</xdr:col>
      <xdr:colOff>38100</xdr:colOff>
      <xdr:row>56</xdr:row>
      <xdr:rowOff>155867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146994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19792</xdr:rowOff>
    </xdr:from>
    <xdr:to>
      <xdr:col>15</xdr:col>
      <xdr:colOff>50800</xdr:colOff>
      <xdr:row>54</xdr:row>
      <xdr:rowOff>37943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63742"/>
          <a:ext cx="889000" cy="53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62047</xdr:rowOff>
    </xdr:from>
    <xdr:to>
      <xdr:col>15</xdr:col>
      <xdr:colOff>101600</xdr:colOff>
      <xdr:row>56</xdr:row>
      <xdr:rowOff>163647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154774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19792</xdr:rowOff>
    </xdr:from>
    <xdr:to>
      <xdr:col>10</xdr:col>
      <xdr:colOff>114300</xdr:colOff>
      <xdr:row>55</xdr:row>
      <xdr:rowOff>15220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763742"/>
          <a:ext cx="889000" cy="68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52103</xdr:rowOff>
    </xdr:from>
    <xdr:to>
      <xdr:col>10</xdr:col>
      <xdr:colOff>165100</xdr:colOff>
      <xdr:row>52</xdr:row>
      <xdr:rowOff>153703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144830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133111</xdr:rowOff>
    </xdr:from>
    <xdr:to>
      <xdr:col>6</xdr:col>
      <xdr:colOff>38100</xdr:colOff>
      <xdr:row>57</xdr:row>
      <xdr:rowOff>63261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54388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41557</xdr:rowOff>
    </xdr:from>
    <xdr:to>
      <xdr:col>24</xdr:col>
      <xdr:colOff>114300</xdr:colOff>
      <xdr:row>54</xdr:row>
      <xdr:rowOff>143157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9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64434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5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129347</xdr:rowOff>
    </xdr:from>
    <xdr:to>
      <xdr:col>20</xdr:col>
      <xdr:colOff>38100</xdr:colOff>
      <xdr:row>56</xdr:row>
      <xdr:rowOff>59497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5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76024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3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158593</xdr:rowOff>
    </xdr:from>
    <xdr:to>
      <xdr:col>15</xdr:col>
      <xdr:colOff>101600</xdr:colOff>
      <xdr:row>54</xdr:row>
      <xdr:rowOff>88743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2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105270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02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140442</xdr:rowOff>
    </xdr:from>
    <xdr:to>
      <xdr:col>10</xdr:col>
      <xdr:colOff>165100</xdr:colOff>
      <xdr:row>51</xdr:row>
      <xdr:rowOff>70592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7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87119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48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135870</xdr:rowOff>
    </xdr:from>
    <xdr:to>
      <xdr:col>6</xdr:col>
      <xdr:colOff>38100</xdr:colOff>
      <xdr:row>55</xdr:row>
      <xdr:rowOff>66020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3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82547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1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61176</xdr:rowOff>
    </xdr:from>
    <xdr:to>
      <xdr:col>24</xdr:col>
      <xdr:colOff>63500</xdr:colOff>
      <xdr:row>75</xdr:row>
      <xdr:rowOff>136758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19926"/>
          <a:ext cx="838200" cy="7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136758</xdr:rowOff>
    </xdr:from>
    <xdr:to>
      <xdr:col>19</xdr:col>
      <xdr:colOff>177800</xdr:colOff>
      <xdr:row>76</xdr:row>
      <xdr:rowOff>83031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95508"/>
          <a:ext cx="889000" cy="1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83031</xdr:rowOff>
    </xdr:from>
    <xdr:to>
      <xdr:col>15</xdr:col>
      <xdr:colOff>50800</xdr:colOff>
      <xdr:row>77</xdr:row>
      <xdr:rowOff>56756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3231"/>
          <a:ext cx="889000" cy="1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43582</xdr:rowOff>
    </xdr:from>
    <xdr:to>
      <xdr:col>10</xdr:col>
      <xdr:colOff>114300</xdr:colOff>
      <xdr:row>77</xdr:row>
      <xdr:rowOff>56756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45232"/>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10376</xdr:rowOff>
    </xdr:from>
    <xdr:to>
      <xdr:col>24</xdr:col>
      <xdr:colOff>114300</xdr:colOff>
      <xdr:row>75</xdr:row>
      <xdr:rowOff>111976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33253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85958</xdr:rowOff>
    </xdr:from>
    <xdr:to>
      <xdr:col>20</xdr:col>
      <xdr:colOff>38100</xdr:colOff>
      <xdr:row>76</xdr:row>
      <xdr:rowOff>16108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32635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32231</xdr:rowOff>
    </xdr:from>
    <xdr:to>
      <xdr:col>15</xdr:col>
      <xdr:colOff>101600</xdr:colOff>
      <xdr:row>76</xdr:row>
      <xdr:rowOff>133831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150357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3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5956</xdr:rowOff>
    </xdr:from>
    <xdr:to>
      <xdr:col>10</xdr:col>
      <xdr:colOff>165100</xdr:colOff>
      <xdr:row>77</xdr:row>
      <xdr:rowOff>107556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124083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8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164232</xdr:rowOff>
    </xdr:from>
    <xdr:to>
      <xdr:col>6</xdr:col>
      <xdr:colOff>38100</xdr:colOff>
      <xdr:row>77</xdr:row>
      <xdr:rowOff>94382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110908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48557</xdr:rowOff>
    </xdr:from>
    <xdr:to>
      <xdr:col>24</xdr:col>
      <xdr:colOff>63500</xdr:colOff>
      <xdr:row>94</xdr:row>
      <xdr:rowOff>71234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821957"/>
          <a:ext cx="838200" cy="36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46523</xdr:rowOff>
    </xdr:from>
    <xdr:to>
      <xdr:col>19</xdr:col>
      <xdr:colOff>177800</xdr:colOff>
      <xdr:row>92</xdr:row>
      <xdr:rowOff>48557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648473"/>
          <a:ext cx="889000" cy="17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46523</xdr:rowOff>
    </xdr:from>
    <xdr:to>
      <xdr:col>15</xdr:col>
      <xdr:colOff>50800</xdr:colOff>
      <xdr:row>95</xdr:row>
      <xdr:rowOff>60170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648473"/>
          <a:ext cx="889000" cy="69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60170</xdr:rowOff>
    </xdr:from>
    <xdr:to>
      <xdr:col>10</xdr:col>
      <xdr:colOff>114300</xdr:colOff>
      <xdr:row>95</xdr:row>
      <xdr:rowOff>105411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47920"/>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20434</xdr:rowOff>
    </xdr:from>
    <xdr:to>
      <xdr:col>24</xdr:col>
      <xdr:colOff>114300</xdr:colOff>
      <xdr:row>94</xdr:row>
      <xdr:rowOff>122034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43311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9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169207</xdr:rowOff>
    </xdr:from>
    <xdr:to>
      <xdr:col>20</xdr:col>
      <xdr:colOff>38100</xdr:colOff>
      <xdr:row>92</xdr:row>
      <xdr:rowOff>99357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7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115884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54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167173</xdr:rowOff>
    </xdr:from>
    <xdr:to>
      <xdr:col>15</xdr:col>
      <xdr:colOff>101600</xdr:colOff>
      <xdr:row>91</xdr:row>
      <xdr:rowOff>97323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5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113850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37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9370</xdr:rowOff>
    </xdr:from>
    <xdr:to>
      <xdr:col>10</xdr:col>
      <xdr:colOff>165100</xdr:colOff>
      <xdr:row>95</xdr:row>
      <xdr:rowOff>110970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127497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54611</xdr:rowOff>
    </xdr:from>
    <xdr:to>
      <xdr:col>6</xdr:col>
      <xdr:colOff>38100</xdr:colOff>
      <xdr:row>95</xdr:row>
      <xdr:rowOff>156211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93980</xdr:rowOff>
    </xdr:from>
    <xdr:to>
      <xdr:col>55</xdr:col>
      <xdr:colOff>0</xdr:colOff>
      <xdr:row>37</xdr:row>
      <xdr:rowOff>138786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37630"/>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167589</xdr:rowOff>
    </xdr:from>
    <xdr:to>
      <xdr:col>50</xdr:col>
      <xdr:colOff>114300</xdr:colOff>
      <xdr:row>37</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168339"/>
          <a:ext cx="8890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167589</xdr:rowOff>
    </xdr:from>
    <xdr:to>
      <xdr:col>45</xdr:col>
      <xdr:colOff>177800</xdr:colOff>
      <xdr:row>36</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16833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xdr:rowOff>
    </xdr:from>
    <xdr:to>
      <xdr:col>41</xdr:col>
      <xdr:colOff>50800</xdr:colOff>
      <xdr:row>36</xdr:row>
      <xdr:rowOff>16713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17245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2913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4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43180</xdr:rowOff>
    </xdr:from>
    <xdr:to>
      <xdr:col>50</xdr:col>
      <xdr:colOff>165100</xdr:colOff>
      <xdr:row>37</xdr:row>
      <xdr:rowOff>144780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135907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116789</xdr:rowOff>
    </xdr:from>
    <xdr:to>
      <xdr:col>46</xdr:col>
      <xdr:colOff>38100</xdr:colOff>
      <xdr:row>36</xdr:row>
      <xdr:rowOff>46939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63466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8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120904</xdr:rowOff>
    </xdr:from>
    <xdr:to>
      <xdr:col>41</xdr:col>
      <xdr:colOff>101600</xdr:colOff>
      <xdr:row>36</xdr:row>
      <xdr:rowOff>51054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67581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137363</xdr:rowOff>
    </xdr:from>
    <xdr:to>
      <xdr:col>36</xdr:col>
      <xdr:colOff>165100</xdr:colOff>
      <xdr:row>36</xdr:row>
      <xdr:rowOff>67513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84040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101616</xdr:rowOff>
    </xdr:from>
    <xdr:to>
      <xdr:col>55</xdr:col>
      <xdr:colOff>0</xdr:colOff>
      <xdr:row>74</xdr:row>
      <xdr:rowOff>44191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617466"/>
          <a:ext cx="838200" cy="1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79212</xdr:rowOff>
    </xdr:from>
    <xdr:to>
      <xdr:col>50</xdr:col>
      <xdr:colOff>114300</xdr:colOff>
      <xdr:row>73</xdr:row>
      <xdr:rowOff>101616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080712"/>
          <a:ext cx="889000" cy="5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79212</xdr:rowOff>
    </xdr:from>
    <xdr:to>
      <xdr:col>45</xdr:col>
      <xdr:colOff>177800</xdr:colOff>
      <xdr:row>73</xdr:row>
      <xdr:rowOff>75052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080712"/>
          <a:ext cx="889000" cy="5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75052</xdr:rowOff>
    </xdr:from>
    <xdr:to>
      <xdr:col>41</xdr:col>
      <xdr:colOff>50800</xdr:colOff>
      <xdr:row>76</xdr:row>
      <xdr:rowOff>55896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590902"/>
          <a:ext cx="889000" cy="49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164841</xdr:rowOff>
    </xdr:from>
    <xdr:to>
      <xdr:col>55</xdr:col>
      <xdr:colOff>50800</xdr:colOff>
      <xdr:row>74</xdr:row>
      <xdr:rowOff>94991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6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16268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53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50816</xdr:rowOff>
    </xdr:from>
    <xdr:to>
      <xdr:col>50</xdr:col>
      <xdr:colOff>165100</xdr:colOff>
      <xdr:row>73</xdr:row>
      <xdr:rowOff>152416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5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168943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3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28412</xdr:rowOff>
    </xdr:from>
    <xdr:to>
      <xdr:col>46</xdr:col>
      <xdr:colOff>38100</xdr:colOff>
      <xdr:row>70</xdr:row>
      <xdr:rowOff>130012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0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146539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18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24252</xdr:rowOff>
    </xdr:from>
    <xdr:to>
      <xdr:col>41</xdr:col>
      <xdr:colOff>101600</xdr:colOff>
      <xdr:row>73</xdr:row>
      <xdr:rowOff>125852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5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142379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5096</xdr:rowOff>
    </xdr:from>
    <xdr:to>
      <xdr:col>36</xdr:col>
      <xdr:colOff>165100</xdr:colOff>
      <xdr:row>76</xdr:row>
      <xdr:rowOff>106696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0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123222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28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163806</xdr:rowOff>
    </xdr:from>
    <xdr:to>
      <xdr:col>55</xdr:col>
      <xdr:colOff>0</xdr:colOff>
      <xdr:row>95</xdr:row>
      <xdr:rowOff>171030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451556"/>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159257</xdr:rowOff>
    </xdr:from>
    <xdr:to>
      <xdr:col>50</xdr:col>
      <xdr:colOff>114300</xdr:colOff>
      <xdr:row>95</xdr:row>
      <xdr:rowOff>163806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447007"/>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159257</xdr:rowOff>
    </xdr:from>
    <xdr:to>
      <xdr:col>45</xdr:col>
      <xdr:colOff>177800</xdr:colOff>
      <xdr:row>96</xdr:row>
      <xdr:rowOff>20686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447007"/>
          <a:ext cx="889000" cy="3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20686</xdr:rowOff>
    </xdr:from>
    <xdr:to>
      <xdr:col>41</xdr:col>
      <xdr:colOff>50800</xdr:colOff>
      <xdr:row>96</xdr:row>
      <xdr:rowOff>46380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479886"/>
          <a:ext cx="8890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120230</xdr:rowOff>
    </xdr:from>
    <xdr:to>
      <xdr:col>55</xdr:col>
      <xdr:colOff>50800</xdr:colOff>
      <xdr:row>96</xdr:row>
      <xdr:rowOff>50380</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4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143107</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25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113006</xdr:rowOff>
    </xdr:from>
    <xdr:to>
      <xdr:col>50</xdr:col>
      <xdr:colOff>165100</xdr:colOff>
      <xdr:row>96</xdr:row>
      <xdr:rowOff>43156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4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59683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108457</xdr:rowOff>
    </xdr:from>
    <xdr:to>
      <xdr:col>46</xdr:col>
      <xdr:colOff>38100</xdr:colOff>
      <xdr:row>96</xdr:row>
      <xdr:rowOff>38607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3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55134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141336</xdr:rowOff>
    </xdr:from>
    <xdr:to>
      <xdr:col>41</xdr:col>
      <xdr:colOff>101600</xdr:colOff>
      <xdr:row>96</xdr:row>
      <xdr:rowOff>71486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4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88013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0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167030</xdr:rowOff>
    </xdr:from>
    <xdr:to>
      <xdr:col>36</xdr:col>
      <xdr:colOff>165100</xdr:colOff>
      <xdr:row>96</xdr:row>
      <xdr:rowOff>97180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113707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3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113574</xdr:rowOff>
    </xdr:from>
    <xdr:to>
      <xdr:col>85</xdr:col>
      <xdr:colOff>126364</xdr:colOff>
      <xdr:row>39</xdr:row>
      <xdr:rowOff>68507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942874"/>
          <a:ext cx="1269" cy="81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72334</xdr:rowOff>
    </xdr:from>
    <xdr:ext cx="378565"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75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68507</xdr:rowOff>
    </xdr:from>
    <xdr:to>
      <xdr:col>86</xdr:col>
      <xdr:colOff>25400</xdr:colOff>
      <xdr:row>39</xdr:row>
      <xdr:rowOff>68507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75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60251</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7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113574</xdr:rowOff>
    </xdr:from>
    <xdr:to>
      <xdr:col>86</xdr:col>
      <xdr:colOff>25400</xdr:colOff>
      <xdr:row>34</xdr:row>
      <xdr:rowOff>113574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9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68148</xdr:rowOff>
    </xdr:from>
    <xdr:to>
      <xdr:col>85</xdr:col>
      <xdr:colOff>127000</xdr:colOff>
      <xdr:row>34</xdr:row>
      <xdr:rowOff>113574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5725998"/>
          <a:ext cx="838200" cy="21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71834</xdr:rowOff>
    </xdr:from>
    <xdr:ext cx="469744"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58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93407</xdr:rowOff>
    </xdr:from>
    <xdr:to>
      <xdr:col>85</xdr:col>
      <xdr:colOff>177800</xdr:colOff>
      <xdr:row>39</xdr:row>
      <xdr:rowOff>23557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6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68148</xdr:rowOff>
    </xdr:from>
    <xdr:to>
      <xdr:col>81</xdr:col>
      <xdr:colOff>50800</xdr:colOff>
      <xdr:row>36</xdr:row>
      <xdr:rowOff>81342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5725998"/>
          <a:ext cx="889000" cy="5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95824</xdr:rowOff>
    </xdr:from>
    <xdr:to>
      <xdr:col>81</xdr:col>
      <xdr:colOff>101600</xdr:colOff>
      <xdr:row>39</xdr:row>
      <xdr:rowOff>25974</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61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17101</xdr:rowOff>
    </xdr:from>
    <xdr:ext cx="469744"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46428" y="670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87677</xdr:rowOff>
    </xdr:from>
    <xdr:to>
      <xdr:col>76</xdr:col>
      <xdr:colOff>114300</xdr:colOff>
      <xdr:row>36</xdr:row>
      <xdr:rowOff>81342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088427"/>
          <a:ext cx="889000" cy="16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118880</xdr:rowOff>
    </xdr:from>
    <xdr:to>
      <xdr:col>76</xdr:col>
      <xdr:colOff>165100</xdr:colOff>
      <xdr:row>39</xdr:row>
      <xdr:rowOff>49030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40157</xdr:rowOff>
    </xdr:from>
    <xdr:ext cx="469744"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57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50089</xdr:rowOff>
    </xdr:from>
    <xdr:to>
      <xdr:col>71</xdr:col>
      <xdr:colOff>177800</xdr:colOff>
      <xdr:row>35</xdr:row>
      <xdr:rowOff>87677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5365039"/>
          <a:ext cx="889000" cy="72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105783</xdr:rowOff>
    </xdr:from>
    <xdr:to>
      <xdr:col>72</xdr:col>
      <xdr:colOff>38100</xdr:colOff>
      <xdr:row>39</xdr:row>
      <xdr:rowOff>35933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62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27060</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68428" y="671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51214</xdr:rowOff>
    </xdr:from>
    <xdr:to>
      <xdr:col>67</xdr:col>
      <xdr:colOff>101600</xdr:colOff>
      <xdr:row>38</xdr:row>
      <xdr:rowOff>152814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143941</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79428" y="66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62774</xdr:rowOff>
    </xdr:from>
    <xdr:to>
      <xdr:col>85</xdr:col>
      <xdr:colOff>177800</xdr:colOff>
      <xdr:row>34</xdr:row>
      <xdr:rowOff>164374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8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15801</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8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17348</xdr:rowOff>
    </xdr:from>
    <xdr:to>
      <xdr:col>81</xdr:col>
      <xdr:colOff>101600</xdr:colOff>
      <xdr:row>33</xdr:row>
      <xdr:rowOff>118948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56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135475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4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30542</xdr:rowOff>
    </xdr:from>
    <xdr:to>
      <xdr:col>76</xdr:col>
      <xdr:colOff>165100</xdr:colOff>
      <xdr:row>36</xdr:row>
      <xdr:rowOff>132142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148669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36877</xdr:rowOff>
    </xdr:from>
    <xdr:to>
      <xdr:col>72</xdr:col>
      <xdr:colOff>38100</xdr:colOff>
      <xdr:row>35</xdr:row>
      <xdr:rowOff>138477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0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155004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170739</xdr:rowOff>
    </xdr:from>
    <xdr:to>
      <xdr:col>67</xdr:col>
      <xdr:colOff>101600</xdr:colOff>
      <xdr:row>31</xdr:row>
      <xdr:rowOff>100889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53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117416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08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118308</xdr:rowOff>
    </xdr:from>
    <xdr:to>
      <xdr:col>85</xdr:col>
      <xdr:colOff>127000</xdr:colOff>
      <xdr:row>56</xdr:row>
      <xdr:rowOff>145483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9548058"/>
          <a:ext cx="838200" cy="1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47547</xdr:rowOff>
    </xdr:from>
    <xdr:to>
      <xdr:col>81</xdr:col>
      <xdr:colOff>50800</xdr:colOff>
      <xdr:row>55</xdr:row>
      <xdr:rowOff>118308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592300" y="9477297"/>
          <a:ext cx="889000" cy="7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47547</xdr:rowOff>
    </xdr:from>
    <xdr:to>
      <xdr:col>76</xdr:col>
      <xdr:colOff>114300</xdr:colOff>
      <xdr:row>56</xdr:row>
      <xdr:rowOff>113836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9477297"/>
          <a:ext cx="889000" cy="2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113836</xdr:rowOff>
    </xdr:from>
    <xdr:to>
      <xdr:col>71</xdr:col>
      <xdr:colOff>177800</xdr:colOff>
      <xdr:row>56</xdr:row>
      <xdr:rowOff>121188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2814300" y="9715036"/>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94683</xdr:rowOff>
    </xdr:from>
    <xdr:to>
      <xdr:col>85</xdr:col>
      <xdr:colOff>177800</xdr:colOff>
      <xdr:row>57</xdr:row>
      <xdr:rowOff>24833</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6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117560</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5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67508</xdr:rowOff>
    </xdr:from>
    <xdr:to>
      <xdr:col>81</xdr:col>
      <xdr:colOff>101600</xdr:colOff>
      <xdr:row>55</xdr:row>
      <xdr:rowOff>169108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49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14185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27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168197</xdr:rowOff>
    </xdr:from>
    <xdr:to>
      <xdr:col>76</xdr:col>
      <xdr:colOff>165100</xdr:colOff>
      <xdr:row>55</xdr:row>
      <xdr:rowOff>98347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4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114874</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20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63036</xdr:rowOff>
    </xdr:from>
    <xdr:to>
      <xdr:col>72</xdr:col>
      <xdr:colOff>38100</xdr:colOff>
      <xdr:row>56</xdr:row>
      <xdr:rowOff>164636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6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9713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70388</xdr:rowOff>
    </xdr:from>
    <xdr:to>
      <xdr:col>67</xdr:col>
      <xdr:colOff>101600</xdr:colOff>
      <xdr:row>57</xdr:row>
      <xdr:rowOff>538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6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17065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災害復旧費グラフ枠">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4" name="災害復旧費最小値テキスト">
          <a:extLst>
            <a:ext uri="{FF2B5EF4-FFF2-40B4-BE49-F238E27FC236}">
              <a16:creationId xmlns:a16="http://schemas.microsoft.com/office/drawing/2014/main" id="{00000000-0008-0000-0700-000066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6" name="災害復旧費最大値テキスト">
          <a:extLst>
            <a:ext uri="{FF2B5EF4-FFF2-40B4-BE49-F238E27FC236}">
              <a16:creationId xmlns:a16="http://schemas.microsoft.com/office/drawing/2014/main" id="{00000000-0008-0000-0700-000068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9" name="災害復旧費平均値テキスト">
          <a:extLst>
            <a:ext uri="{FF2B5EF4-FFF2-40B4-BE49-F238E27FC236}">
              <a16:creationId xmlns:a16="http://schemas.microsoft.com/office/drawing/2014/main" id="{00000000-0008-0000-0700-00006B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8" name="災害復旧費該当値テキスト">
          <a:extLst>
            <a:ext uri="{FF2B5EF4-FFF2-40B4-BE49-F238E27FC236}">
              <a16:creationId xmlns:a16="http://schemas.microsoft.com/office/drawing/2014/main" id="{00000000-0008-0000-0700-00007E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118807</xdr:rowOff>
    </xdr:from>
    <xdr:to>
      <xdr:col>85</xdr:col>
      <xdr:colOff>127000</xdr:colOff>
      <xdr:row>98</xdr:row>
      <xdr:rowOff>134260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5481300" y="16920907"/>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111810</xdr:rowOff>
    </xdr:from>
    <xdr:to>
      <xdr:col>81</xdr:col>
      <xdr:colOff>50800</xdr:colOff>
      <xdr:row>98</xdr:row>
      <xdr:rowOff>118807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592300" y="16913910"/>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106415</xdr:rowOff>
    </xdr:from>
    <xdr:to>
      <xdr:col>76</xdr:col>
      <xdr:colOff>114300</xdr:colOff>
      <xdr:row>98</xdr:row>
      <xdr:rowOff>111810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3703300" y="1690851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98735</xdr:rowOff>
    </xdr:from>
    <xdr:to>
      <xdr:col>71</xdr:col>
      <xdr:colOff>177800</xdr:colOff>
      <xdr:row>98</xdr:row>
      <xdr:rowOff>106415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814300" y="1690083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83460</xdr:rowOff>
    </xdr:from>
    <xdr:to>
      <xdr:col>85</xdr:col>
      <xdr:colOff>177800</xdr:colOff>
      <xdr:row>99</xdr:row>
      <xdr:rowOff>13610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8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169837</xdr:rowOff>
    </xdr:from>
    <xdr:ext cx="378565"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800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68007</xdr:rowOff>
    </xdr:from>
    <xdr:to>
      <xdr:col>81</xdr:col>
      <xdr:colOff>101600</xdr:colOff>
      <xdr:row>98</xdr:row>
      <xdr:rowOff>169607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8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160734</xdr:rowOff>
    </xdr:from>
    <xdr:ext cx="378565"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2017" y="1696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61010</xdr:rowOff>
    </xdr:from>
    <xdr:to>
      <xdr:col>76</xdr:col>
      <xdr:colOff>165100</xdr:colOff>
      <xdr:row>98</xdr:row>
      <xdr:rowOff>162610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153737</xdr:rowOff>
    </xdr:from>
    <xdr:ext cx="378565"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3017" y="169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55615</xdr:rowOff>
    </xdr:from>
    <xdr:to>
      <xdr:col>72</xdr:col>
      <xdr:colOff>38100</xdr:colOff>
      <xdr:row>98</xdr:row>
      <xdr:rowOff>157215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8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148342</xdr:rowOff>
    </xdr:from>
    <xdr:ext cx="378565"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4017" y="16950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47935</xdr:rowOff>
    </xdr:from>
    <xdr:to>
      <xdr:col>67</xdr:col>
      <xdr:colOff>101600</xdr:colOff>
      <xdr:row>98</xdr:row>
      <xdr:rowOff>149535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140662</xdr:rowOff>
    </xdr:from>
    <xdr:ext cx="378565"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5017" y="1694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2" name="諸支出金最小値テキスト">
          <a:extLst>
            <a:ext uri="{FF2B5EF4-FFF2-40B4-BE49-F238E27FC236}">
              <a16:creationId xmlns:a16="http://schemas.microsoft.com/office/drawing/2014/main" id="{00000000-0008-0000-0700-0000D2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4" name="諸支出金最大値テキスト">
          <a:extLst>
            <a:ext uri="{FF2B5EF4-FFF2-40B4-BE49-F238E27FC236}">
              <a16:creationId xmlns:a16="http://schemas.microsoft.com/office/drawing/2014/main" id="{00000000-0008-0000-0700-0000D4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7" name="諸支出金平均値テキスト">
          <a:extLst>
            <a:ext uri="{FF2B5EF4-FFF2-40B4-BE49-F238E27FC236}">
              <a16:creationId xmlns:a16="http://schemas.microsoft.com/office/drawing/2014/main" id="{00000000-0008-0000-0700-0000D7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6" name="諸支出金該当値テキスト">
          <a:extLst>
            <a:ext uri="{FF2B5EF4-FFF2-40B4-BE49-F238E27FC236}">
              <a16:creationId xmlns:a16="http://schemas.microsoft.com/office/drawing/2014/main" id="{00000000-0008-0000-0700-0000EA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整備基金積立金の増などにより総務費が増加し、新型コロナウイルスワクチン接種の減などにより衛生費が、赤坂中学校等改築の減などにより教育費が、それぞれ減少しました。災害復旧費などの一部を除き、類似団体と比較し、一人当たりのコストが高い状況が続いています。公債費については、財政運営方針に基づき、将来世代への負担を少しでも軽減できるよう、原則として区債に頼らない財政運営を行ってきた結果、類似団体と比較して住民一人当たりのコストが低い水準を維持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港区の財政構造は、歳入の根幹を成す特別区税収入が景気や税制改正の動向に影響されやすいなど不安定な側面があり、社会経済情勢の変化に対応し得る備えを行うことが重要です。</a:t>
          </a:r>
        </a:p>
        <a:p>
          <a:r>
            <a:rPr kumimoji="1" lang="ja-JP" altLang="en-US" sz="1400">
              <a:latin typeface="ＭＳ ゴシック" pitchFamily="49" charset="-128"/>
              <a:ea typeface="ＭＳ ゴシック" pitchFamily="49" charset="-128"/>
            </a:rPr>
            <a:t>税外収入の積極的な確保や基金の効果的な活用など、引き続き計画的な財政運営に努めていきます。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実質収支の黒字額が増加し、各会計合計の実質収支の黒字額は増となったものの、基準財政収入額の増等による標準財政規模の増が黒字額の増を上回ったため、黒字額の標準財政規模比としては減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国民健康保険事業会計については、繰入金の増等による歳入の増が歳出の増を上回り、実質収支額が前年度比で</a:t>
          </a:r>
          <a:r>
            <a:rPr kumimoji="1" lang="en-US" altLang="ja-JP" sz="1400">
              <a:latin typeface="ＭＳ ゴシック" pitchFamily="49" charset="-128"/>
              <a:ea typeface="ＭＳ ゴシック" pitchFamily="49" charset="-128"/>
            </a:rPr>
            <a:t>243,759</a:t>
          </a:r>
          <a:r>
            <a:rPr kumimoji="1" lang="ja-JP" altLang="en-US" sz="1400">
              <a:latin typeface="ＭＳ ゴシック" pitchFamily="49" charset="-128"/>
              <a:ea typeface="ＭＳ ゴシック" pitchFamily="49" charset="-128"/>
            </a:rPr>
            <a:t>千円増となった結果、黒字額の標準財政規模比が前年度比</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ポイント増加しました。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180151403</v>
      </c>
      <c r="BO4" s="358"/>
      <c r="BP4" s="358"/>
      <c r="BQ4" s="358"/>
      <c r="BR4" s="358"/>
      <c r="BS4" s="358"/>
      <c r="BT4" s="358"/>
      <c r="BU4" s="359"/>
      <c r="BV4" s="357">
        <v>183992415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10.6</v>
      </c>
      <c r="CU4" s="364"/>
      <c r="CV4" s="364"/>
      <c r="CW4" s="364"/>
      <c r="CX4" s="364"/>
      <c r="CY4" s="364"/>
      <c r="CZ4" s="364"/>
      <c r="DA4" s="365"/>
      <c r="DB4" s="363">
        <v>11.5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168111370</v>
      </c>
      <c r="BO5" s="395"/>
      <c r="BP5" s="395"/>
      <c r="BQ5" s="395"/>
      <c r="BR5" s="395"/>
      <c r="BS5" s="395"/>
      <c r="BT5" s="395"/>
      <c r="BU5" s="396"/>
      <c r="BV5" s="394">
        <v>172047888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70.7</v>
      </c>
      <c r="CU5" s="392"/>
      <c r="CV5" s="392"/>
      <c r="CW5" s="392"/>
      <c r="CX5" s="392"/>
      <c r="CY5" s="392"/>
      <c r="CZ5" s="392"/>
      <c r="DA5" s="393"/>
      <c r="DB5" s="391">
        <v>67.599999999999994</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12040033</v>
      </c>
      <c r="BO6" s="395"/>
      <c r="BP6" s="395"/>
      <c r="BQ6" s="395"/>
      <c r="BR6" s="395"/>
      <c r="BS6" s="395"/>
      <c r="BT6" s="395"/>
      <c r="BU6" s="396"/>
      <c r="BV6" s="394">
        <v>11944527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70.7</v>
      </c>
      <c r="CU6" s="432"/>
      <c r="CV6" s="432"/>
      <c r="CW6" s="432"/>
      <c r="CX6" s="432"/>
      <c r="CY6" s="432"/>
      <c r="CZ6" s="432"/>
      <c r="DA6" s="433"/>
      <c r="DB6" s="431">
        <v>67.599999999999994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378483</v>
      </c>
      <c r="BO7" s="395"/>
      <c r="BP7" s="395"/>
      <c r="BQ7" s="395"/>
      <c r="BR7" s="395"/>
      <c r="BS7" s="395"/>
      <c r="BT7" s="395"/>
      <c r="BU7" s="396"/>
      <c r="BV7" s="394">
        <v>289446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109794395</v>
      </c>
      <c r="CU7" s="395"/>
      <c r="CV7" s="395"/>
      <c r="CW7" s="395"/>
      <c r="CX7" s="395"/>
      <c r="CY7" s="395"/>
      <c r="CZ7" s="395"/>
      <c r="DA7" s="396"/>
      <c r="DB7" s="394">
        <v>101038957</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11661550</v>
      </c>
      <c r="BO8" s="395"/>
      <c r="BP8" s="395"/>
      <c r="BQ8" s="395"/>
      <c r="BR8" s="395"/>
      <c r="BS8" s="395"/>
      <c r="BT8" s="395"/>
      <c r="BU8" s="396"/>
      <c r="BV8" s="394">
        <v>11655081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1.1499999999999999</v>
      </c>
      <c r="CU8" s="435"/>
      <c r="CV8" s="435"/>
      <c r="CW8" s="435"/>
      <c r="CX8" s="435"/>
      <c r="CY8" s="435"/>
      <c r="CZ8" s="435"/>
      <c r="DA8" s="436"/>
      <c r="DB8" s="434">
        <v>1.2</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260486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6469</v>
      </c>
      <c r="BO9" s="395"/>
      <c r="BP9" s="395"/>
      <c r="BQ9" s="395"/>
      <c r="BR9" s="395"/>
      <c r="BS9" s="395"/>
      <c r="BT9" s="395"/>
      <c r="BU9" s="396"/>
      <c r="BV9" s="394">
        <v>-54617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v>
      </c>
      <c r="CU9" s="392"/>
      <c r="CV9" s="392"/>
      <c r="CW9" s="392"/>
      <c r="CX9" s="392"/>
      <c r="CY9" s="392"/>
      <c r="CZ9" s="392"/>
      <c r="DA9" s="393"/>
      <c r="DB9" s="391">
        <v>0.1</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243283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53997</v>
      </c>
      <c r="BO10" s="395"/>
      <c r="BP10" s="395"/>
      <c r="BQ10" s="395"/>
      <c r="BR10" s="395"/>
      <c r="BS10" s="395"/>
      <c r="BT10" s="395"/>
      <c r="BU10" s="396"/>
      <c r="BV10" s="394">
        <v>28129</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266306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2291501</v>
      </c>
      <c r="BO12" s="395"/>
      <c r="BP12" s="395"/>
      <c r="BQ12" s="395"/>
      <c r="BR12" s="395"/>
      <c r="BS12" s="395"/>
      <c r="BT12" s="395"/>
      <c r="BU12" s="396"/>
      <c r="BV12" s="394">
        <v>2700000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245028</v>
      </c>
      <c r="S13" s="479"/>
      <c r="T13" s="479"/>
      <c r="U13" s="479"/>
      <c r="V13" s="480"/>
      <c r="W13" s="410" t="s">
        <v>131</v>
      </c>
      <c r="X13" s="411"/>
      <c r="Y13" s="411"/>
      <c r="Z13" s="411"/>
      <c r="AA13" s="411"/>
      <c r="AB13" s="401"/>
      <c r="AC13" s="445">
        <v>69</v>
      </c>
      <c r="AD13" s="446"/>
      <c r="AE13" s="446"/>
      <c r="AF13" s="446"/>
      <c r="AG13" s="488"/>
      <c r="AH13" s="445">
        <v>62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-2231035</v>
      </c>
      <c r="BO13" s="395"/>
      <c r="BP13" s="395"/>
      <c r="BQ13" s="395"/>
      <c r="BR13" s="395"/>
      <c r="BS13" s="395"/>
      <c r="BT13" s="395"/>
      <c r="BU13" s="396"/>
      <c r="BV13" s="394">
        <v>-2726488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-1.8</v>
      </c>
      <c r="CU13" s="392"/>
      <c r="CV13" s="392"/>
      <c r="CW13" s="392"/>
      <c r="CX13" s="392"/>
      <c r="CY13" s="392"/>
      <c r="CZ13" s="392"/>
      <c r="DA13" s="393"/>
      <c r="DB13" s="391">
        <v>-2</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261615</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242276</v>
      </c>
      <c r="S15" s="479"/>
      <c r="T15" s="479"/>
      <c r="U15" s="479"/>
      <c r="V15" s="480"/>
      <c r="W15" s="410" t="s">
        <v>137</v>
      </c>
      <c r="X15" s="411"/>
      <c r="Y15" s="411"/>
      <c r="Z15" s="411"/>
      <c r="AA15" s="411"/>
      <c r="AB15" s="401"/>
      <c r="AC15" s="445">
        <v>8355</v>
      </c>
      <c r="AD15" s="446"/>
      <c r="AE15" s="446"/>
      <c r="AF15" s="446"/>
      <c r="AG15" s="488"/>
      <c r="AH15" s="445">
        <v>7768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88647620</v>
      </c>
      <c r="BO15" s="358"/>
      <c r="BP15" s="358"/>
      <c r="BQ15" s="358"/>
      <c r="BR15" s="358"/>
      <c r="BS15" s="358"/>
      <c r="BT15" s="358"/>
      <c r="BU15" s="359"/>
      <c r="BV15" s="357">
        <v>82226328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9.5</v>
      </c>
      <c r="AD16" s="482"/>
      <c r="AE16" s="482"/>
      <c r="AF16" s="482"/>
      <c r="AG16" s="483"/>
      <c r="AH16" s="481">
        <v>11.3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76285844</v>
      </c>
      <c r="BO16" s="395"/>
      <c r="BP16" s="395"/>
      <c r="BQ16" s="395"/>
      <c r="BR16" s="395"/>
      <c r="BS16" s="395"/>
      <c r="BT16" s="395"/>
      <c r="BU16" s="396"/>
      <c r="BV16" s="394">
        <v>71151286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79812</v>
      </c>
      <c r="AD17" s="446"/>
      <c r="AE17" s="446"/>
      <c r="AF17" s="446"/>
      <c r="AG17" s="488"/>
      <c r="AH17" s="445">
        <v>61152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109794395</v>
      </c>
      <c r="BO17" s="395"/>
      <c r="BP17" s="395"/>
      <c r="BQ17" s="395"/>
      <c r="BR17" s="395"/>
      <c r="BS17" s="395"/>
      <c r="BT17" s="395"/>
      <c r="BU17" s="396"/>
      <c r="BV17" s="394">
        <v>101038957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20.36</v>
      </c>
      <c r="M18" s="518"/>
      <c r="N18" s="518"/>
      <c r="O18" s="518"/>
      <c r="P18" s="518"/>
      <c r="Q18" s="518"/>
      <c r="R18" s="519"/>
      <c r="S18" s="519"/>
      <c r="T18" s="519"/>
      <c r="U18" s="519"/>
      <c r="V18" s="520"/>
      <c r="W18" s="412"/>
      <c r="X18" s="413"/>
      <c r="Y18" s="413"/>
      <c r="Z18" s="413"/>
      <c r="AA18" s="413"/>
      <c r="AB18" s="404"/>
      <c r="AC18" s="521">
        <v>90.5</v>
      </c>
      <c r="AD18" s="522"/>
      <c r="AE18" s="522"/>
      <c r="AF18" s="522"/>
      <c r="AG18" s="523"/>
      <c r="AH18" s="521">
        <v>88.6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88139349</v>
      </c>
      <c r="BO18" s="395"/>
      <c r="BP18" s="395"/>
      <c r="BQ18" s="395"/>
      <c r="BR18" s="395"/>
      <c r="BS18" s="395"/>
      <c r="BT18" s="395"/>
      <c r="BU18" s="396"/>
      <c r="BV18" s="394">
        <v>83780045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12794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142051081</v>
      </c>
      <c r="BO19" s="395"/>
      <c r="BP19" s="395"/>
      <c r="BQ19" s="395"/>
      <c r="BR19" s="395"/>
      <c r="BS19" s="395"/>
      <c r="BT19" s="395"/>
      <c r="BU19" s="396"/>
      <c r="BV19" s="394">
        <v>138259960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146160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25959</v>
      </c>
      <c r="BO22" s="358"/>
      <c r="BP22" s="358"/>
      <c r="BQ22" s="358"/>
      <c r="BR22" s="358"/>
      <c r="BS22" s="358"/>
      <c r="BT22" s="358"/>
      <c r="BU22" s="359"/>
      <c r="BV22" s="357">
        <v>56879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23119</v>
      </c>
      <c r="BO23" s="395"/>
      <c r="BP23" s="395"/>
      <c r="BQ23" s="395"/>
      <c r="BR23" s="395"/>
      <c r="BS23" s="395"/>
      <c r="BT23" s="395"/>
      <c r="BU23" s="396"/>
      <c r="BV23" s="394">
        <v>52908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12495</v>
      </c>
      <c r="R24" s="446"/>
      <c r="S24" s="446"/>
      <c r="T24" s="446"/>
      <c r="U24" s="446"/>
      <c r="V24" s="488"/>
      <c r="W24" s="540"/>
      <c r="X24" s="541"/>
      <c r="Y24" s="542"/>
      <c r="Z24" s="444" t="s">
        <v>162</v>
      </c>
      <c r="AA24" s="424"/>
      <c r="AB24" s="424"/>
      <c r="AC24" s="424"/>
      <c r="AD24" s="424"/>
      <c r="AE24" s="424"/>
      <c r="AF24" s="424"/>
      <c r="AG24" s="425"/>
      <c r="AH24" s="445">
        <v>2050</v>
      </c>
      <c r="AI24" s="446"/>
      <c r="AJ24" s="446"/>
      <c r="AK24" s="446"/>
      <c r="AL24" s="488"/>
      <c r="AM24" s="445">
        <v>5996250</v>
      </c>
      <c r="AN24" s="446"/>
      <c r="AO24" s="446"/>
      <c r="AP24" s="446"/>
      <c r="AQ24" s="446"/>
      <c r="AR24" s="488"/>
      <c r="AS24" s="445">
        <v>2925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25959</v>
      </c>
      <c r="BO24" s="395"/>
      <c r="BP24" s="395"/>
      <c r="BQ24" s="395"/>
      <c r="BR24" s="395"/>
      <c r="BS24" s="395"/>
      <c r="BT24" s="395"/>
      <c r="BU24" s="396"/>
      <c r="BV24" s="394">
        <v>56879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10048</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25479955</v>
      </c>
      <c r="BO25" s="358"/>
      <c r="BP25" s="358"/>
      <c r="BQ25" s="358"/>
      <c r="BR25" s="358"/>
      <c r="BS25" s="358"/>
      <c r="BT25" s="358"/>
      <c r="BU25" s="359"/>
      <c r="BV25" s="357">
        <v>26307909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9336</v>
      </c>
      <c r="R26" s="446"/>
      <c r="S26" s="446"/>
      <c r="T26" s="446"/>
      <c r="U26" s="446"/>
      <c r="V26" s="488"/>
      <c r="W26" s="540"/>
      <c r="X26" s="541"/>
      <c r="Y26" s="542"/>
      <c r="Z26" s="444" t="s">
        <v>168</v>
      </c>
      <c r="AA26" s="546"/>
      <c r="AB26" s="546"/>
      <c r="AC26" s="546"/>
      <c r="AD26" s="546"/>
      <c r="AE26" s="546"/>
      <c r="AF26" s="546"/>
      <c r="AG26" s="547"/>
      <c r="AH26" s="445">
        <v>190</v>
      </c>
      <c r="AI26" s="446"/>
      <c r="AJ26" s="446"/>
      <c r="AK26" s="446"/>
      <c r="AL26" s="488"/>
      <c r="AM26" s="445">
        <v>526870</v>
      </c>
      <c r="AN26" s="446"/>
      <c r="AO26" s="446"/>
      <c r="AP26" s="446"/>
      <c r="AQ26" s="446"/>
      <c r="AR26" s="488"/>
      <c r="AS26" s="445">
        <v>2773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9026</v>
      </c>
      <c r="R27" s="446"/>
      <c r="S27" s="446"/>
      <c r="T27" s="446"/>
      <c r="U27" s="446"/>
      <c r="V27" s="488"/>
      <c r="W27" s="540"/>
      <c r="X27" s="541"/>
      <c r="Y27" s="542"/>
      <c r="Z27" s="444" t="s">
        <v>171</v>
      </c>
      <c r="AA27" s="424"/>
      <c r="AB27" s="424"/>
      <c r="AC27" s="424"/>
      <c r="AD27" s="424"/>
      <c r="AE27" s="424"/>
      <c r="AF27" s="424"/>
      <c r="AG27" s="425"/>
      <c r="AH27" s="445">
        <v>71</v>
      </c>
      <c r="AI27" s="446"/>
      <c r="AJ27" s="446"/>
      <c r="AK27" s="446"/>
      <c r="AL27" s="488"/>
      <c r="AM27" s="445">
        <v>234645</v>
      </c>
      <c r="AN27" s="446"/>
      <c r="AO27" s="446"/>
      <c r="AP27" s="446"/>
      <c r="AQ27" s="446"/>
      <c r="AR27" s="488"/>
      <c r="AS27" s="445">
        <v>3305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4000000</v>
      </c>
      <c r="BO27" s="514"/>
      <c r="BP27" s="514"/>
      <c r="BQ27" s="514"/>
      <c r="BR27" s="514"/>
      <c r="BS27" s="514"/>
      <c r="BT27" s="514"/>
      <c r="BU27" s="515"/>
      <c r="BV27" s="513">
        <v>4000000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7802</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58163067</v>
      </c>
      <c r="BO28" s="358"/>
      <c r="BP28" s="358"/>
      <c r="BQ28" s="358"/>
      <c r="BR28" s="358"/>
      <c r="BS28" s="358"/>
      <c r="BT28" s="358"/>
      <c r="BU28" s="359"/>
      <c r="BV28" s="357">
        <v>54573030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32</v>
      </c>
      <c r="M29" s="446"/>
      <c r="N29" s="446"/>
      <c r="O29" s="446"/>
      <c r="P29" s="488"/>
      <c r="Q29" s="445">
        <v>6107</v>
      </c>
      <c r="R29" s="446"/>
      <c r="S29" s="446"/>
      <c r="T29" s="446"/>
      <c r="U29" s="446"/>
      <c r="V29" s="488"/>
      <c r="W29" s="543"/>
      <c r="X29" s="544"/>
      <c r="Y29" s="545"/>
      <c r="Z29" s="444" t="s">
        <v>177</v>
      </c>
      <c r="AA29" s="424"/>
      <c r="AB29" s="424"/>
      <c r="AC29" s="424"/>
      <c r="AD29" s="424"/>
      <c r="AE29" s="424"/>
      <c r="AF29" s="424"/>
      <c r="AG29" s="425"/>
      <c r="AH29" s="445">
        <v>2121</v>
      </c>
      <c r="AI29" s="446"/>
      <c r="AJ29" s="446"/>
      <c r="AK29" s="446"/>
      <c r="AL29" s="488"/>
      <c r="AM29" s="445">
        <v>6230895</v>
      </c>
      <c r="AN29" s="446"/>
      <c r="AO29" s="446"/>
      <c r="AP29" s="446"/>
      <c r="AQ29" s="446"/>
      <c r="AR29" s="488"/>
      <c r="AS29" s="445">
        <v>2938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153458355</v>
      </c>
      <c r="BO30" s="514"/>
      <c r="BP30" s="514"/>
      <c r="BQ30" s="514"/>
      <c r="BR30" s="514"/>
      <c r="BS30" s="514"/>
      <c r="BT30" s="514"/>
      <c r="BU30" s="515"/>
      <c r="BV30" s="513">
        <v>140969241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11</v>
      </c>
      <c r="CP34" s="584"/>
      <c r="CQ34" s="585" t="str">
        <f>IF('各会計、関係団体の財政状況及び健全化判断比率'!BS7="","",'各会計、関係団体の財政状況及び健全化判断比率'!BS7)</f>
        <v>公益財団法人港区スポーツふれあい文化健康財団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臨海部広域斎場組合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東京二十三区清掃一部事務組合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10</v>
      </c>
      <c r="BX39" s="584"/>
      <c r="BY39" s="585" t="str">
        <f>IF('各会計、関係団体の財政状況及び健全化判断比率'!B73="","",'各会計、関係団体の財政状況及び健全化判断比率'!B73)</f>
        <v>東京都後期高齢者医療広域連合
（後期高齢者医療特別会計）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hDZMvlBlCT3WdXbxl07hIU+lTmvEC9GQ1w6m3lI8HsvScXMYSVKLD/k7Pt7kdmM2IJD8jZCXocKo3PyFS6i6A==" saltValue="0yoWDwlFXJFKTlbQiz/m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531</v>
      </c>
      <c r="D34" s="1136"/>
      <c r="E34" s="1137"/>
      <c r="F34" s="32">
        <v>9.27</v>
      </c>
      <c r="G34" s="33">
        <v>11.25</v>
      </c>
      <c r="H34" s="33">
        <v>11.98</v>
      </c>
      <c r="I34" s="33">
        <v>11.53</v>
      </c>
      <c r="J34" s="34">
        <v>10.62</v>
      </c>
      <c r="K34" s="22"/>
      <c r="L34" s="22"/>
      <c r="M34" s="22"/>
      <c r="N34" s="22"/>
      <c r="O34" s="22"/>
      <c r="P34" s="22"/>
    </row>
    <row r="35" spans="1:16" ht="39" customHeight="1" x14ac:dyDescent="0.2">
      <c r="A35" s="22"/>
      <c r="B35" s="35"/>
      <c r="C35" s="1132" t="s">
        <v>532</v>
      </c>
      <c r="D35" s="1132"/>
      <c r="E35" s="1133"/>
      <c r="F35" s="36">
        <v>0.38</v>
      </c>
      <c r="G35" s="37">
        <v>1.0900000000000001</v>
      </c>
      <c r="H35" s="37">
        <v>0.56999999999999995</v>
      </c>
      <c r="I35" s="37">
        <v>0.7</v>
      </c>
      <c r="J35" s="38">
        <v>0.69</v>
      </c>
      <c r="K35" s="22"/>
      <c r="L35" s="22"/>
      <c r="M35" s="22"/>
      <c r="N35" s="22"/>
      <c r="O35" s="22"/>
      <c r="P35" s="22"/>
    </row>
    <row r="36" spans="1:16" ht="39" customHeight="1" x14ac:dyDescent="0.2">
      <c r="A36" s="22"/>
      <c r="B36" s="35"/>
      <c r="C36" s="1132" t="s">
        <v>533</v>
      </c>
      <c r="D36" s="1132"/>
      <c r="E36" s="1133"/>
      <c r="F36" s="36">
        <v>1.4</v>
      </c>
      <c r="G36" s="37">
        <v>1.1100000000000001</v>
      </c>
      <c r="H36" s="37">
        <v>0.63</v>
      </c>
      <c r="I36" s="37">
        <v>0.44</v>
      </c>
      <c r="J36" s="38">
        <v>0.63</v>
      </c>
      <c r="K36" s="22"/>
      <c r="L36" s="22"/>
      <c r="M36" s="22"/>
      <c r="N36" s="22"/>
      <c r="O36" s="22"/>
      <c r="P36" s="22"/>
    </row>
    <row r="37" spans="1:16" ht="39" customHeight="1" x14ac:dyDescent="0.2">
      <c r="A37" s="22"/>
      <c r="B37" s="35"/>
      <c r="C37" s="1132" t="s">
        <v>534</v>
      </c>
      <c r="D37" s="1132"/>
      <c r="E37" s="1133"/>
      <c r="F37" s="36">
        <v>7.0000000000000007E-2</v>
      </c>
      <c r="G37" s="37">
        <v>0.08</v>
      </c>
      <c r="H37" s="37">
        <v>0.09</v>
      </c>
      <c r="I37" s="37">
        <v>0.08</v>
      </c>
      <c r="J37" s="38">
        <v>0.09</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536</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m1PA/1PodI6uODKXjWSBp5mrNhWYgZBbP2VVwwIOkN85n08cDyPEwbSaxJneq3cEJqC4me65dbvur6tw02lDw==" saltValue="xNTMGQKcYvAgwN+h+NYR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238</v>
      </c>
      <c r="L45" s="58">
        <v>189</v>
      </c>
      <c r="M45" s="58">
        <v>157</v>
      </c>
      <c r="N45" s="58">
        <v>120</v>
      </c>
      <c r="O45" s="59">
        <v>32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482</v>
      </c>
      <c r="L47" s="62" t="s">
        <v>482</v>
      </c>
      <c r="M47" s="62" t="s">
        <v>482</v>
      </c>
      <c r="N47" s="62" t="s">
        <v>482</v>
      </c>
      <c r="O47" s="63" t="s">
        <v>482</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98</v>
      </c>
      <c r="L49" s="62">
        <v>117</v>
      </c>
      <c r="M49" s="62">
        <v>123</v>
      </c>
      <c r="N49" s="62">
        <v>90</v>
      </c>
      <c r="O49" s="63">
        <v>109</v>
      </c>
      <c r="P49" s="46"/>
      <c r="Q49" s="46"/>
      <c r="R49" s="46"/>
      <c r="S49" s="46"/>
      <c r="T49" s="46"/>
      <c r="U49" s="46"/>
    </row>
    <row r="50" spans="1:21" ht="30.75" customHeight="1" x14ac:dyDescent="0.2">
      <c r="A50" s="46"/>
      <c r="B50" s="1140"/>
      <c r="C50" s="1141"/>
      <c r="D50" s="60"/>
      <c r="E50" s="1146" t="s">
        <v>15</v>
      </c>
      <c r="F50" s="1146"/>
      <c r="G50" s="1146"/>
      <c r="H50" s="1146"/>
      <c r="I50" s="1146"/>
      <c r="J50" s="1147"/>
      <c r="K50" s="61">
        <v>3010</v>
      </c>
      <c r="L50" s="62">
        <v>1023</v>
      </c>
      <c r="M50" s="62">
        <v>969</v>
      </c>
      <c r="N50" s="62">
        <v>932</v>
      </c>
      <c r="O50" s="63">
        <v>850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3492</v>
      </c>
      <c r="L52" s="62">
        <v>3428</v>
      </c>
      <c r="M52" s="62">
        <v>3274</v>
      </c>
      <c r="N52" s="62">
        <v>3045</v>
      </c>
      <c r="O52" s="63">
        <v>2718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-146</v>
      </c>
      <c r="L53" s="67">
        <v>-2099</v>
      </c>
      <c r="M53" s="67">
        <v>-2025</v>
      </c>
      <c r="N53" s="67">
        <v>-1903</v>
      </c>
      <c r="O53" s="68">
        <v>-1727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557</v>
      </c>
      <c r="L58" s="82" t="s">
        <v>482</v>
      </c>
      <c r="M58" s="82" t="s">
        <v>482</v>
      </c>
      <c r="N58" s="82" t="s">
        <v>482</v>
      </c>
      <c r="O58" s="83" t="s">
        <v>482</v>
      </c>
    </row>
    <row r="59" spans="1:21" ht="31.5" customHeight="1" x14ac:dyDescent="0.2">
      <c r="B59" s="1156"/>
      <c r="C59" s="1157"/>
      <c r="D59" s="1163" t="s">
        <v>26</v>
      </c>
      <c r="E59" s="1164"/>
      <c r="F59" s="1164"/>
      <c r="G59" s="1164"/>
      <c r="H59" s="1164"/>
      <c r="I59" s="1164"/>
      <c r="J59" s="1165"/>
      <c r="K59" s="84" t="s">
        <v>557</v>
      </c>
      <c r="L59" s="85" t="s">
        <v>482</v>
      </c>
      <c r="M59" s="85" t="s">
        <v>482</v>
      </c>
      <c r="N59" s="85" t="s">
        <v>482</v>
      </c>
      <c r="O59" s="86" t="s">
        <v>482</v>
      </c>
    </row>
    <row r="60" spans="1:21" ht="31.5" customHeight="1" thickBot="1" x14ac:dyDescent="0.25">
      <c r="B60" s="1158"/>
      <c r="C60" s="1159"/>
      <c r="D60" s="1166" t="s">
        <v>27</v>
      </c>
      <c r="E60" s="1167"/>
      <c r="F60" s="1167"/>
      <c r="G60" s="1167"/>
      <c r="H60" s="1167"/>
      <c r="I60" s="1167"/>
      <c r="J60" s="1168"/>
      <c r="K60" s="87" t="s">
        <v>557</v>
      </c>
      <c r="L60" s="88" t="s">
        <v>482</v>
      </c>
      <c r="M60" s="88" t="s">
        <v>482</v>
      </c>
      <c r="N60" s="88" t="s">
        <v>482</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j/3WT95h9ukq39LhRk/3xo5UHheeNIrfx07Nsiucbb7rimMh7Khk6d3C/9FCHtxmeNM3KqXVYnxFo4sbNJm2A==" saltValue="ibKum6at/JhTzNB4dKky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505</v>
      </c>
      <c r="J41" s="343">
        <v>325</v>
      </c>
      <c r="K41" s="343">
        <v>174</v>
      </c>
      <c r="L41" s="343">
        <v>57</v>
      </c>
      <c r="M41" s="344">
        <v>26</v>
      </c>
    </row>
    <row r="42" spans="2:13" ht="27.75" customHeight="1" x14ac:dyDescent="0.2">
      <c r="B42" s="1171"/>
      <c r="C42" s="1172"/>
      <c r="D42" s="104"/>
      <c r="E42" s="1177" t="s">
        <v>32</v>
      </c>
      <c r="F42" s="1177"/>
      <c r="G42" s="1177"/>
      <c r="H42" s="1178"/>
      <c r="I42" s="345">
        <v>3062</v>
      </c>
      <c r="J42" s="346">
        <v>2565</v>
      </c>
      <c r="K42" s="346">
        <v>2367</v>
      </c>
      <c r="L42" s="346">
        <v>2169</v>
      </c>
      <c r="M42" s="347">
        <v>1971</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1201</v>
      </c>
      <c r="J44" s="346">
        <v>1456</v>
      </c>
      <c r="K44" s="346">
        <v>1697</v>
      </c>
      <c r="L44" s="346">
        <v>1934</v>
      </c>
      <c r="M44" s="347">
        <v>1866</v>
      </c>
    </row>
    <row r="45" spans="2:13" ht="27.75" customHeight="1" x14ac:dyDescent="0.2">
      <c r="B45" s="1171"/>
      <c r="C45" s="1172"/>
      <c r="D45" s="104"/>
      <c r="E45" s="1177" t="s">
        <v>35</v>
      </c>
      <c r="F45" s="1177"/>
      <c r="G45" s="1177"/>
      <c r="H45" s="1178"/>
      <c r="I45" s="345">
        <v>12400</v>
      </c>
      <c r="J45" s="346">
        <v>11636</v>
      </c>
      <c r="K45" s="346">
        <v>11849</v>
      </c>
      <c r="L45" s="346">
        <v>12336</v>
      </c>
      <c r="M45" s="347">
        <v>12254</v>
      </c>
    </row>
    <row r="46" spans="2:13" ht="27.75" customHeight="1" x14ac:dyDescent="0.2">
      <c r="B46" s="1171"/>
      <c r="C46" s="1172"/>
      <c r="D46" s="105"/>
      <c r="E46" s="1177" t="s">
        <v>36</v>
      </c>
      <c r="F46" s="1177"/>
      <c r="G46" s="1177"/>
      <c r="H46" s="1178"/>
      <c r="I46" s="345" t="s">
        <v>482</v>
      </c>
      <c r="J46" s="346" t="s">
        <v>482</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183971</v>
      </c>
      <c r="J50" s="346">
        <v>188121</v>
      </c>
      <c r="K50" s="346">
        <v>190132</v>
      </c>
      <c r="L50" s="346">
        <v>199234</v>
      </c>
      <c r="M50" s="347">
        <v>214940</v>
      </c>
    </row>
    <row r="51" spans="2:13" ht="27.75" customHeight="1" x14ac:dyDescent="0.2">
      <c r="B51" s="1171"/>
      <c r="C51" s="1172"/>
      <c r="D51" s="104"/>
      <c r="E51" s="1177" t="s">
        <v>42</v>
      </c>
      <c r="F51" s="1177"/>
      <c r="G51" s="1177"/>
      <c r="H51" s="1178"/>
      <c r="I51" s="345" t="s">
        <v>482</v>
      </c>
      <c r="J51" s="346" t="s">
        <v>482</v>
      </c>
      <c r="K51" s="346" t="s">
        <v>482</v>
      </c>
      <c r="L51" s="346" t="s">
        <v>482</v>
      </c>
      <c r="M51" s="347" t="s">
        <v>482</v>
      </c>
    </row>
    <row r="52" spans="2:13" ht="27.75" customHeight="1" x14ac:dyDescent="0.2">
      <c r="B52" s="1173"/>
      <c r="C52" s="1174"/>
      <c r="D52" s="104"/>
      <c r="E52" s="1177" t="s">
        <v>43</v>
      </c>
      <c r="F52" s="1177"/>
      <c r="G52" s="1177"/>
      <c r="H52" s="1178"/>
      <c r="I52" s="345">
        <v>28271</v>
      </c>
      <c r="J52" s="346">
        <v>25099</v>
      </c>
      <c r="K52" s="346">
        <v>21993</v>
      </c>
      <c r="L52" s="346">
        <v>18991</v>
      </c>
      <c r="M52" s="347">
        <v>16315</v>
      </c>
    </row>
    <row r="53" spans="2:13" ht="27.75" customHeight="1" thickBot="1" x14ac:dyDescent="0.25">
      <c r="B53" s="1184" t="s">
        <v>19</v>
      </c>
      <c r="C53" s="1185"/>
      <c r="D53" s="108"/>
      <c r="E53" s="1186" t="s">
        <v>44</v>
      </c>
      <c r="F53" s="1186"/>
      <c r="G53" s="1186"/>
      <c r="H53" s="1187"/>
      <c r="I53" s="348">
        <v>-195074</v>
      </c>
      <c r="J53" s="349">
        <v>-197238</v>
      </c>
      <c r="K53" s="349">
        <v>-196038</v>
      </c>
      <c r="L53" s="349">
        <v>-201729</v>
      </c>
      <c r="M53" s="350">
        <v>-215138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d0SoozGm6/47mkou31YI5+E3hngkcfvS3PGHUXV+BXuuzuTRNULbVz8qTLU1R5JbcS9ssbc8N9ECit3aDgLrQ==" saltValue="DWRvL24vieBjk9DYurbj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51390</v>
      </c>
      <c r="G55" s="120">
        <v>54573</v>
      </c>
      <c r="H55" s="121">
        <v>58163</v>
      </c>
    </row>
    <row r="56" spans="2:8" ht="52.5" customHeight="1" x14ac:dyDescent="0.2">
      <c r="B56" s="122"/>
      <c r="C56" s="1198" t="s">
        <v>47</v>
      </c>
      <c r="D56" s="1198"/>
      <c r="E56" s="1199"/>
      <c r="F56" s="123" t="s">
        <v>482</v>
      </c>
      <c r="G56" s="123" t="s">
        <v>482</v>
      </c>
      <c r="H56" s="124" t="s">
        <v>482</v>
      </c>
    </row>
    <row r="57" spans="2:8" ht="53.25" customHeight="1" x14ac:dyDescent="0.2">
      <c r="B57" s="122"/>
      <c r="C57" s="1200" t="s">
        <v>48</v>
      </c>
      <c r="D57" s="1200"/>
      <c r="E57" s="1201"/>
      <c r="F57" s="125">
        <v>135733</v>
      </c>
      <c r="G57" s="125">
        <v>140969</v>
      </c>
      <c r="H57" s="126">
        <v>153458</v>
      </c>
    </row>
    <row r="58" spans="2:8" ht="45.75" customHeight="1" x14ac:dyDescent="0.2">
      <c r="B58" s="127"/>
      <c r="C58" s="1188" t="s">
        <v>551</v>
      </c>
      <c r="D58" s="1189"/>
      <c r="E58" s="1190"/>
      <c r="F58" s="128">
        <v>81630</v>
      </c>
      <c r="G58" s="128">
        <v>88675</v>
      </c>
      <c r="H58" s="129">
        <v>92759</v>
      </c>
    </row>
    <row r="59" spans="2:8" ht="45.75" customHeight="1" x14ac:dyDescent="0.2">
      <c r="B59" s="127"/>
      <c r="C59" s="1188" t="s">
        <v>552</v>
      </c>
      <c r="D59" s="1189"/>
      <c r="E59" s="1190"/>
      <c r="F59" s="128">
        <v>17439</v>
      </c>
      <c r="G59" s="128">
        <v>15860</v>
      </c>
      <c r="H59" s="129">
        <v>24626</v>
      </c>
    </row>
    <row r="60" spans="2:8" ht="45.75" customHeight="1" x14ac:dyDescent="0.2">
      <c r="B60" s="127"/>
      <c r="C60" s="1188" t="s">
        <v>553</v>
      </c>
      <c r="D60" s="1189"/>
      <c r="E60" s="1190"/>
      <c r="F60" s="128">
        <v>13410</v>
      </c>
      <c r="G60" s="128">
        <v>13510</v>
      </c>
      <c r="H60" s="129">
        <v>13575</v>
      </c>
    </row>
    <row r="61" spans="2:8" ht="45.75" customHeight="1" x14ac:dyDescent="0.2">
      <c r="B61" s="127"/>
      <c r="C61" s="1188" t="s">
        <v>554</v>
      </c>
      <c r="D61" s="1189"/>
      <c r="E61" s="1190"/>
      <c r="F61" s="128">
        <v>7777</v>
      </c>
      <c r="G61" s="128">
        <v>8036</v>
      </c>
      <c r="H61" s="129">
        <v>8151</v>
      </c>
    </row>
    <row r="62" spans="2:8" ht="45.75" customHeight="1" thickBot="1" x14ac:dyDescent="0.25">
      <c r="B62" s="130"/>
      <c r="C62" s="1191" t="s">
        <v>555</v>
      </c>
      <c r="D62" s="1192"/>
      <c r="E62" s="1193"/>
      <c r="F62" s="131">
        <v>3457</v>
      </c>
      <c r="G62" s="131">
        <v>3340</v>
      </c>
      <c r="H62" s="132">
        <v>3247</v>
      </c>
    </row>
    <row r="63" spans="2:8" ht="52.5" customHeight="1" thickBot="1" x14ac:dyDescent="0.25">
      <c r="B63" s="133"/>
      <c r="C63" s="1194" t="s">
        <v>49</v>
      </c>
      <c r="D63" s="1194"/>
      <c r="E63" s="1195"/>
      <c r="F63" s="134">
        <v>187123</v>
      </c>
      <c r="G63" s="134">
        <v>195542</v>
      </c>
      <c r="H63" s="135">
        <v>211621</v>
      </c>
    </row>
    <row r="64" spans="2:8" ht="13" x14ac:dyDescent="0.2"/>
  </sheetData>
  <sheetProtection algorithmName="SHA-512" hashValue="nmoEHYDalUiaLwnjMvDOSpB/RUj+UZuTM1gqKt2YhihDYs/jK5+vuBn2Lo2gE0RnSwHUpz0uMTW0aAg9ZFpzNw==" saltValue="glwMvExEfCFWMSSjgB2f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91588</v>
      </c>
      <c r="E3" s="154"/>
      <c r="F3" s="155">
        <v>51681</v>
      </c>
      <c r="G3" s="156"/>
      <c r="H3" s="157"/>
    </row>
    <row r="4" spans="1:8" x14ac:dyDescent="0.2">
      <c r="A4" s="158"/>
      <c r="B4" s="159"/>
      <c r="C4" s="160"/>
      <c r="D4" s="161">
        <v>63980</v>
      </c>
      <c r="E4" s="162"/>
      <c r="F4" s="163">
        <v>37226</v>
      </c>
      <c r="G4" s="164"/>
      <c r="H4" s="165"/>
    </row>
    <row r="5" spans="1:8" x14ac:dyDescent="0.2">
      <c r="A5" s="146" t="s">
        <v>515</v>
      </c>
      <c r="B5" s="151"/>
      <c r="C5" s="152"/>
      <c r="D5" s="153">
        <v>78173</v>
      </c>
      <c r="E5" s="154"/>
      <c r="F5" s="155">
        <v>50465</v>
      </c>
      <c r="G5" s="156"/>
      <c r="H5" s="157"/>
    </row>
    <row r="6" spans="1:8" x14ac:dyDescent="0.2">
      <c r="A6" s="158"/>
      <c r="B6" s="159"/>
      <c r="C6" s="160"/>
      <c r="D6" s="161">
        <v>48028</v>
      </c>
      <c r="E6" s="162"/>
      <c r="F6" s="163">
        <v>34193</v>
      </c>
      <c r="G6" s="164"/>
      <c r="H6" s="165"/>
    </row>
    <row r="7" spans="1:8" x14ac:dyDescent="0.2">
      <c r="A7" s="146" t="s">
        <v>516</v>
      </c>
      <c r="B7" s="151"/>
      <c r="C7" s="152"/>
      <c r="D7" s="153">
        <v>144872</v>
      </c>
      <c r="E7" s="154"/>
      <c r="F7" s="155">
        <v>51679</v>
      </c>
      <c r="G7" s="156"/>
      <c r="H7" s="157"/>
    </row>
    <row r="8" spans="1:8" x14ac:dyDescent="0.2">
      <c r="A8" s="158"/>
      <c r="B8" s="159"/>
      <c r="C8" s="160"/>
      <c r="D8" s="161">
        <v>100401</v>
      </c>
      <c r="E8" s="162"/>
      <c r="F8" s="163">
        <v>35132</v>
      </c>
      <c r="G8" s="164"/>
      <c r="H8" s="165"/>
    </row>
    <row r="9" spans="1:8" x14ac:dyDescent="0.2">
      <c r="A9" s="146" t="s">
        <v>517</v>
      </c>
      <c r="B9" s="151"/>
      <c r="C9" s="152"/>
      <c r="D9" s="153">
        <v>124191</v>
      </c>
      <c r="E9" s="154"/>
      <c r="F9" s="155">
        <v>49665</v>
      </c>
      <c r="G9" s="156"/>
      <c r="H9" s="157"/>
    </row>
    <row r="10" spans="1:8" x14ac:dyDescent="0.2">
      <c r="A10" s="158"/>
      <c r="B10" s="159"/>
      <c r="C10" s="160"/>
      <c r="D10" s="161">
        <v>86538</v>
      </c>
      <c r="E10" s="162"/>
      <c r="F10" s="163">
        <v>34678</v>
      </c>
      <c r="G10" s="164"/>
      <c r="H10" s="165"/>
    </row>
    <row r="11" spans="1:8" x14ac:dyDescent="0.2">
      <c r="A11" s="146" t="s">
        <v>518</v>
      </c>
      <c r="B11" s="151"/>
      <c r="C11" s="152"/>
      <c r="D11" s="153">
        <v>76721</v>
      </c>
      <c r="E11" s="154"/>
      <c r="F11" s="155">
        <v>63439</v>
      </c>
      <c r="G11" s="156"/>
      <c r="H11" s="157"/>
    </row>
    <row r="12" spans="1:8" x14ac:dyDescent="0.2">
      <c r="A12" s="158"/>
      <c r="B12" s="159"/>
      <c r="C12" s="166"/>
      <c r="D12" s="161">
        <v>62121</v>
      </c>
      <c r="E12" s="162"/>
      <c r="F12" s="163">
        <v>46463</v>
      </c>
      <c r="G12" s="164"/>
      <c r="H12" s="165"/>
    </row>
    <row r="13" spans="1:8" x14ac:dyDescent="0.2">
      <c r="A13" s="146"/>
      <c r="B13" s="151"/>
      <c r="C13" s="152"/>
      <c r="D13" s="153">
        <v>103109</v>
      </c>
      <c r="E13" s="154"/>
      <c r="F13" s="155">
        <v>53386</v>
      </c>
      <c r="G13" s="167"/>
      <c r="H13" s="157"/>
    </row>
    <row r="14" spans="1:8" x14ac:dyDescent="0.2">
      <c r="A14" s="158"/>
      <c r="B14" s="159"/>
      <c r="C14" s="160"/>
      <c r="D14" s="161">
        <v>72214</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9.2799999999999994</v>
      </c>
      <c r="C19" s="168">
        <f>ROUND(VALUE(SUBSTITUTE(実質収支比率等に係る経年分析!G$48,"▲","-")),2)</f>
        <v>11.25</v>
      </c>
      <c r="D19" s="168">
        <f>ROUND(VALUE(SUBSTITUTE(実質収支比率等に係る経年分析!H$48,"▲","-")),2)</f>
        <v>11.98</v>
      </c>
      <c r="E19" s="168">
        <f>ROUND(VALUE(SUBSTITUTE(実質収支比率等に係る経年分析!I$48,"▲","-")),2)</f>
        <v>11.54</v>
      </c>
      <c r="F19" s="168">
        <f>ROUND(VALUE(SUBSTITUTE(実質収支比率等に係る経年分析!J$48,"▲","-")),2)</f>
        <v>10.62</v>
      </c>
    </row>
    <row r="20" spans="1:11" x14ac:dyDescent="0.2">
      <c r="A20" s="168" t="s">
        <v>53</v>
      </c>
      <c r="B20" s="168">
        <f>ROUND(VALUE(SUBSTITUTE(実質収支比率等に係る経年分析!F$47,"▲","-")),2)</f>
        <v>54.59</v>
      </c>
      <c r="C20" s="168">
        <f>ROUND(VALUE(SUBSTITUTE(実質収支比率等に係る経年分析!G$47,"▲","-")),2)</f>
        <v>52.82</v>
      </c>
      <c r="D20" s="168">
        <f>ROUND(VALUE(SUBSTITUTE(実質収支比率等に係る経年分析!H$47,"▲","-")),2)</f>
        <v>52.58</v>
      </c>
      <c r="E20" s="168">
        <f>ROUND(VALUE(SUBSTITUTE(実質収支比率等に係る経年分析!I$47,"▲","-")),2)</f>
        <v>54.01</v>
      </c>
      <c r="F20" s="168">
        <f>ROUND(VALUE(SUBSTITUTE(実質収支比率等に係る経年分析!J$47,"▲","-")),2)</f>
        <v>52.97</v>
      </c>
    </row>
    <row r="21" spans="1:11" x14ac:dyDescent="0.2">
      <c r="A21" s="168" t="s">
        <v>54</v>
      </c>
      <c r="B21" s="168">
        <f>IF(ISNUMBER(VALUE(SUBSTITUTE(実質収支比率等に係る経年分析!F$49,"▲","-"))),ROUND(VALUE(SUBSTITUTE(実質収支比率等に係る経年分析!F$49,"▲","-")),2),NA())</f>
        <v>-0.11</v>
      </c>
      <c r="C21" s="168">
        <f>IF(ISNUMBER(VALUE(SUBSTITUTE(実質収支比率等に係る経年分析!G$49,"▲","-"))),ROUND(VALUE(SUBSTITUTE(実質収支比率等に係る経年分析!G$49,"▲","-")),2),NA())</f>
        <v>-1.82</v>
      </c>
      <c r="D21" s="168">
        <f>IF(ISNUMBER(VALUE(SUBSTITUTE(実質収支比率等に係る経年分析!H$49,"▲","-"))),ROUND(VALUE(SUBSTITUTE(実質収支比率等に係る経年分析!H$49,"▲","-")),2),NA())</f>
        <v>-6.46</v>
      </c>
      <c r="E21" s="168">
        <f>IF(ISNUMBER(VALUE(SUBSTITUTE(実質収支比率等に係る経年分析!I$49,"▲","-"))),ROUND(VALUE(SUBSTITUTE(実質収支比率等に係る経年分析!I$49,"▲","-")),2),NA())</f>
        <v>-2.7</v>
      </c>
      <c r="F21" s="168">
        <f>IF(ISNUMBER(VALUE(SUBSTITUTE(実質収支比率等に係る経年分析!J$49,"▲","-"))),ROUND(VALUE(SUBSTITUTE(実質収支比率等に係る経年分析!J$49,"▲","-")),2),NA())</f>
        <v>-2.0299999999999998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1.1100000000000001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0.63</v>
      </c>
    </row>
    <row r="35" spans="1:16" x14ac:dyDescent="0.2">
      <c r="A35" s="169" t="str">
        <f>IF(連結実質赤字比率に係る赤字・黒字の構成分析!C$35="",NA(),連結実質赤字比率に係る赤字・黒字の構成分析!C$35)</f>
        <v>介護保険会計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1.0900000000000001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0.56999999999999995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11.53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10.62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3492</v>
      </c>
      <c r="E42" s="170"/>
      <c r="F42" s="170"/>
      <c r="G42" s="170">
        <f>'実質公債費比率（分子）の構造'!L$52</f>
        <v>3428</v>
      </c>
      <c r="H42" s="170"/>
      <c r="I42" s="170"/>
      <c r="J42" s="170">
        <f>'実質公債費比率（分子）の構造'!M$52</f>
        <v>3274</v>
      </c>
      <c r="K42" s="170"/>
      <c r="L42" s="170"/>
      <c r="M42" s="170">
        <f>'実質公債費比率（分子）の構造'!N$52</f>
        <v>3045</v>
      </c>
      <c r="N42" s="170"/>
      <c r="O42" s="170"/>
      <c r="P42" s="170">
        <f>'実質公債費比率（分子）の構造'!O$52</f>
        <v>2718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3010</v>
      </c>
      <c r="C44" s="170"/>
      <c r="D44" s="170"/>
      <c r="E44" s="170">
        <f>'実質公債費比率（分子）の構造'!L$50</f>
        <v>1023</v>
      </c>
      <c r="F44" s="170"/>
      <c r="G44" s="170"/>
      <c r="H44" s="170">
        <f>'実質公債費比率（分子）の構造'!M$50</f>
        <v>969</v>
      </c>
      <c r="I44" s="170"/>
      <c r="J44" s="170"/>
      <c r="K44" s="170">
        <f>'実質公債費比率（分子）の構造'!N$50</f>
        <v>932</v>
      </c>
      <c r="L44" s="170"/>
      <c r="M44" s="170"/>
      <c r="N44" s="170">
        <f>'実質公債費比率（分子）の構造'!O$50</f>
        <v>850</v>
      </c>
      <c r="O44" s="170"/>
      <c r="P44" s="170"/>
    </row>
    <row r="45" spans="1:16" x14ac:dyDescent="0.2">
      <c r="A45" s="170" t="s">
        <v>63</v>
      </c>
      <c r="B45" s="170">
        <f>'実質公債費比率（分子）の構造'!K$49</f>
        <v>98</v>
      </c>
      <c r="C45" s="170"/>
      <c r="D45" s="170"/>
      <c r="E45" s="170">
        <f>'実質公債費比率（分子）の構造'!L$49</f>
        <v>117</v>
      </c>
      <c r="F45" s="170"/>
      <c r="G45" s="170"/>
      <c r="H45" s="170">
        <f>'実質公債費比率（分子）の構造'!M$49</f>
        <v>123</v>
      </c>
      <c r="I45" s="170"/>
      <c r="J45" s="170"/>
      <c r="K45" s="170">
        <f>'実質公債費比率（分子）の構造'!N$49</f>
        <v>90</v>
      </c>
      <c r="L45" s="170"/>
      <c r="M45" s="170"/>
      <c r="N45" s="170">
        <f>'実質公債費比率（分子）の構造'!O$49</f>
        <v>109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238</v>
      </c>
      <c r="C49" s="170"/>
      <c r="D49" s="170"/>
      <c r="E49" s="170">
        <f>'実質公債費比率（分子）の構造'!L$45</f>
        <v>189</v>
      </c>
      <c r="F49" s="170"/>
      <c r="G49" s="170"/>
      <c r="H49" s="170">
        <f>'実質公債費比率（分子）の構造'!M$45</f>
        <v>157</v>
      </c>
      <c r="I49" s="170"/>
      <c r="J49" s="170"/>
      <c r="K49" s="170">
        <f>'実質公債費比率（分子）の構造'!N$45</f>
        <v>120</v>
      </c>
      <c r="L49" s="170"/>
      <c r="M49" s="170"/>
      <c r="N49" s="170">
        <f>'実質公債費比率（分子）の構造'!O$45</f>
        <v>32</v>
      </c>
      <c r="O49" s="170"/>
      <c r="P49" s="170"/>
    </row>
    <row r="50" spans="1:16" x14ac:dyDescent="0.2">
      <c r="A50" s="170" t="s">
        <v>67</v>
      </c>
      <c r="B50" s="170" t="e">
        <f>NA()</f>
        <v>#N/A</v>
      </c>
      <c r="C50" s="170">
        <f>IF(ISNUMBER('実質公債費比率（分子）の構造'!K$53),'実質公債費比率（分子）の構造'!K$53,NA())</f>
        <v>-146</v>
      </c>
      <c r="D50" s="170" t="e">
        <f>NA()</f>
        <v>#N/A</v>
      </c>
      <c r="E50" s="170" t="e">
        <f>NA()</f>
        <v>#N/A</v>
      </c>
      <c r="F50" s="170">
        <f>IF(ISNUMBER('実質公債費比率（分子）の構造'!L$53),'実質公債費比率（分子）の構造'!L$53,NA())</f>
        <v>-2099</v>
      </c>
      <c r="G50" s="170" t="e">
        <f>NA()</f>
        <v>#N/A</v>
      </c>
      <c r="H50" s="170" t="e">
        <f>NA()</f>
        <v>#N/A</v>
      </c>
      <c r="I50" s="170">
        <f>IF(ISNUMBER('実質公債費比率（分子）の構造'!M$53),'実質公債費比率（分子）の構造'!M$53,NA())</f>
        <v>-2025</v>
      </c>
      <c r="J50" s="170" t="e">
        <f>NA()</f>
        <v>#N/A</v>
      </c>
      <c r="K50" s="170" t="e">
        <f>NA()</f>
        <v>#N/A</v>
      </c>
      <c r="L50" s="170">
        <f>IF(ISNUMBER('実質公債費比率（分子）の構造'!N$53),'実質公債費比率（分子）の構造'!N$53,NA())</f>
        <v>-1903</v>
      </c>
      <c r="M50" s="170" t="e">
        <f>NA()</f>
        <v>#N/A</v>
      </c>
      <c r="N50" s="170" t="e">
        <f>NA()</f>
        <v>#N/A</v>
      </c>
      <c r="O50" s="170">
        <f>IF(ISNUMBER('実質公債費比率（分子）の構造'!O$53),'実質公債費比率（分子）の構造'!O$53,NA())</f>
        <v>-1727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28271</v>
      </c>
      <c r="E56" s="169"/>
      <c r="F56" s="169"/>
      <c r="G56" s="169">
        <f>'将来負担比率（分子）の構造'!J$52</f>
        <v>25099</v>
      </c>
      <c r="H56" s="169"/>
      <c r="I56" s="169"/>
      <c r="J56" s="169">
        <f>'将来負担比率（分子）の構造'!K$52</f>
        <v>21993</v>
      </c>
      <c r="K56" s="169"/>
      <c r="L56" s="169"/>
      <c r="M56" s="169">
        <f>'将来負担比率（分子）の構造'!L$52</f>
        <v>18991</v>
      </c>
      <c r="N56" s="169"/>
      <c r="O56" s="169"/>
      <c r="P56" s="169">
        <f>'将来負担比率（分子）の構造'!M$52</f>
        <v>16315</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183971</v>
      </c>
      <c r="E58" s="169"/>
      <c r="F58" s="169"/>
      <c r="G58" s="169">
        <f>'将来負担比率（分子）の構造'!J$50</f>
        <v>188121</v>
      </c>
      <c r="H58" s="169"/>
      <c r="I58" s="169"/>
      <c r="J58" s="169">
        <f>'将来負担比率（分子）の構造'!K$50</f>
        <v>190132</v>
      </c>
      <c r="K58" s="169"/>
      <c r="L58" s="169"/>
      <c r="M58" s="169">
        <f>'将来負担比率（分子）の構造'!L$50</f>
        <v>199234</v>
      </c>
      <c r="N58" s="169"/>
      <c r="O58" s="169"/>
      <c r="P58" s="169">
        <f>'将来負担比率（分子）の構造'!M$50</f>
        <v>214940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12400</v>
      </c>
      <c r="C62" s="169"/>
      <c r="D62" s="169"/>
      <c r="E62" s="169">
        <f>'将来負担比率（分子）の構造'!J$45</f>
        <v>11636</v>
      </c>
      <c r="F62" s="169"/>
      <c r="G62" s="169"/>
      <c r="H62" s="169">
        <f>'将来負担比率（分子）の構造'!K$45</f>
        <v>11849</v>
      </c>
      <c r="I62" s="169"/>
      <c r="J62" s="169"/>
      <c r="K62" s="169">
        <f>'将来負担比率（分子）の構造'!L$45</f>
        <v>12336</v>
      </c>
      <c r="L62" s="169"/>
      <c r="M62" s="169"/>
      <c r="N62" s="169">
        <f>'将来負担比率（分子）の構造'!M$45</f>
        <v>12254</v>
      </c>
      <c r="O62" s="169"/>
      <c r="P62" s="169"/>
    </row>
    <row r="63" spans="1:16" x14ac:dyDescent="0.2">
      <c r="A63" s="169" t="s">
        <v>34</v>
      </c>
      <c r="B63" s="169">
        <f>'将来負担比率（分子）の構造'!I$44</f>
        <v>1201</v>
      </c>
      <c r="C63" s="169"/>
      <c r="D63" s="169"/>
      <c r="E63" s="169">
        <f>'将来負担比率（分子）の構造'!J$44</f>
        <v>1456</v>
      </c>
      <c r="F63" s="169"/>
      <c r="G63" s="169"/>
      <c r="H63" s="169">
        <f>'将来負担比率（分子）の構造'!K$44</f>
        <v>1697</v>
      </c>
      <c r="I63" s="169"/>
      <c r="J63" s="169"/>
      <c r="K63" s="169">
        <f>'将来負担比率（分子）の構造'!L$44</f>
        <v>1934</v>
      </c>
      <c r="L63" s="169"/>
      <c r="M63" s="169"/>
      <c r="N63" s="169">
        <f>'将来負担比率（分子）の構造'!M$44</f>
        <v>1866</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3062</v>
      </c>
      <c r="C65" s="169"/>
      <c r="D65" s="169"/>
      <c r="E65" s="169">
        <f>'将来負担比率（分子）の構造'!J$42</f>
        <v>2565</v>
      </c>
      <c r="F65" s="169"/>
      <c r="G65" s="169"/>
      <c r="H65" s="169">
        <f>'将来負担比率（分子）の構造'!K$42</f>
        <v>2367</v>
      </c>
      <c r="I65" s="169"/>
      <c r="J65" s="169"/>
      <c r="K65" s="169">
        <f>'将来負担比率（分子）の構造'!L$42</f>
        <v>2169</v>
      </c>
      <c r="L65" s="169"/>
      <c r="M65" s="169"/>
      <c r="N65" s="169">
        <f>'将来負担比率（分子）の構造'!M$42</f>
        <v>1971</v>
      </c>
      <c r="O65" s="169"/>
      <c r="P65" s="169"/>
    </row>
    <row r="66" spans="1:16" x14ac:dyDescent="0.2">
      <c r="A66" s="169" t="s">
        <v>31</v>
      </c>
      <c r="B66" s="169">
        <f>'将来負担比率（分子）の構造'!I$41</f>
        <v>505</v>
      </c>
      <c r="C66" s="169"/>
      <c r="D66" s="169"/>
      <c r="E66" s="169">
        <f>'将来負担比率（分子）の構造'!J$41</f>
        <v>325</v>
      </c>
      <c r="F66" s="169"/>
      <c r="G66" s="169"/>
      <c r="H66" s="169">
        <f>'将来負担比率（分子）の構造'!K$41</f>
        <v>174</v>
      </c>
      <c r="I66" s="169"/>
      <c r="J66" s="169"/>
      <c r="K66" s="169">
        <f>'将来負担比率（分子）の構造'!L$41</f>
        <v>57</v>
      </c>
      <c r="L66" s="169"/>
      <c r="M66" s="169"/>
      <c r="N66" s="169">
        <f>'将来負担比率（分子）の構造'!M$41</f>
        <v>26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51390</v>
      </c>
      <c r="C72" s="173">
        <f>基金残高に係る経年分析!G55</f>
        <v>54573</v>
      </c>
      <c r="D72" s="173">
        <f>基金残高に係る経年分析!H55</f>
        <v>58163</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135733</v>
      </c>
      <c r="C74" s="173">
        <f>基金残高に係る経年分析!G57</f>
        <v>140969</v>
      </c>
      <c r="D74" s="173">
        <f>基金残高に係る経年分析!H57</f>
        <v>153458</v>
      </c>
    </row>
  </sheetData>
  <sheetProtection algorithmName="SHA-512" hashValue="RlSO8csl2SJeRLyCtKw2IWfy6uWvRCW0E3eJDF2s/kRJwAWPEzoV5Zhsd5gy84GJaLO1A/faMgcBpfqYWh/m4A==" saltValue="8nuRu++L2sYaqCsoga5v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95603943</v>
      </c>
      <c r="S5" s="600"/>
      <c r="T5" s="600"/>
      <c r="U5" s="600"/>
      <c r="V5" s="600"/>
      <c r="W5" s="600"/>
      <c r="X5" s="600"/>
      <c r="Y5" s="601"/>
      <c r="Z5" s="602">
        <v>53.1</v>
      </c>
      <c r="AA5" s="602"/>
      <c r="AB5" s="602"/>
      <c r="AC5" s="602"/>
      <c r="AD5" s="603">
        <v>95603943</v>
      </c>
      <c r="AE5" s="603"/>
      <c r="AF5" s="603"/>
      <c r="AG5" s="603"/>
      <c r="AH5" s="603"/>
      <c r="AI5" s="603"/>
      <c r="AJ5" s="603"/>
      <c r="AK5" s="603"/>
      <c r="AL5" s="604">
        <v>76.7</v>
      </c>
      <c r="AM5" s="605"/>
      <c r="AN5" s="605"/>
      <c r="AO5" s="606"/>
      <c r="AP5" s="596" t="s">
        <v>216</v>
      </c>
      <c r="AQ5" s="597"/>
      <c r="AR5" s="597"/>
      <c r="AS5" s="597"/>
      <c r="AT5" s="597"/>
      <c r="AU5" s="597"/>
      <c r="AV5" s="597"/>
      <c r="AW5" s="597"/>
      <c r="AX5" s="597"/>
      <c r="AY5" s="597"/>
      <c r="AZ5" s="597"/>
      <c r="BA5" s="597"/>
      <c r="BB5" s="597"/>
      <c r="BC5" s="597"/>
      <c r="BD5" s="597"/>
      <c r="BE5" s="597"/>
      <c r="BF5" s="598"/>
      <c r="BG5" s="610">
        <v>95600124</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460488</v>
      </c>
      <c r="S6" s="611"/>
      <c r="T6" s="611"/>
      <c r="U6" s="611"/>
      <c r="V6" s="611"/>
      <c r="W6" s="611"/>
      <c r="X6" s="611"/>
      <c r="Y6" s="612"/>
      <c r="Z6" s="613">
        <v>0.3</v>
      </c>
      <c r="AA6" s="613"/>
      <c r="AB6" s="613"/>
      <c r="AC6" s="613"/>
      <c r="AD6" s="614">
        <v>460488</v>
      </c>
      <c r="AE6" s="614"/>
      <c r="AF6" s="614"/>
      <c r="AG6" s="614"/>
      <c r="AH6" s="614"/>
      <c r="AI6" s="614"/>
      <c r="AJ6" s="614"/>
      <c r="AK6" s="614"/>
      <c r="AL6" s="615">
        <v>0.4</v>
      </c>
      <c r="AM6" s="616"/>
      <c r="AN6" s="616"/>
      <c r="AO6" s="617"/>
      <c r="AP6" s="607" t="s">
        <v>221</v>
      </c>
      <c r="AQ6" s="608"/>
      <c r="AR6" s="608"/>
      <c r="AS6" s="608"/>
      <c r="AT6" s="608"/>
      <c r="AU6" s="608"/>
      <c r="AV6" s="608"/>
      <c r="AW6" s="608"/>
      <c r="AX6" s="608"/>
      <c r="AY6" s="608"/>
      <c r="AZ6" s="608"/>
      <c r="BA6" s="608"/>
      <c r="BB6" s="608"/>
      <c r="BC6" s="608"/>
      <c r="BD6" s="608"/>
      <c r="BE6" s="608"/>
      <c r="BF6" s="609"/>
      <c r="BG6" s="610">
        <v>95600124</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697751</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697615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353479</v>
      </c>
      <c r="S7" s="611"/>
      <c r="T7" s="611"/>
      <c r="U7" s="611"/>
      <c r="V7" s="611"/>
      <c r="W7" s="611"/>
      <c r="X7" s="611"/>
      <c r="Y7" s="612"/>
      <c r="Z7" s="613">
        <v>0.2</v>
      </c>
      <c r="AA7" s="613"/>
      <c r="AB7" s="613"/>
      <c r="AC7" s="613"/>
      <c r="AD7" s="614">
        <v>353479</v>
      </c>
      <c r="AE7" s="614"/>
      <c r="AF7" s="614"/>
      <c r="AG7" s="614"/>
      <c r="AH7" s="614"/>
      <c r="AI7" s="614"/>
      <c r="AJ7" s="614"/>
      <c r="AK7" s="614"/>
      <c r="AL7" s="615">
        <v>0.3</v>
      </c>
      <c r="AM7" s="616"/>
      <c r="AN7" s="616"/>
      <c r="AO7" s="617"/>
      <c r="AP7" s="607" t="s">
        <v>224</v>
      </c>
      <c r="AQ7" s="608"/>
      <c r="AR7" s="608"/>
      <c r="AS7" s="608"/>
      <c r="AT7" s="608"/>
      <c r="AU7" s="608"/>
      <c r="AV7" s="608"/>
      <c r="AW7" s="608"/>
      <c r="AX7" s="608"/>
      <c r="AY7" s="608"/>
      <c r="AZ7" s="608"/>
      <c r="BA7" s="608"/>
      <c r="BB7" s="608"/>
      <c r="BC7" s="608"/>
      <c r="BD7" s="608"/>
      <c r="BE7" s="608"/>
      <c r="BF7" s="609"/>
      <c r="BG7" s="610">
        <v>90208551</v>
      </c>
      <c r="BH7" s="611"/>
      <c r="BI7" s="611"/>
      <c r="BJ7" s="611"/>
      <c r="BK7" s="611"/>
      <c r="BL7" s="611"/>
      <c r="BM7" s="611"/>
      <c r="BN7" s="612"/>
      <c r="BO7" s="613">
        <v>94.4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28285074</v>
      </c>
      <c r="CS7" s="611"/>
      <c r="CT7" s="611"/>
      <c r="CU7" s="611"/>
      <c r="CV7" s="611"/>
      <c r="CW7" s="611"/>
      <c r="CX7" s="611"/>
      <c r="CY7" s="612"/>
      <c r="CZ7" s="613">
        <v>16.8</v>
      </c>
      <c r="DA7" s="613"/>
      <c r="DB7" s="613"/>
      <c r="DC7" s="613"/>
      <c r="DD7" s="619">
        <v>1302446</v>
      </c>
      <c r="DE7" s="611"/>
      <c r="DF7" s="611"/>
      <c r="DG7" s="611"/>
      <c r="DH7" s="611"/>
      <c r="DI7" s="611"/>
      <c r="DJ7" s="611"/>
      <c r="DK7" s="611"/>
      <c r="DL7" s="611"/>
      <c r="DM7" s="611"/>
      <c r="DN7" s="611"/>
      <c r="DO7" s="611"/>
      <c r="DP7" s="612"/>
      <c r="DQ7" s="619">
        <v>26096840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1886618</v>
      </c>
      <c r="S8" s="611"/>
      <c r="T8" s="611"/>
      <c r="U8" s="611"/>
      <c r="V8" s="611"/>
      <c r="W8" s="611"/>
      <c r="X8" s="611"/>
      <c r="Y8" s="612"/>
      <c r="Z8" s="613">
        <v>1</v>
      </c>
      <c r="AA8" s="613"/>
      <c r="AB8" s="613"/>
      <c r="AC8" s="613"/>
      <c r="AD8" s="614">
        <v>1886618</v>
      </c>
      <c r="AE8" s="614"/>
      <c r="AF8" s="614"/>
      <c r="AG8" s="614"/>
      <c r="AH8" s="614"/>
      <c r="AI8" s="614"/>
      <c r="AJ8" s="614"/>
      <c r="AK8" s="614"/>
      <c r="AL8" s="615">
        <v>1.5</v>
      </c>
      <c r="AM8" s="616"/>
      <c r="AN8" s="616"/>
      <c r="AO8" s="617"/>
      <c r="AP8" s="607" t="s">
        <v>227</v>
      </c>
      <c r="AQ8" s="608"/>
      <c r="AR8" s="608"/>
      <c r="AS8" s="608"/>
      <c r="AT8" s="608"/>
      <c r="AU8" s="608"/>
      <c r="AV8" s="608"/>
      <c r="AW8" s="608"/>
      <c r="AX8" s="608"/>
      <c r="AY8" s="608"/>
      <c r="AZ8" s="608"/>
      <c r="BA8" s="608"/>
      <c r="BB8" s="608"/>
      <c r="BC8" s="608"/>
      <c r="BD8" s="608"/>
      <c r="BE8" s="608"/>
      <c r="BF8" s="609"/>
      <c r="BG8" s="610">
        <v>547559</v>
      </c>
      <c r="BH8" s="611"/>
      <c r="BI8" s="611"/>
      <c r="BJ8" s="611"/>
      <c r="BK8" s="611"/>
      <c r="BL8" s="611"/>
      <c r="BM8" s="611"/>
      <c r="BN8" s="612"/>
      <c r="BO8" s="613">
        <v>0.6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76644291</v>
      </c>
      <c r="CS8" s="611"/>
      <c r="CT8" s="611"/>
      <c r="CU8" s="611"/>
      <c r="CV8" s="611"/>
      <c r="CW8" s="611"/>
      <c r="CX8" s="611"/>
      <c r="CY8" s="612"/>
      <c r="CZ8" s="613">
        <v>45.6</v>
      </c>
      <c r="DA8" s="613"/>
      <c r="DB8" s="613"/>
      <c r="DC8" s="613"/>
      <c r="DD8" s="619">
        <v>3676661</v>
      </c>
      <c r="DE8" s="611"/>
      <c r="DF8" s="611"/>
      <c r="DG8" s="611"/>
      <c r="DH8" s="611"/>
      <c r="DI8" s="611"/>
      <c r="DJ8" s="611"/>
      <c r="DK8" s="611"/>
      <c r="DL8" s="611"/>
      <c r="DM8" s="611"/>
      <c r="DN8" s="611"/>
      <c r="DO8" s="611"/>
      <c r="DP8" s="612"/>
      <c r="DQ8" s="619">
        <v>53064779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2041157</v>
      </c>
      <c r="S9" s="611"/>
      <c r="T9" s="611"/>
      <c r="U9" s="611"/>
      <c r="V9" s="611"/>
      <c r="W9" s="611"/>
      <c r="X9" s="611"/>
      <c r="Y9" s="612"/>
      <c r="Z9" s="613">
        <v>1.1000000000000001</v>
      </c>
      <c r="AA9" s="613"/>
      <c r="AB9" s="613"/>
      <c r="AC9" s="613"/>
      <c r="AD9" s="614">
        <v>2041157</v>
      </c>
      <c r="AE9" s="614"/>
      <c r="AF9" s="614"/>
      <c r="AG9" s="614"/>
      <c r="AH9" s="614"/>
      <c r="AI9" s="614"/>
      <c r="AJ9" s="614"/>
      <c r="AK9" s="614"/>
      <c r="AL9" s="615">
        <v>1.6</v>
      </c>
      <c r="AM9" s="616"/>
      <c r="AN9" s="616"/>
      <c r="AO9" s="617"/>
      <c r="AP9" s="607" t="s">
        <v>230</v>
      </c>
      <c r="AQ9" s="608"/>
      <c r="AR9" s="608"/>
      <c r="AS9" s="608"/>
      <c r="AT9" s="608"/>
      <c r="AU9" s="608"/>
      <c r="AV9" s="608"/>
      <c r="AW9" s="608"/>
      <c r="AX9" s="608"/>
      <c r="AY9" s="608"/>
      <c r="AZ9" s="608"/>
      <c r="BA9" s="608"/>
      <c r="BB9" s="608"/>
      <c r="BC9" s="608"/>
      <c r="BD9" s="608"/>
      <c r="BE9" s="608"/>
      <c r="BF9" s="609"/>
      <c r="BG9" s="610">
        <v>89660992</v>
      </c>
      <c r="BH9" s="611"/>
      <c r="BI9" s="611"/>
      <c r="BJ9" s="611"/>
      <c r="BK9" s="611"/>
      <c r="BL9" s="611"/>
      <c r="BM9" s="611"/>
      <c r="BN9" s="612"/>
      <c r="BO9" s="613">
        <v>93.8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14112866</v>
      </c>
      <c r="CS9" s="611"/>
      <c r="CT9" s="611"/>
      <c r="CU9" s="611"/>
      <c r="CV9" s="611"/>
      <c r="CW9" s="611"/>
      <c r="CX9" s="611"/>
      <c r="CY9" s="612"/>
      <c r="CZ9" s="613">
        <v>8.4</v>
      </c>
      <c r="DA9" s="613"/>
      <c r="DB9" s="613"/>
      <c r="DC9" s="613"/>
      <c r="DD9" s="619">
        <v>159957</v>
      </c>
      <c r="DE9" s="611"/>
      <c r="DF9" s="611"/>
      <c r="DG9" s="611"/>
      <c r="DH9" s="611"/>
      <c r="DI9" s="611"/>
      <c r="DJ9" s="611"/>
      <c r="DK9" s="611"/>
      <c r="DL9" s="611"/>
      <c r="DM9" s="611"/>
      <c r="DN9" s="611"/>
      <c r="DO9" s="611"/>
      <c r="DP9" s="612"/>
      <c r="DQ9" s="619">
        <v>10985757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100383</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87888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14636741</v>
      </c>
      <c r="S11" s="611"/>
      <c r="T11" s="611"/>
      <c r="U11" s="611"/>
      <c r="V11" s="611"/>
      <c r="W11" s="611"/>
      <c r="X11" s="611"/>
      <c r="Y11" s="612"/>
      <c r="Z11" s="615">
        <v>8.1</v>
      </c>
      <c r="AA11" s="616"/>
      <c r="AB11" s="616"/>
      <c r="AC11" s="622"/>
      <c r="AD11" s="619">
        <v>14636741</v>
      </c>
      <c r="AE11" s="611"/>
      <c r="AF11" s="611"/>
      <c r="AG11" s="611"/>
      <c r="AH11" s="611"/>
      <c r="AI11" s="611"/>
      <c r="AJ11" s="611"/>
      <c r="AK11" s="612"/>
      <c r="AL11" s="615">
        <v>11.7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4550979</v>
      </c>
      <c r="CS12" s="611"/>
      <c r="CT12" s="611"/>
      <c r="CU12" s="611"/>
      <c r="CV12" s="611"/>
      <c r="CW12" s="611"/>
      <c r="CX12" s="611"/>
      <c r="CY12" s="612"/>
      <c r="CZ12" s="613">
        <v>2.7</v>
      </c>
      <c r="DA12" s="613"/>
      <c r="DB12" s="613"/>
      <c r="DC12" s="613"/>
      <c r="DD12" s="619">
        <v>6061</v>
      </c>
      <c r="DE12" s="611"/>
      <c r="DF12" s="611"/>
      <c r="DG12" s="611"/>
      <c r="DH12" s="611"/>
      <c r="DI12" s="611"/>
      <c r="DJ12" s="611"/>
      <c r="DK12" s="611"/>
      <c r="DL12" s="611"/>
      <c r="DM12" s="611"/>
      <c r="DN12" s="611"/>
      <c r="DO12" s="611"/>
      <c r="DP12" s="612"/>
      <c r="DQ12" s="619">
        <v>3830101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17181455</v>
      </c>
      <c r="CS13" s="611"/>
      <c r="CT13" s="611"/>
      <c r="CU13" s="611"/>
      <c r="CV13" s="611"/>
      <c r="CW13" s="611"/>
      <c r="CX13" s="611"/>
      <c r="CY13" s="612"/>
      <c r="CZ13" s="613">
        <v>10.199999999999999</v>
      </c>
      <c r="DA13" s="613"/>
      <c r="DB13" s="613"/>
      <c r="DC13" s="613"/>
      <c r="DD13" s="619">
        <v>10457238</v>
      </c>
      <c r="DE13" s="611"/>
      <c r="DF13" s="611"/>
      <c r="DG13" s="611"/>
      <c r="DH13" s="611"/>
      <c r="DI13" s="611"/>
      <c r="DJ13" s="611"/>
      <c r="DK13" s="611"/>
      <c r="DL13" s="611"/>
      <c r="DM13" s="611"/>
      <c r="DN13" s="611"/>
      <c r="DO13" s="611"/>
      <c r="DP13" s="612"/>
      <c r="DQ13" s="619">
        <v>10534461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3459</v>
      </c>
      <c r="S14" s="611"/>
      <c r="T14" s="611"/>
      <c r="U14" s="611"/>
      <c r="V14" s="611"/>
      <c r="W14" s="611"/>
      <c r="X14" s="611"/>
      <c r="Y14" s="612"/>
      <c r="Z14" s="613">
        <v>0</v>
      </c>
      <c r="AA14" s="613"/>
      <c r="AB14" s="613"/>
      <c r="AC14" s="613"/>
      <c r="AD14" s="614">
        <v>3459</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90684</v>
      </c>
      <c r="BH14" s="611"/>
      <c r="BI14" s="611"/>
      <c r="BJ14" s="611"/>
      <c r="BK14" s="611"/>
      <c r="BL14" s="611"/>
      <c r="BM14" s="611"/>
      <c r="BN14" s="612"/>
      <c r="BO14" s="613">
        <v>0.1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6870724</v>
      </c>
      <c r="CS14" s="611"/>
      <c r="CT14" s="611"/>
      <c r="CU14" s="611"/>
      <c r="CV14" s="611"/>
      <c r="CW14" s="611"/>
      <c r="CX14" s="611"/>
      <c r="CY14" s="612"/>
      <c r="CZ14" s="613">
        <v>4.0999999999999996</v>
      </c>
      <c r="DA14" s="613"/>
      <c r="DB14" s="613"/>
      <c r="DC14" s="613"/>
      <c r="DD14" s="619">
        <v>885620</v>
      </c>
      <c r="DE14" s="611"/>
      <c r="DF14" s="611"/>
      <c r="DG14" s="611"/>
      <c r="DH14" s="611"/>
      <c r="DI14" s="611"/>
      <c r="DJ14" s="611"/>
      <c r="DK14" s="611"/>
      <c r="DL14" s="611"/>
      <c r="DM14" s="611"/>
      <c r="DN14" s="611"/>
      <c r="DO14" s="611"/>
      <c r="DP14" s="612"/>
      <c r="DQ14" s="619">
        <v>6268973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5300889</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19636033</v>
      </c>
      <c r="CS15" s="611"/>
      <c r="CT15" s="611"/>
      <c r="CU15" s="611"/>
      <c r="CV15" s="611"/>
      <c r="CW15" s="611"/>
      <c r="CX15" s="611"/>
      <c r="CY15" s="612"/>
      <c r="CZ15" s="613">
        <v>11.7</v>
      </c>
      <c r="DA15" s="613"/>
      <c r="DB15" s="613"/>
      <c r="DC15" s="613"/>
      <c r="DD15" s="619">
        <v>3943191</v>
      </c>
      <c r="DE15" s="611"/>
      <c r="DF15" s="611"/>
      <c r="DG15" s="611"/>
      <c r="DH15" s="611"/>
      <c r="DI15" s="611"/>
      <c r="DJ15" s="611"/>
      <c r="DK15" s="611"/>
      <c r="DL15" s="611"/>
      <c r="DM15" s="611"/>
      <c r="DN15" s="611"/>
      <c r="DO15" s="611"/>
      <c r="DP15" s="612"/>
      <c r="DQ15" s="619">
        <v>18412860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129446</v>
      </c>
      <c r="S16" s="611"/>
      <c r="T16" s="611"/>
      <c r="U16" s="611"/>
      <c r="V16" s="611"/>
      <c r="W16" s="611"/>
      <c r="X16" s="611"/>
      <c r="Y16" s="612"/>
      <c r="Z16" s="613">
        <v>0.1</v>
      </c>
      <c r="AA16" s="613"/>
      <c r="AB16" s="613"/>
      <c r="AC16" s="613"/>
      <c r="AD16" s="614">
        <v>129446</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31814</v>
      </c>
      <c r="CS17" s="611"/>
      <c r="CT17" s="611"/>
      <c r="CU17" s="611"/>
      <c r="CV17" s="611"/>
      <c r="CW17" s="611"/>
      <c r="CX17" s="611"/>
      <c r="CY17" s="612"/>
      <c r="CZ17" s="613">
        <v>0</v>
      </c>
      <c r="DA17" s="613"/>
      <c r="DB17" s="613"/>
      <c r="DC17" s="613"/>
      <c r="DD17" s="619" t="s">
        <v>122</v>
      </c>
      <c r="DE17" s="611"/>
      <c r="DF17" s="611"/>
      <c r="DG17" s="611"/>
      <c r="DH17" s="611"/>
      <c r="DI17" s="611"/>
      <c r="DJ17" s="611"/>
      <c r="DK17" s="611"/>
      <c r="DL17" s="611"/>
      <c r="DM17" s="611"/>
      <c r="DN17" s="611"/>
      <c r="DO17" s="611"/>
      <c r="DP17" s="612"/>
      <c r="DQ17" s="619">
        <v>31774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51329</v>
      </c>
      <c r="S18" s="611"/>
      <c r="T18" s="611"/>
      <c r="U18" s="611"/>
      <c r="V18" s="611"/>
      <c r="W18" s="611"/>
      <c r="X18" s="611"/>
      <c r="Y18" s="612"/>
      <c r="Z18" s="613">
        <v>0</v>
      </c>
      <c r="AA18" s="613"/>
      <c r="AB18" s="613"/>
      <c r="AC18" s="613"/>
      <c r="AD18" s="614">
        <v>51329</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51329</v>
      </c>
      <c r="S19" s="611"/>
      <c r="T19" s="611"/>
      <c r="U19" s="611"/>
      <c r="V19" s="611"/>
      <c r="W19" s="611"/>
      <c r="X19" s="611"/>
      <c r="Y19" s="612"/>
      <c r="Z19" s="613">
        <v>0</v>
      </c>
      <c r="AA19" s="613"/>
      <c r="AB19" s="613"/>
      <c r="AC19" s="613"/>
      <c r="AD19" s="614">
        <v>51329</v>
      </c>
      <c r="AE19" s="614"/>
      <c r="AF19" s="614"/>
      <c r="AG19" s="614"/>
      <c r="AH19" s="614"/>
      <c r="AI19" s="614"/>
      <c r="AJ19" s="614"/>
      <c r="AK19" s="614"/>
      <c r="AL19" s="615">
        <v>0</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3819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3819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168111370</v>
      </c>
      <c r="CS20" s="611"/>
      <c r="CT20" s="611"/>
      <c r="CU20" s="611"/>
      <c r="CV20" s="611"/>
      <c r="CW20" s="611"/>
      <c r="CX20" s="611"/>
      <c r="CY20" s="612"/>
      <c r="CZ20" s="613">
        <v>100</v>
      </c>
      <c r="DA20" s="613"/>
      <c r="DB20" s="613"/>
      <c r="DC20" s="613"/>
      <c r="DD20" s="619">
        <v>20431174</v>
      </c>
      <c r="DE20" s="611"/>
      <c r="DF20" s="611"/>
      <c r="DG20" s="611"/>
      <c r="DH20" s="611"/>
      <c r="DI20" s="611"/>
      <c r="DJ20" s="611"/>
      <c r="DK20" s="611"/>
      <c r="DL20" s="611"/>
      <c r="DM20" s="611"/>
      <c r="DN20" s="611"/>
      <c r="DO20" s="611"/>
      <c r="DP20" s="612"/>
      <c r="DQ20" s="619">
        <v>130011048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3819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54473066</v>
      </c>
      <c r="CS24" s="600"/>
      <c r="CT24" s="600"/>
      <c r="CU24" s="600"/>
      <c r="CV24" s="600"/>
      <c r="CW24" s="600"/>
      <c r="CX24" s="600"/>
      <c r="CY24" s="601"/>
      <c r="CZ24" s="604">
        <v>32.4</v>
      </c>
      <c r="DA24" s="605"/>
      <c r="DB24" s="605"/>
      <c r="DC24" s="621"/>
      <c r="DD24" s="645">
        <v>37208406</v>
      </c>
      <c r="DE24" s="600"/>
      <c r="DF24" s="600"/>
      <c r="DG24" s="600"/>
      <c r="DH24" s="600"/>
      <c r="DI24" s="600"/>
      <c r="DJ24" s="600"/>
      <c r="DK24" s="601"/>
      <c r="DL24" s="645">
        <v>33960644</v>
      </c>
      <c r="DM24" s="600"/>
      <c r="DN24" s="600"/>
      <c r="DO24" s="600"/>
      <c r="DP24" s="600"/>
      <c r="DQ24" s="600"/>
      <c r="DR24" s="600"/>
      <c r="DS24" s="600"/>
      <c r="DT24" s="600"/>
      <c r="DU24" s="600"/>
      <c r="DV24" s="601"/>
      <c r="DW24" s="604">
        <v>27.2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115166660</v>
      </c>
      <c r="S25" s="611"/>
      <c r="T25" s="611"/>
      <c r="U25" s="611"/>
      <c r="V25" s="611"/>
      <c r="W25" s="611"/>
      <c r="X25" s="611"/>
      <c r="Y25" s="612"/>
      <c r="Z25" s="613">
        <v>63.9</v>
      </c>
      <c r="AA25" s="613"/>
      <c r="AB25" s="613"/>
      <c r="AC25" s="613"/>
      <c r="AD25" s="614">
        <v>115166660</v>
      </c>
      <c r="AE25" s="614"/>
      <c r="AF25" s="614"/>
      <c r="AG25" s="614"/>
      <c r="AH25" s="614"/>
      <c r="AI25" s="614"/>
      <c r="AJ25" s="614"/>
      <c r="AK25" s="614"/>
      <c r="AL25" s="615">
        <v>92.4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19815158</v>
      </c>
      <c r="CS25" s="642"/>
      <c r="CT25" s="642"/>
      <c r="CU25" s="642"/>
      <c r="CV25" s="642"/>
      <c r="CW25" s="642"/>
      <c r="CX25" s="642"/>
      <c r="CY25" s="643"/>
      <c r="CZ25" s="615">
        <v>11.8</v>
      </c>
      <c r="DA25" s="640"/>
      <c r="DB25" s="640"/>
      <c r="DC25" s="644"/>
      <c r="DD25" s="619">
        <v>18517810</v>
      </c>
      <c r="DE25" s="642"/>
      <c r="DF25" s="642"/>
      <c r="DG25" s="642"/>
      <c r="DH25" s="642"/>
      <c r="DI25" s="642"/>
      <c r="DJ25" s="642"/>
      <c r="DK25" s="643"/>
      <c r="DL25" s="619">
        <v>18169485</v>
      </c>
      <c r="DM25" s="642"/>
      <c r="DN25" s="642"/>
      <c r="DO25" s="642"/>
      <c r="DP25" s="642"/>
      <c r="DQ25" s="642"/>
      <c r="DR25" s="642"/>
      <c r="DS25" s="642"/>
      <c r="DT25" s="642"/>
      <c r="DU25" s="642"/>
      <c r="DV25" s="643"/>
      <c r="DW25" s="615">
        <v>14.6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33414</v>
      </c>
      <c r="S26" s="611"/>
      <c r="T26" s="611"/>
      <c r="U26" s="611"/>
      <c r="V26" s="611"/>
      <c r="W26" s="611"/>
      <c r="X26" s="611"/>
      <c r="Y26" s="612"/>
      <c r="Z26" s="613">
        <v>0</v>
      </c>
      <c r="AA26" s="613"/>
      <c r="AB26" s="613"/>
      <c r="AC26" s="613"/>
      <c r="AD26" s="614">
        <v>33414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13463326</v>
      </c>
      <c r="CS26" s="611"/>
      <c r="CT26" s="611"/>
      <c r="CU26" s="611"/>
      <c r="CV26" s="611"/>
      <c r="CW26" s="611"/>
      <c r="CX26" s="611"/>
      <c r="CY26" s="612"/>
      <c r="CZ26" s="615">
        <v>8</v>
      </c>
      <c r="DA26" s="640"/>
      <c r="DB26" s="640"/>
      <c r="DC26" s="644"/>
      <c r="DD26" s="619">
        <v>12407574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1088621</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95603943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34626094</v>
      </c>
      <c r="CS27" s="642"/>
      <c r="CT27" s="642"/>
      <c r="CU27" s="642"/>
      <c r="CV27" s="642"/>
      <c r="CW27" s="642"/>
      <c r="CX27" s="642"/>
      <c r="CY27" s="643"/>
      <c r="CZ27" s="615">
        <v>20.6</v>
      </c>
      <c r="DA27" s="640"/>
      <c r="DB27" s="640"/>
      <c r="DC27" s="644"/>
      <c r="DD27" s="619">
        <v>18658822</v>
      </c>
      <c r="DE27" s="642"/>
      <c r="DF27" s="642"/>
      <c r="DG27" s="642"/>
      <c r="DH27" s="642"/>
      <c r="DI27" s="642"/>
      <c r="DJ27" s="642"/>
      <c r="DK27" s="643"/>
      <c r="DL27" s="619">
        <v>15759385</v>
      </c>
      <c r="DM27" s="642"/>
      <c r="DN27" s="642"/>
      <c r="DO27" s="642"/>
      <c r="DP27" s="642"/>
      <c r="DQ27" s="642"/>
      <c r="DR27" s="642"/>
      <c r="DS27" s="642"/>
      <c r="DT27" s="642"/>
      <c r="DU27" s="642"/>
      <c r="DV27" s="643"/>
      <c r="DW27" s="615">
        <v>12.6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10483636</v>
      </c>
      <c r="S28" s="611"/>
      <c r="T28" s="611"/>
      <c r="U28" s="611"/>
      <c r="V28" s="611"/>
      <c r="W28" s="611"/>
      <c r="X28" s="611"/>
      <c r="Y28" s="612"/>
      <c r="Z28" s="613">
        <v>5.8</v>
      </c>
      <c r="AA28" s="613"/>
      <c r="AB28" s="613"/>
      <c r="AC28" s="613"/>
      <c r="AD28" s="614">
        <v>9049802</v>
      </c>
      <c r="AE28" s="614"/>
      <c r="AF28" s="614"/>
      <c r="AG28" s="614"/>
      <c r="AH28" s="614"/>
      <c r="AI28" s="614"/>
      <c r="AJ28" s="614"/>
      <c r="AK28" s="614"/>
      <c r="AL28" s="615">
        <v>7.3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31814</v>
      </c>
      <c r="CS28" s="611"/>
      <c r="CT28" s="611"/>
      <c r="CU28" s="611"/>
      <c r="CV28" s="611"/>
      <c r="CW28" s="611"/>
      <c r="CX28" s="611"/>
      <c r="CY28" s="612"/>
      <c r="CZ28" s="615">
        <v>0</v>
      </c>
      <c r="DA28" s="640"/>
      <c r="DB28" s="640"/>
      <c r="DC28" s="644"/>
      <c r="DD28" s="619">
        <v>31774</v>
      </c>
      <c r="DE28" s="611"/>
      <c r="DF28" s="611"/>
      <c r="DG28" s="611"/>
      <c r="DH28" s="611"/>
      <c r="DI28" s="611"/>
      <c r="DJ28" s="611"/>
      <c r="DK28" s="612"/>
      <c r="DL28" s="619">
        <v>31774</v>
      </c>
      <c r="DM28" s="611"/>
      <c r="DN28" s="611"/>
      <c r="DO28" s="611"/>
      <c r="DP28" s="611"/>
      <c r="DQ28" s="611"/>
      <c r="DR28" s="611"/>
      <c r="DS28" s="611"/>
      <c r="DT28" s="611"/>
      <c r="DU28" s="611"/>
      <c r="DV28" s="612"/>
      <c r="DW28" s="615">
        <v>0</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548509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31814</v>
      </c>
      <c r="CS29" s="642"/>
      <c r="CT29" s="642"/>
      <c r="CU29" s="642"/>
      <c r="CV29" s="642"/>
      <c r="CW29" s="642"/>
      <c r="CX29" s="642"/>
      <c r="CY29" s="643"/>
      <c r="CZ29" s="615">
        <v>0</v>
      </c>
      <c r="DA29" s="640"/>
      <c r="DB29" s="640"/>
      <c r="DC29" s="644"/>
      <c r="DD29" s="619">
        <v>31774</v>
      </c>
      <c r="DE29" s="642"/>
      <c r="DF29" s="642"/>
      <c r="DG29" s="642"/>
      <c r="DH29" s="642"/>
      <c r="DI29" s="642"/>
      <c r="DJ29" s="642"/>
      <c r="DK29" s="643"/>
      <c r="DL29" s="619">
        <v>31774</v>
      </c>
      <c r="DM29" s="642"/>
      <c r="DN29" s="642"/>
      <c r="DO29" s="642"/>
      <c r="DP29" s="642"/>
      <c r="DQ29" s="642"/>
      <c r="DR29" s="642"/>
      <c r="DS29" s="642"/>
      <c r="DT29" s="642"/>
      <c r="DU29" s="642"/>
      <c r="DV29" s="643"/>
      <c r="DW29" s="615">
        <v>0</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17339828</v>
      </c>
      <c r="S30" s="611"/>
      <c r="T30" s="611"/>
      <c r="U30" s="611"/>
      <c r="V30" s="611"/>
      <c r="W30" s="611"/>
      <c r="X30" s="611"/>
      <c r="Y30" s="612"/>
      <c r="Z30" s="613">
        <v>9.6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30920</v>
      </c>
      <c r="CS30" s="611"/>
      <c r="CT30" s="611"/>
      <c r="CU30" s="611"/>
      <c r="CV30" s="611"/>
      <c r="CW30" s="611"/>
      <c r="CX30" s="611"/>
      <c r="CY30" s="612"/>
      <c r="CZ30" s="615">
        <v>0</v>
      </c>
      <c r="DA30" s="640"/>
      <c r="DB30" s="640"/>
      <c r="DC30" s="644"/>
      <c r="DD30" s="619">
        <v>30880</v>
      </c>
      <c r="DE30" s="611"/>
      <c r="DF30" s="611"/>
      <c r="DG30" s="611"/>
      <c r="DH30" s="611"/>
      <c r="DI30" s="611"/>
      <c r="DJ30" s="611"/>
      <c r="DK30" s="612"/>
      <c r="DL30" s="619">
        <v>30880</v>
      </c>
      <c r="DM30" s="611"/>
      <c r="DN30" s="611"/>
      <c r="DO30" s="611"/>
      <c r="DP30" s="611"/>
      <c r="DQ30" s="611"/>
      <c r="DR30" s="611"/>
      <c r="DS30" s="611"/>
      <c r="DT30" s="611"/>
      <c r="DU30" s="611"/>
      <c r="DV30" s="612"/>
      <c r="DW30" s="615">
        <v>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3825173</v>
      </c>
      <c r="S31" s="611"/>
      <c r="T31" s="611"/>
      <c r="U31" s="611"/>
      <c r="V31" s="611"/>
      <c r="W31" s="611"/>
      <c r="X31" s="611"/>
      <c r="Y31" s="612"/>
      <c r="Z31" s="613">
        <v>2.1</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98.9</v>
      </c>
      <c r="BH31" s="654"/>
      <c r="BI31" s="654"/>
      <c r="BJ31" s="654"/>
      <c r="BK31" s="654"/>
      <c r="BL31" s="654"/>
      <c r="BM31" s="605">
        <v>97.3</v>
      </c>
      <c r="BN31" s="654"/>
      <c r="BO31" s="654"/>
      <c r="BP31" s="654"/>
      <c r="BQ31" s="655"/>
      <c r="BR31" s="666">
        <v>98.5</v>
      </c>
      <c r="BS31" s="654"/>
      <c r="BT31" s="654"/>
      <c r="BU31" s="654"/>
      <c r="BV31" s="654"/>
      <c r="BW31" s="654"/>
      <c r="BX31" s="605">
        <v>97.3</v>
      </c>
      <c r="BY31" s="654"/>
      <c r="BZ31" s="654"/>
      <c r="CA31" s="654"/>
      <c r="CB31" s="655"/>
      <c r="CD31" s="648"/>
      <c r="CE31" s="649"/>
      <c r="CF31" s="607" t="s">
        <v>300</v>
      </c>
      <c r="CG31" s="608"/>
      <c r="CH31" s="608"/>
      <c r="CI31" s="608"/>
      <c r="CJ31" s="608"/>
      <c r="CK31" s="608"/>
      <c r="CL31" s="608"/>
      <c r="CM31" s="608"/>
      <c r="CN31" s="608"/>
      <c r="CO31" s="608"/>
      <c r="CP31" s="608"/>
      <c r="CQ31" s="609"/>
      <c r="CR31" s="610">
        <v>894</v>
      </c>
      <c r="CS31" s="642"/>
      <c r="CT31" s="642"/>
      <c r="CU31" s="642"/>
      <c r="CV31" s="642"/>
      <c r="CW31" s="642"/>
      <c r="CX31" s="642"/>
      <c r="CY31" s="643"/>
      <c r="CZ31" s="615">
        <v>0</v>
      </c>
      <c r="DA31" s="640"/>
      <c r="DB31" s="640"/>
      <c r="DC31" s="644"/>
      <c r="DD31" s="619">
        <v>894</v>
      </c>
      <c r="DE31" s="642"/>
      <c r="DF31" s="642"/>
      <c r="DG31" s="642"/>
      <c r="DH31" s="642"/>
      <c r="DI31" s="642"/>
      <c r="DJ31" s="642"/>
      <c r="DK31" s="643"/>
      <c r="DL31" s="619">
        <v>894</v>
      </c>
      <c r="DM31" s="642"/>
      <c r="DN31" s="642"/>
      <c r="DO31" s="642"/>
      <c r="DP31" s="642"/>
      <c r="DQ31" s="642"/>
      <c r="DR31" s="642"/>
      <c r="DS31" s="642"/>
      <c r="DT31" s="642"/>
      <c r="DU31" s="642"/>
      <c r="DV31" s="643"/>
      <c r="DW31" s="615">
        <v>0</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14609472</v>
      </c>
      <c r="S32" s="611"/>
      <c r="T32" s="611"/>
      <c r="U32" s="611"/>
      <c r="V32" s="611"/>
      <c r="W32" s="611"/>
      <c r="X32" s="611"/>
      <c r="Y32" s="612"/>
      <c r="Z32" s="613">
        <v>8.1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98.8</v>
      </c>
      <c r="BH32" s="642"/>
      <c r="BI32" s="642"/>
      <c r="BJ32" s="642"/>
      <c r="BK32" s="642"/>
      <c r="BL32" s="642"/>
      <c r="BM32" s="616">
        <v>97.2</v>
      </c>
      <c r="BN32" s="642"/>
      <c r="BO32" s="642"/>
      <c r="BP32" s="642"/>
      <c r="BQ32" s="665"/>
      <c r="BR32" s="667">
        <v>98.5</v>
      </c>
      <c r="BS32" s="642"/>
      <c r="BT32" s="642"/>
      <c r="BU32" s="642"/>
      <c r="BV32" s="642"/>
      <c r="BW32" s="642"/>
      <c r="BX32" s="616">
        <v>97.2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780566</v>
      </c>
      <c r="S33" s="611"/>
      <c r="T33" s="611"/>
      <c r="U33" s="611"/>
      <c r="V33" s="611"/>
      <c r="W33" s="611"/>
      <c r="X33" s="611"/>
      <c r="Y33" s="612"/>
      <c r="Z33" s="613">
        <v>0.4</v>
      </c>
      <c r="AA33" s="613"/>
      <c r="AB33" s="613"/>
      <c r="AC33" s="613"/>
      <c r="AD33" s="614">
        <v>383906</v>
      </c>
      <c r="AE33" s="614"/>
      <c r="AF33" s="614"/>
      <c r="AG33" s="614"/>
      <c r="AH33" s="614"/>
      <c r="AI33" s="614"/>
      <c r="AJ33" s="614"/>
      <c r="AK33" s="614"/>
      <c r="AL33" s="615">
        <v>0.3</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93207130</v>
      </c>
      <c r="CS33" s="642"/>
      <c r="CT33" s="642"/>
      <c r="CU33" s="642"/>
      <c r="CV33" s="642"/>
      <c r="CW33" s="642"/>
      <c r="CX33" s="642"/>
      <c r="CY33" s="643"/>
      <c r="CZ33" s="615">
        <v>55.4</v>
      </c>
      <c r="DA33" s="640"/>
      <c r="DB33" s="640"/>
      <c r="DC33" s="644"/>
      <c r="DD33" s="619">
        <v>78608894</v>
      </c>
      <c r="DE33" s="642"/>
      <c r="DF33" s="642"/>
      <c r="DG33" s="642"/>
      <c r="DH33" s="642"/>
      <c r="DI33" s="642"/>
      <c r="DJ33" s="642"/>
      <c r="DK33" s="643"/>
      <c r="DL33" s="619">
        <v>54178705</v>
      </c>
      <c r="DM33" s="642"/>
      <c r="DN33" s="642"/>
      <c r="DO33" s="642"/>
      <c r="DP33" s="642"/>
      <c r="DQ33" s="642"/>
      <c r="DR33" s="642"/>
      <c r="DS33" s="642"/>
      <c r="DT33" s="642"/>
      <c r="DU33" s="642"/>
      <c r="DV33" s="643"/>
      <c r="DW33" s="615">
        <v>43.5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1903787</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53113171</v>
      </c>
      <c r="CS34" s="611"/>
      <c r="CT34" s="611"/>
      <c r="CU34" s="611"/>
      <c r="CV34" s="611"/>
      <c r="CW34" s="611"/>
      <c r="CX34" s="611"/>
      <c r="CY34" s="612"/>
      <c r="CZ34" s="615">
        <v>31.6</v>
      </c>
      <c r="DA34" s="640"/>
      <c r="DB34" s="640"/>
      <c r="DC34" s="644"/>
      <c r="DD34" s="619">
        <v>45507397</v>
      </c>
      <c r="DE34" s="611"/>
      <c r="DF34" s="611"/>
      <c r="DG34" s="611"/>
      <c r="DH34" s="611"/>
      <c r="DI34" s="611"/>
      <c r="DJ34" s="611"/>
      <c r="DK34" s="612"/>
      <c r="DL34" s="619">
        <v>38365531</v>
      </c>
      <c r="DM34" s="611"/>
      <c r="DN34" s="611"/>
      <c r="DO34" s="611"/>
      <c r="DP34" s="611"/>
      <c r="DQ34" s="611"/>
      <c r="DR34" s="611"/>
      <c r="DS34" s="611"/>
      <c r="DT34" s="611"/>
      <c r="DU34" s="611"/>
      <c r="DV34" s="612"/>
      <c r="DW34" s="615">
        <v>30.8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4071633</v>
      </c>
      <c r="S35" s="611"/>
      <c r="T35" s="611"/>
      <c r="U35" s="611"/>
      <c r="V35" s="611"/>
      <c r="W35" s="611"/>
      <c r="X35" s="611"/>
      <c r="Y35" s="612"/>
      <c r="Z35" s="613">
        <v>2.2999999999999998</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1302725</v>
      </c>
      <c r="CS35" s="642"/>
      <c r="CT35" s="642"/>
      <c r="CU35" s="642"/>
      <c r="CV35" s="642"/>
      <c r="CW35" s="642"/>
      <c r="CX35" s="642"/>
      <c r="CY35" s="643"/>
      <c r="CZ35" s="615">
        <v>0.8</v>
      </c>
      <c r="DA35" s="640"/>
      <c r="DB35" s="640"/>
      <c r="DC35" s="644"/>
      <c r="DD35" s="619">
        <v>1142566</v>
      </c>
      <c r="DE35" s="642"/>
      <c r="DF35" s="642"/>
      <c r="DG35" s="642"/>
      <c r="DH35" s="642"/>
      <c r="DI35" s="642"/>
      <c r="DJ35" s="642"/>
      <c r="DK35" s="643"/>
      <c r="DL35" s="619">
        <v>1142566</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6116986</v>
      </c>
      <c r="S36" s="611"/>
      <c r="T36" s="611"/>
      <c r="U36" s="611"/>
      <c r="V36" s="611"/>
      <c r="W36" s="611"/>
      <c r="X36" s="611"/>
      <c r="Y36" s="612"/>
      <c r="Z36" s="613">
        <v>3.4</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9804940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696382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14299576</v>
      </c>
      <c r="CS36" s="611"/>
      <c r="CT36" s="611"/>
      <c r="CU36" s="611"/>
      <c r="CV36" s="611"/>
      <c r="CW36" s="611"/>
      <c r="CX36" s="611"/>
      <c r="CY36" s="612"/>
      <c r="CZ36" s="615">
        <v>8.5</v>
      </c>
      <c r="DA36" s="640"/>
      <c r="DB36" s="640"/>
      <c r="DC36" s="644"/>
      <c r="DD36" s="619">
        <v>10820012</v>
      </c>
      <c r="DE36" s="611"/>
      <c r="DF36" s="611"/>
      <c r="DG36" s="611"/>
      <c r="DH36" s="611"/>
      <c r="DI36" s="611"/>
      <c r="DJ36" s="611"/>
      <c r="DK36" s="612"/>
      <c r="DL36" s="619">
        <v>7362761</v>
      </c>
      <c r="DM36" s="611"/>
      <c r="DN36" s="611"/>
      <c r="DO36" s="611"/>
      <c r="DP36" s="611"/>
      <c r="DQ36" s="611"/>
      <c r="DR36" s="611"/>
      <c r="DS36" s="611"/>
      <c r="DT36" s="611"/>
      <c r="DU36" s="611"/>
      <c r="DV36" s="612"/>
      <c r="DW36" s="615">
        <v>5.9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4183118</v>
      </c>
      <c r="S37" s="611"/>
      <c r="T37" s="611"/>
      <c r="U37" s="611"/>
      <c r="V37" s="611"/>
      <c r="W37" s="611"/>
      <c r="X37" s="611"/>
      <c r="Y37" s="612"/>
      <c r="Z37" s="613">
        <v>2.2999999999999998</v>
      </c>
      <c r="AA37" s="613"/>
      <c r="AB37" s="613"/>
      <c r="AC37" s="613"/>
      <c r="AD37" s="614">
        <v>760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1562320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696382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1541840</v>
      </c>
      <c r="CS37" s="642"/>
      <c r="CT37" s="642"/>
      <c r="CU37" s="642"/>
      <c r="CV37" s="642"/>
      <c r="CW37" s="642"/>
      <c r="CX37" s="642"/>
      <c r="CY37" s="643"/>
      <c r="CZ37" s="615">
        <v>0.9</v>
      </c>
      <c r="DA37" s="640"/>
      <c r="DB37" s="640"/>
      <c r="DC37" s="644"/>
      <c r="DD37" s="619">
        <v>1541840</v>
      </c>
      <c r="DE37" s="642"/>
      <c r="DF37" s="642"/>
      <c r="DG37" s="642"/>
      <c r="DH37" s="642"/>
      <c r="DI37" s="642"/>
      <c r="DJ37" s="642"/>
      <c r="DK37" s="643"/>
      <c r="DL37" s="619">
        <v>1193765</v>
      </c>
      <c r="DM37" s="642"/>
      <c r="DN37" s="642"/>
      <c r="DO37" s="642"/>
      <c r="DP37" s="642"/>
      <c r="DQ37" s="642"/>
      <c r="DR37" s="642"/>
      <c r="DS37" s="642"/>
      <c r="DT37" s="642"/>
      <c r="DU37" s="642"/>
      <c r="DV37" s="643"/>
      <c r="DW37" s="615">
        <v>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37183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9804940</v>
      </c>
      <c r="CS38" s="611"/>
      <c r="CT38" s="611"/>
      <c r="CU38" s="611"/>
      <c r="CV38" s="611"/>
      <c r="CW38" s="611"/>
      <c r="CX38" s="611"/>
      <c r="CY38" s="612"/>
      <c r="CZ38" s="615">
        <v>5.8</v>
      </c>
      <c r="DA38" s="640"/>
      <c r="DB38" s="640"/>
      <c r="DC38" s="644"/>
      <c r="DD38" s="619">
        <v>8372573</v>
      </c>
      <c r="DE38" s="611"/>
      <c r="DF38" s="611"/>
      <c r="DG38" s="611"/>
      <c r="DH38" s="611"/>
      <c r="DI38" s="611"/>
      <c r="DJ38" s="611"/>
      <c r="DK38" s="612"/>
      <c r="DL38" s="619">
        <v>7306883</v>
      </c>
      <c r="DM38" s="611"/>
      <c r="DN38" s="611"/>
      <c r="DO38" s="611"/>
      <c r="DP38" s="611"/>
      <c r="DQ38" s="611"/>
      <c r="DR38" s="611"/>
      <c r="DS38" s="611"/>
      <c r="DT38" s="611"/>
      <c r="DU38" s="611"/>
      <c r="DV38" s="612"/>
      <c r="DW38" s="615">
        <v>5.9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48736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14266572</v>
      </c>
      <c r="CS39" s="642"/>
      <c r="CT39" s="642"/>
      <c r="CU39" s="642"/>
      <c r="CV39" s="642"/>
      <c r="CW39" s="642"/>
      <c r="CX39" s="642"/>
      <c r="CY39" s="643"/>
      <c r="CZ39" s="615">
        <v>8.5</v>
      </c>
      <c r="DA39" s="640"/>
      <c r="DB39" s="640"/>
      <c r="DC39" s="644"/>
      <c r="DD39" s="619">
        <v>12765382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153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420146</v>
      </c>
      <c r="CS40" s="611"/>
      <c r="CT40" s="611"/>
      <c r="CU40" s="611"/>
      <c r="CV40" s="611"/>
      <c r="CW40" s="611"/>
      <c r="CX40" s="611"/>
      <c r="CY40" s="612"/>
      <c r="CZ40" s="615">
        <v>0.2</v>
      </c>
      <c r="DA40" s="640"/>
      <c r="DB40" s="640"/>
      <c r="DC40" s="644"/>
      <c r="DD40" s="619">
        <v>964</v>
      </c>
      <c r="DE40" s="611"/>
      <c r="DF40" s="611"/>
      <c r="DG40" s="611"/>
      <c r="DH40" s="611"/>
      <c r="DI40" s="611"/>
      <c r="DJ40" s="611"/>
      <c r="DK40" s="612"/>
      <c r="DL40" s="619">
        <v>964</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180151403</v>
      </c>
      <c r="S41" s="683"/>
      <c r="T41" s="683"/>
      <c r="U41" s="683"/>
      <c r="V41" s="683"/>
      <c r="W41" s="683"/>
      <c r="X41" s="683"/>
      <c r="Y41" s="687"/>
      <c r="Z41" s="688">
        <v>100</v>
      </c>
      <c r="AA41" s="688"/>
      <c r="AB41" s="688"/>
      <c r="AC41" s="688"/>
      <c r="AD41" s="689">
        <v>124634542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3288643</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4953977</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285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20431174</v>
      </c>
      <c r="CS42" s="642"/>
      <c r="CT42" s="642"/>
      <c r="CU42" s="642"/>
      <c r="CV42" s="642"/>
      <c r="CW42" s="642"/>
      <c r="CX42" s="642"/>
      <c r="CY42" s="643"/>
      <c r="CZ42" s="615">
        <v>12.2</v>
      </c>
      <c r="DA42" s="640"/>
      <c r="DB42" s="640"/>
      <c r="DC42" s="644"/>
      <c r="DD42" s="619">
        <v>14193748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637723</v>
      </c>
      <c r="CS43" s="642"/>
      <c r="CT43" s="642"/>
      <c r="CU43" s="642"/>
      <c r="CV43" s="642"/>
      <c r="CW43" s="642"/>
      <c r="CX43" s="642"/>
      <c r="CY43" s="643"/>
      <c r="CZ43" s="615">
        <v>0.4</v>
      </c>
      <c r="DA43" s="640"/>
      <c r="DB43" s="640"/>
      <c r="DC43" s="644"/>
      <c r="DD43" s="619">
        <v>637723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20431174</v>
      </c>
      <c r="CS44" s="611"/>
      <c r="CT44" s="611"/>
      <c r="CU44" s="611"/>
      <c r="CV44" s="611"/>
      <c r="CW44" s="611"/>
      <c r="CX44" s="611"/>
      <c r="CY44" s="612"/>
      <c r="CZ44" s="615">
        <v>12.2</v>
      </c>
      <c r="DA44" s="616"/>
      <c r="DB44" s="616"/>
      <c r="DC44" s="622"/>
      <c r="DD44" s="619">
        <v>14193748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3888025</v>
      </c>
      <c r="CS45" s="642"/>
      <c r="CT45" s="642"/>
      <c r="CU45" s="642"/>
      <c r="CV45" s="642"/>
      <c r="CW45" s="642"/>
      <c r="CX45" s="642"/>
      <c r="CY45" s="643"/>
      <c r="CZ45" s="615">
        <v>2.2999999999999998</v>
      </c>
      <c r="DA45" s="640"/>
      <c r="DB45" s="640"/>
      <c r="DC45" s="644"/>
      <c r="DD45" s="619">
        <v>1127032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16543149</v>
      </c>
      <c r="CS46" s="611"/>
      <c r="CT46" s="611"/>
      <c r="CU46" s="611"/>
      <c r="CV46" s="611"/>
      <c r="CW46" s="611"/>
      <c r="CX46" s="611"/>
      <c r="CY46" s="612"/>
      <c r="CZ46" s="615">
        <v>9.8000000000000007</v>
      </c>
      <c r="DA46" s="616"/>
      <c r="DB46" s="616"/>
      <c r="DC46" s="622"/>
      <c r="DD46" s="619">
        <v>13066716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168111370</v>
      </c>
      <c r="CS49" s="669"/>
      <c r="CT49" s="669"/>
      <c r="CU49" s="669"/>
      <c r="CV49" s="669"/>
      <c r="CW49" s="669"/>
      <c r="CX49" s="669"/>
      <c r="CY49" s="698"/>
      <c r="CZ49" s="690">
        <v>100</v>
      </c>
      <c r="DA49" s="699"/>
      <c r="DB49" s="699"/>
      <c r="DC49" s="700"/>
      <c r="DD49" s="701">
        <v>130011048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1d7kyQU68pqqZFA1AktLNsBOebkppanifqkuGZh8k9dNkkUAXw0uiGh8W3BiilyHcn2cpqEa4kHFJEm0Swb29Q==" saltValue="oLqe3JlfYiCHPyP+NM01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180258</v>
      </c>
      <c r="R7" s="740"/>
      <c r="S7" s="740"/>
      <c r="T7" s="740"/>
      <c r="U7" s="740"/>
      <c r="V7" s="740">
        <v>168218</v>
      </c>
      <c r="W7" s="740"/>
      <c r="X7" s="740"/>
      <c r="Y7" s="740"/>
      <c r="Z7" s="740"/>
      <c r="AA7" s="740">
        <v>12040</v>
      </c>
      <c r="AB7" s="740"/>
      <c r="AC7" s="740"/>
      <c r="AD7" s="740"/>
      <c r="AE7" s="741"/>
      <c r="AF7" s="742">
        <v>11662</v>
      </c>
      <c r="AG7" s="743"/>
      <c r="AH7" s="743"/>
      <c r="AI7" s="743"/>
      <c r="AJ7" s="744"/>
      <c r="AK7" s="745">
        <v>4017</v>
      </c>
      <c r="AL7" s="746"/>
      <c r="AM7" s="746"/>
      <c r="AN7" s="746"/>
      <c r="AO7" s="746"/>
      <c r="AP7" s="746">
        <v>26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550</v>
      </c>
      <c r="BT7" s="734"/>
      <c r="BU7" s="734"/>
      <c r="BV7" s="734"/>
      <c r="BW7" s="734"/>
      <c r="BX7" s="734"/>
      <c r="BY7" s="734"/>
      <c r="BZ7" s="734"/>
      <c r="CA7" s="734"/>
      <c r="CB7" s="734"/>
      <c r="CC7" s="734"/>
      <c r="CD7" s="734"/>
      <c r="CE7" s="734"/>
      <c r="CF7" s="734"/>
      <c r="CG7" s="749"/>
      <c r="CH7" s="730">
        <v>-1</v>
      </c>
      <c r="CI7" s="731"/>
      <c r="CJ7" s="731"/>
      <c r="CK7" s="731"/>
      <c r="CL7" s="732"/>
      <c r="CM7" s="730">
        <v>679</v>
      </c>
      <c r="CN7" s="731"/>
      <c r="CO7" s="731"/>
      <c r="CP7" s="731"/>
      <c r="CQ7" s="732"/>
      <c r="CR7" s="730">
        <v>500</v>
      </c>
      <c r="CS7" s="731"/>
      <c r="CT7" s="731"/>
      <c r="CU7" s="731"/>
      <c r="CV7" s="732"/>
      <c r="CW7" s="730">
        <v>666</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180258</v>
      </c>
      <c r="R23" s="780"/>
      <c r="S23" s="780"/>
      <c r="T23" s="780"/>
      <c r="U23" s="780"/>
      <c r="V23" s="780">
        <v>168218</v>
      </c>
      <c r="W23" s="780"/>
      <c r="X23" s="780"/>
      <c r="Y23" s="780"/>
      <c r="Z23" s="780"/>
      <c r="AA23" s="780">
        <v>12040</v>
      </c>
      <c r="AB23" s="780"/>
      <c r="AC23" s="780"/>
      <c r="AD23" s="780"/>
      <c r="AE23" s="781"/>
      <c r="AF23" s="782">
        <v>11662</v>
      </c>
      <c r="AG23" s="780"/>
      <c r="AH23" s="780"/>
      <c r="AI23" s="780"/>
      <c r="AJ23" s="783"/>
      <c r="AK23" s="784"/>
      <c r="AL23" s="785"/>
      <c r="AM23" s="785"/>
      <c r="AN23" s="785"/>
      <c r="AO23" s="785"/>
      <c r="AP23" s="780">
        <v>26</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25273</v>
      </c>
      <c r="R28" s="810"/>
      <c r="S28" s="810"/>
      <c r="T28" s="810"/>
      <c r="U28" s="810"/>
      <c r="V28" s="810">
        <v>24576</v>
      </c>
      <c r="W28" s="810"/>
      <c r="X28" s="810"/>
      <c r="Y28" s="810"/>
      <c r="Z28" s="810"/>
      <c r="AA28" s="810">
        <v>696</v>
      </c>
      <c r="AB28" s="810"/>
      <c r="AC28" s="810"/>
      <c r="AD28" s="810"/>
      <c r="AE28" s="811"/>
      <c r="AF28" s="812">
        <v>696</v>
      </c>
      <c r="AG28" s="810"/>
      <c r="AH28" s="810"/>
      <c r="AI28" s="810"/>
      <c r="AJ28" s="813"/>
      <c r="AK28" s="814">
        <v>3219</v>
      </c>
      <c r="AL28" s="815"/>
      <c r="AM28" s="815"/>
      <c r="AN28" s="815"/>
      <c r="AO28" s="815"/>
      <c r="AP28" s="815" t="s">
        <v>542</v>
      </c>
      <c r="AQ28" s="815"/>
      <c r="AR28" s="815"/>
      <c r="AS28" s="815"/>
      <c r="AT28" s="815"/>
      <c r="AU28" s="815" t="s">
        <v>542</v>
      </c>
      <c r="AV28" s="815"/>
      <c r="AW28" s="815"/>
      <c r="AX28" s="815"/>
      <c r="AY28" s="815"/>
      <c r="AZ28" s="816" t="s">
        <v>542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6548</v>
      </c>
      <c r="R29" s="771"/>
      <c r="S29" s="771"/>
      <c r="T29" s="771"/>
      <c r="U29" s="771"/>
      <c r="V29" s="771">
        <v>6448</v>
      </c>
      <c r="W29" s="771"/>
      <c r="X29" s="771"/>
      <c r="Y29" s="771"/>
      <c r="Z29" s="771"/>
      <c r="AA29" s="771">
        <v>101</v>
      </c>
      <c r="AB29" s="771"/>
      <c r="AC29" s="771"/>
      <c r="AD29" s="771"/>
      <c r="AE29" s="772"/>
      <c r="AF29" s="773">
        <v>101</v>
      </c>
      <c r="AG29" s="774"/>
      <c r="AH29" s="774"/>
      <c r="AI29" s="774"/>
      <c r="AJ29" s="775"/>
      <c r="AK29" s="821">
        <v>2195</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18178</v>
      </c>
      <c r="R30" s="771"/>
      <c r="S30" s="771"/>
      <c r="T30" s="771"/>
      <c r="U30" s="771"/>
      <c r="V30" s="771">
        <v>17420</v>
      </c>
      <c r="W30" s="771"/>
      <c r="X30" s="771"/>
      <c r="Y30" s="771"/>
      <c r="Z30" s="771"/>
      <c r="AA30" s="771">
        <v>758</v>
      </c>
      <c r="AB30" s="771"/>
      <c r="AC30" s="771"/>
      <c r="AD30" s="771"/>
      <c r="AE30" s="772"/>
      <c r="AF30" s="773">
        <v>758</v>
      </c>
      <c r="AG30" s="774"/>
      <c r="AH30" s="774"/>
      <c r="AI30" s="774"/>
      <c r="AJ30" s="775"/>
      <c r="AK30" s="821">
        <v>2936</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1555</v>
      </c>
      <c r="AG63" s="831"/>
      <c r="AH63" s="831"/>
      <c r="AI63" s="831"/>
      <c r="AJ63" s="832"/>
      <c r="AK63" s="833"/>
      <c r="AL63" s="828"/>
      <c r="AM63" s="828"/>
      <c r="AN63" s="828"/>
      <c r="AO63" s="828"/>
      <c r="AP63" s="831" t="s">
        <v>556</v>
      </c>
      <c r="AQ63" s="831"/>
      <c r="AR63" s="831"/>
      <c r="AS63" s="831"/>
      <c r="AT63" s="831"/>
      <c r="AU63" s="831" t="s">
        <v>556</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543</v>
      </c>
      <c r="C68" s="857"/>
      <c r="D68" s="857"/>
      <c r="E68" s="857"/>
      <c r="F68" s="857"/>
      <c r="G68" s="857"/>
      <c r="H68" s="857"/>
      <c r="I68" s="857"/>
      <c r="J68" s="857"/>
      <c r="K68" s="857"/>
      <c r="L68" s="857"/>
      <c r="M68" s="857"/>
      <c r="N68" s="857"/>
      <c r="O68" s="857"/>
      <c r="P68" s="858"/>
      <c r="Q68" s="859">
        <v>8467</v>
      </c>
      <c r="R68" s="853">
        <v>7961</v>
      </c>
      <c r="S68" s="853">
        <v>7961</v>
      </c>
      <c r="T68" s="853">
        <v>7961</v>
      </c>
      <c r="U68" s="853">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544</v>
      </c>
      <c r="C69" s="861"/>
      <c r="D69" s="861"/>
      <c r="E69" s="861"/>
      <c r="F69" s="861"/>
      <c r="G69" s="861"/>
      <c r="H69" s="861"/>
      <c r="I69" s="861"/>
      <c r="J69" s="861"/>
      <c r="K69" s="861"/>
      <c r="L69" s="861"/>
      <c r="M69" s="861"/>
      <c r="N69" s="861"/>
      <c r="O69" s="861"/>
      <c r="P69" s="862"/>
      <c r="Q69" s="863">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549</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545</v>
      </c>
      <c r="C70" s="861"/>
      <c r="D70" s="861"/>
      <c r="E70" s="861"/>
      <c r="F70" s="861"/>
      <c r="G70" s="861"/>
      <c r="H70" s="861"/>
      <c r="I70" s="861"/>
      <c r="J70" s="861"/>
      <c r="K70" s="861"/>
      <c r="L70" s="861"/>
      <c r="M70" s="861"/>
      <c r="N70" s="861"/>
      <c r="O70" s="861"/>
      <c r="P70" s="862"/>
      <c r="Q70" s="863">
        <v>806</v>
      </c>
      <c r="R70" s="817">
        <v>893</v>
      </c>
      <c r="S70" s="817">
        <v>893</v>
      </c>
      <c r="T70" s="817">
        <v>893</v>
      </c>
      <c r="U70" s="817">
        <v>893</v>
      </c>
      <c r="V70" s="817">
        <v>679</v>
      </c>
      <c r="W70" s="817">
        <v>820</v>
      </c>
      <c r="X70" s="817">
        <v>820</v>
      </c>
      <c r="Y70" s="817">
        <v>820</v>
      </c>
      <c r="Z70" s="817">
        <v>820</v>
      </c>
      <c r="AA70" s="817">
        <v>126</v>
      </c>
      <c r="AB70" s="817">
        <v>73</v>
      </c>
      <c r="AC70" s="817">
        <v>73</v>
      </c>
      <c r="AD70" s="817">
        <v>73</v>
      </c>
      <c r="AE70" s="817">
        <v>73</v>
      </c>
      <c r="AF70" s="817">
        <v>126</v>
      </c>
      <c r="AG70" s="817">
        <v>73</v>
      </c>
      <c r="AH70" s="817">
        <v>73</v>
      </c>
      <c r="AI70" s="817">
        <v>73</v>
      </c>
      <c r="AJ70" s="817">
        <v>73</v>
      </c>
      <c r="AK70" s="817">
        <v>20</v>
      </c>
      <c r="AL70" s="817"/>
      <c r="AM70" s="817"/>
      <c r="AN70" s="817"/>
      <c r="AO70" s="817"/>
      <c r="AP70" s="817" t="s">
        <v>482</v>
      </c>
      <c r="AQ70" s="817"/>
      <c r="AR70" s="817"/>
      <c r="AS70" s="817"/>
      <c r="AT70" s="817"/>
      <c r="AU70" s="817" t="s">
        <v>482</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546</v>
      </c>
      <c r="C71" s="861"/>
      <c r="D71" s="861"/>
      <c r="E71" s="861"/>
      <c r="F71" s="861"/>
      <c r="G71" s="861"/>
      <c r="H71" s="861"/>
      <c r="I71" s="861"/>
      <c r="J71" s="861"/>
      <c r="K71" s="861"/>
      <c r="L71" s="861"/>
      <c r="M71" s="861"/>
      <c r="N71" s="861"/>
      <c r="O71" s="861"/>
      <c r="P71" s="862"/>
      <c r="Q71" s="863">
        <v>90180</v>
      </c>
      <c r="R71" s="817">
        <v>76940</v>
      </c>
      <c r="S71" s="817">
        <v>76940</v>
      </c>
      <c r="T71" s="817">
        <v>76940</v>
      </c>
      <c r="U71" s="817">
        <v>76940</v>
      </c>
      <c r="V71" s="817">
        <v>85061</v>
      </c>
      <c r="W71" s="817">
        <v>73165</v>
      </c>
      <c r="X71" s="817">
        <v>73165</v>
      </c>
      <c r="Y71" s="817">
        <v>73165</v>
      </c>
      <c r="Z71" s="817">
        <v>73165</v>
      </c>
      <c r="AA71" s="817">
        <v>5120</v>
      </c>
      <c r="AB71" s="817">
        <v>3775</v>
      </c>
      <c r="AC71" s="817">
        <v>3775</v>
      </c>
      <c r="AD71" s="817">
        <v>3775</v>
      </c>
      <c r="AE71" s="817">
        <v>3775</v>
      </c>
      <c r="AF71" s="817">
        <v>4894</v>
      </c>
      <c r="AG71" s="817">
        <v>3775</v>
      </c>
      <c r="AH71" s="817">
        <v>3775</v>
      </c>
      <c r="AI71" s="817">
        <v>3775</v>
      </c>
      <c r="AJ71" s="817">
        <v>3775</v>
      </c>
      <c r="AK71" s="817">
        <v>5163</v>
      </c>
      <c r="AL71" s="817">
        <v>7300</v>
      </c>
      <c r="AM71" s="817">
        <v>7300</v>
      </c>
      <c r="AN71" s="817">
        <v>7300</v>
      </c>
      <c r="AO71" s="817">
        <v>7300</v>
      </c>
      <c r="AP71" s="817">
        <v>78689</v>
      </c>
      <c r="AQ71" s="817">
        <v>42318</v>
      </c>
      <c r="AR71" s="817">
        <v>42318</v>
      </c>
      <c r="AS71" s="817">
        <v>42318</v>
      </c>
      <c r="AT71" s="817">
        <v>42318</v>
      </c>
      <c r="AU71" s="817">
        <v>1731</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547</v>
      </c>
      <c r="C72" s="861"/>
      <c r="D72" s="861"/>
      <c r="E72" s="861"/>
      <c r="F72" s="861"/>
      <c r="G72" s="861"/>
      <c r="H72" s="861"/>
      <c r="I72" s="861"/>
      <c r="J72" s="861"/>
      <c r="K72" s="861"/>
      <c r="L72" s="861"/>
      <c r="M72" s="861"/>
      <c r="N72" s="861"/>
      <c r="O72" s="861"/>
      <c r="P72" s="862"/>
      <c r="Q72" s="863">
        <v>9878</v>
      </c>
      <c r="R72" s="817">
        <v>6933</v>
      </c>
      <c r="S72" s="817">
        <v>6933</v>
      </c>
      <c r="T72" s="817">
        <v>6933</v>
      </c>
      <c r="U72" s="817">
        <v>6933</v>
      </c>
      <c r="V72" s="817">
        <v>9787</v>
      </c>
      <c r="W72" s="817">
        <v>6850</v>
      </c>
      <c r="X72" s="817">
        <v>6850</v>
      </c>
      <c r="Y72" s="817">
        <v>6850</v>
      </c>
      <c r="Z72" s="817">
        <v>6850</v>
      </c>
      <c r="AA72" s="817">
        <v>92</v>
      </c>
      <c r="AB72" s="817">
        <v>82</v>
      </c>
      <c r="AC72" s="817">
        <v>82</v>
      </c>
      <c r="AD72" s="817">
        <v>82</v>
      </c>
      <c r="AE72" s="817">
        <v>82</v>
      </c>
      <c r="AF72" s="817">
        <v>92</v>
      </c>
      <c r="AG72" s="817">
        <v>82</v>
      </c>
      <c r="AH72" s="817">
        <v>82</v>
      </c>
      <c r="AI72" s="817">
        <v>82</v>
      </c>
      <c r="AJ72" s="817">
        <v>82</v>
      </c>
      <c r="AK72" s="817">
        <v>5083</v>
      </c>
      <c r="AL72" s="817">
        <v>2485</v>
      </c>
      <c r="AM72" s="817">
        <v>2485</v>
      </c>
      <c r="AN72" s="817">
        <v>2485</v>
      </c>
      <c r="AO72" s="817">
        <v>2485</v>
      </c>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548</v>
      </c>
      <c r="C73" s="861"/>
      <c r="D73" s="861"/>
      <c r="E73" s="861"/>
      <c r="F73" s="861"/>
      <c r="G73" s="861"/>
      <c r="H73" s="861"/>
      <c r="I73" s="861"/>
      <c r="J73" s="861"/>
      <c r="K73" s="861"/>
      <c r="L73" s="861"/>
      <c r="M73" s="861"/>
      <c r="N73" s="861"/>
      <c r="O73" s="861"/>
      <c r="P73" s="862"/>
      <c r="Q73" s="863">
        <v>1600855</v>
      </c>
      <c r="R73" s="817">
        <v>1385861</v>
      </c>
      <c r="S73" s="817">
        <v>1385861</v>
      </c>
      <c r="T73" s="817">
        <v>1385861</v>
      </c>
      <c r="U73" s="817">
        <v>1385861</v>
      </c>
      <c r="V73" s="817">
        <v>1567252</v>
      </c>
      <c r="W73" s="817">
        <v>1346246</v>
      </c>
      <c r="X73" s="817">
        <v>1346246</v>
      </c>
      <c r="Y73" s="817">
        <v>1346246</v>
      </c>
      <c r="Z73" s="817">
        <v>1346246</v>
      </c>
      <c r="AA73" s="817">
        <v>33603</v>
      </c>
      <c r="AB73" s="817">
        <v>39615</v>
      </c>
      <c r="AC73" s="817">
        <v>39615</v>
      </c>
      <c r="AD73" s="817">
        <v>39615</v>
      </c>
      <c r="AE73" s="817">
        <v>39615</v>
      </c>
      <c r="AF73" s="817">
        <v>33603</v>
      </c>
      <c r="AG73" s="817">
        <v>39615</v>
      </c>
      <c r="AH73" s="817">
        <v>39615</v>
      </c>
      <c r="AI73" s="817">
        <v>39615</v>
      </c>
      <c r="AJ73" s="817">
        <v>39615</v>
      </c>
      <c r="AK73" s="817">
        <v>22693</v>
      </c>
      <c r="AL73" s="817">
        <v>13582</v>
      </c>
      <c r="AM73" s="817">
        <v>13582</v>
      </c>
      <c r="AN73" s="817">
        <v>13582</v>
      </c>
      <c r="AO73" s="817">
        <v>13582</v>
      </c>
      <c r="AP73" s="817" t="s">
        <v>482</v>
      </c>
      <c r="AQ73" s="817"/>
      <c r="AR73" s="817"/>
      <c r="AS73" s="817"/>
      <c r="AT73" s="817"/>
      <c r="AU73" s="817" t="s">
        <v>482</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80126</v>
      </c>
      <c r="AG88" s="831"/>
      <c r="AH88" s="831"/>
      <c r="AI88" s="831"/>
      <c r="AJ88" s="831"/>
      <c r="AK88" s="828"/>
      <c r="AL88" s="828"/>
      <c r="AM88" s="828"/>
      <c r="AN88" s="828"/>
      <c r="AO88" s="828"/>
      <c r="AP88" s="831">
        <v>81831</v>
      </c>
      <c r="AQ88" s="831"/>
      <c r="AR88" s="831"/>
      <c r="AS88" s="831"/>
      <c r="AT88" s="831"/>
      <c r="AU88" s="831">
        <v>1866</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500</v>
      </c>
      <c r="CS102" s="839"/>
      <c r="CT102" s="839"/>
      <c r="CU102" s="839"/>
      <c r="CV102" s="878"/>
      <c r="CW102" s="877">
        <v>666</v>
      </c>
      <c r="CX102" s="839"/>
      <c r="CY102" s="839"/>
      <c r="CZ102" s="839"/>
      <c r="DA102" s="878"/>
      <c r="DB102" s="877" t="s">
        <v>482</v>
      </c>
      <c r="DC102" s="839"/>
      <c r="DD102" s="839"/>
      <c r="DE102" s="839"/>
      <c r="DF102" s="878"/>
      <c r="DG102" s="877" t="s">
        <v>482</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156828</v>
      </c>
      <c r="AB110" s="887"/>
      <c r="AC110" s="887"/>
      <c r="AD110" s="887"/>
      <c r="AE110" s="888"/>
      <c r="AF110" s="889">
        <v>119585</v>
      </c>
      <c r="AG110" s="887"/>
      <c r="AH110" s="887"/>
      <c r="AI110" s="887"/>
      <c r="AJ110" s="888"/>
      <c r="AK110" s="889">
        <v>31814</v>
      </c>
      <c r="AL110" s="887"/>
      <c r="AM110" s="887"/>
      <c r="AN110" s="887"/>
      <c r="AO110" s="888"/>
      <c r="AP110" s="890">
        <v>0</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173847</v>
      </c>
      <c r="BR110" s="918"/>
      <c r="BS110" s="918"/>
      <c r="BT110" s="918"/>
      <c r="BU110" s="918"/>
      <c r="BV110" s="918">
        <v>56879</v>
      </c>
      <c r="BW110" s="918"/>
      <c r="BX110" s="918"/>
      <c r="BY110" s="918"/>
      <c r="BZ110" s="918"/>
      <c r="CA110" s="918">
        <v>25959</v>
      </c>
      <c r="CB110" s="918"/>
      <c r="CC110" s="918"/>
      <c r="CD110" s="918"/>
      <c r="CE110" s="918"/>
      <c r="CF110" s="931">
        <v>0</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2367007</v>
      </c>
      <c r="BR111" s="913"/>
      <c r="BS111" s="913"/>
      <c r="BT111" s="913"/>
      <c r="BU111" s="913"/>
      <c r="BV111" s="913">
        <v>2168823</v>
      </c>
      <c r="BW111" s="913"/>
      <c r="BX111" s="913"/>
      <c r="BY111" s="913"/>
      <c r="BZ111" s="913"/>
      <c r="CA111" s="913">
        <v>1970637</v>
      </c>
      <c r="CB111" s="913"/>
      <c r="CC111" s="913"/>
      <c r="CD111" s="913"/>
      <c r="CE111" s="913"/>
      <c r="CF111" s="907">
        <v>1.8</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1696843</v>
      </c>
      <c r="BR113" s="913"/>
      <c r="BS113" s="913"/>
      <c r="BT113" s="913"/>
      <c r="BU113" s="913"/>
      <c r="BV113" s="913">
        <v>1933841</v>
      </c>
      <c r="BW113" s="913"/>
      <c r="BX113" s="913"/>
      <c r="BY113" s="913"/>
      <c r="BZ113" s="913"/>
      <c r="CA113" s="913">
        <v>1866268</v>
      </c>
      <c r="CB113" s="913"/>
      <c r="CC113" s="913"/>
      <c r="CD113" s="913"/>
      <c r="CE113" s="913"/>
      <c r="CF113" s="907">
        <v>1.7</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122673</v>
      </c>
      <c r="AB114" s="946"/>
      <c r="AC114" s="946"/>
      <c r="AD114" s="946"/>
      <c r="AE114" s="947"/>
      <c r="AF114" s="948">
        <v>89702</v>
      </c>
      <c r="AG114" s="946"/>
      <c r="AH114" s="946"/>
      <c r="AI114" s="946"/>
      <c r="AJ114" s="947"/>
      <c r="AK114" s="948">
        <v>109192</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11848993</v>
      </c>
      <c r="BR114" s="913"/>
      <c r="BS114" s="913"/>
      <c r="BT114" s="913"/>
      <c r="BU114" s="913"/>
      <c r="BV114" s="913">
        <v>12336078</v>
      </c>
      <c r="BW114" s="913"/>
      <c r="BX114" s="913"/>
      <c r="BY114" s="913"/>
      <c r="BZ114" s="913"/>
      <c r="CA114" s="913">
        <v>12253927</v>
      </c>
      <c r="CB114" s="913"/>
      <c r="CC114" s="913"/>
      <c r="CD114" s="913"/>
      <c r="CE114" s="913"/>
      <c r="CF114" s="907">
        <v>11.4</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968675</v>
      </c>
      <c r="AB115" s="925"/>
      <c r="AC115" s="925"/>
      <c r="AD115" s="925"/>
      <c r="AE115" s="926"/>
      <c r="AF115" s="927">
        <v>931815</v>
      </c>
      <c r="AG115" s="925"/>
      <c r="AH115" s="925"/>
      <c r="AI115" s="925"/>
      <c r="AJ115" s="926"/>
      <c r="AK115" s="927">
        <v>850360</v>
      </c>
      <c r="AL115" s="925"/>
      <c r="AM115" s="925"/>
      <c r="AN115" s="925"/>
      <c r="AO115" s="926"/>
      <c r="AP115" s="928">
        <v>0.8</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1248176</v>
      </c>
      <c r="AB117" s="966"/>
      <c r="AC117" s="966"/>
      <c r="AD117" s="966"/>
      <c r="AE117" s="967"/>
      <c r="AF117" s="968">
        <v>1141102</v>
      </c>
      <c r="AG117" s="966"/>
      <c r="AH117" s="966"/>
      <c r="AI117" s="966"/>
      <c r="AJ117" s="967"/>
      <c r="AK117" s="968">
        <v>991366</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32852</v>
      </c>
      <c r="AB119" s="887"/>
      <c r="AC119" s="887"/>
      <c r="AD119" s="887"/>
      <c r="AE119" s="888"/>
      <c r="AF119" s="889">
        <v>33017</v>
      </c>
      <c r="AG119" s="887"/>
      <c r="AH119" s="887"/>
      <c r="AI119" s="887"/>
      <c r="AJ119" s="888"/>
      <c r="AK119" s="889">
        <v>32549</v>
      </c>
      <c r="AL119" s="887"/>
      <c r="AM119" s="887"/>
      <c r="AN119" s="887"/>
      <c r="AO119" s="888"/>
      <c r="AP119" s="890">
        <v>0</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16086690</v>
      </c>
      <c r="BR119" s="987"/>
      <c r="BS119" s="987"/>
      <c r="BT119" s="987"/>
      <c r="BU119" s="987"/>
      <c r="BV119" s="987">
        <v>16495621</v>
      </c>
      <c r="BW119" s="987"/>
      <c r="BX119" s="987"/>
      <c r="BY119" s="987"/>
      <c r="BZ119" s="987"/>
      <c r="CA119" s="987">
        <v>16116791</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2367007</v>
      </c>
      <c r="DH119" s="973"/>
      <c r="DI119" s="973"/>
      <c r="DJ119" s="973"/>
      <c r="DK119" s="974"/>
      <c r="DL119" s="972">
        <v>2168823</v>
      </c>
      <c r="DM119" s="973"/>
      <c r="DN119" s="973"/>
      <c r="DO119" s="973"/>
      <c r="DP119" s="974"/>
      <c r="DQ119" s="972">
        <v>1970637</v>
      </c>
      <c r="DR119" s="973"/>
      <c r="DS119" s="973"/>
      <c r="DT119" s="973"/>
      <c r="DU119" s="974"/>
      <c r="DV119" s="975">
        <v>1.8</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190131543</v>
      </c>
      <c r="BR120" s="918"/>
      <c r="BS120" s="918"/>
      <c r="BT120" s="918"/>
      <c r="BU120" s="918"/>
      <c r="BV120" s="918">
        <v>199233535</v>
      </c>
      <c r="BW120" s="918"/>
      <c r="BX120" s="918"/>
      <c r="BY120" s="918"/>
      <c r="BZ120" s="918"/>
      <c r="CA120" s="918">
        <v>214939698</v>
      </c>
      <c r="CB120" s="918"/>
      <c r="CC120" s="918"/>
      <c r="CD120" s="918"/>
      <c r="CE120" s="918"/>
      <c r="CF120" s="931">
        <v>200.7</v>
      </c>
      <c r="CG120" s="932"/>
      <c r="CH120" s="932"/>
      <c r="CI120" s="932"/>
      <c r="CJ120" s="932"/>
      <c r="CK120" s="993" t="s">
        <v>441</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21993337</v>
      </c>
      <c r="BR122" s="987"/>
      <c r="BS122" s="987"/>
      <c r="BT122" s="987"/>
      <c r="BU122" s="987"/>
      <c r="BV122" s="987">
        <v>18991178</v>
      </c>
      <c r="BW122" s="987"/>
      <c r="BX122" s="987"/>
      <c r="BY122" s="987"/>
      <c r="BZ122" s="987"/>
      <c r="CA122" s="987">
        <v>16314641</v>
      </c>
      <c r="CB122" s="987"/>
      <c r="CC122" s="987"/>
      <c r="CD122" s="987"/>
      <c r="CE122" s="987"/>
      <c r="CF122" s="1004">
        <v>15.2</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212124880</v>
      </c>
      <c r="BR123" s="1051"/>
      <c r="BS123" s="1051"/>
      <c r="BT123" s="1051"/>
      <c r="BU123" s="1051"/>
      <c r="BV123" s="1051">
        <v>218224713</v>
      </c>
      <c r="BW123" s="1051"/>
      <c r="BX123" s="1051"/>
      <c r="BY123" s="1051"/>
      <c r="BZ123" s="1051"/>
      <c r="CA123" s="1051">
        <v>231254339</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935823</v>
      </c>
      <c r="AB127" s="946"/>
      <c r="AC127" s="946"/>
      <c r="AD127" s="946"/>
      <c r="AE127" s="947"/>
      <c r="AF127" s="948">
        <v>898798</v>
      </c>
      <c r="AG127" s="946"/>
      <c r="AH127" s="946"/>
      <c r="AI127" s="946"/>
      <c r="AJ127" s="947"/>
      <c r="AK127" s="948">
        <v>817811</v>
      </c>
      <c r="AL127" s="946"/>
      <c r="AM127" s="946"/>
      <c r="AN127" s="946"/>
      <c r="AO127" s="947"/>
      <c r="AP127" s="949">
        <v>0.8</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v>499</v>
      </c>
      <c r="AB128" s="1033"/>
      <c r="AC128" s="1033"/>
      <c r="AD128" s="1033"/>
      <c r="AE128" s="1034"/>
      <c r="AF128" s="1035">
        <v>518</v>
      </c>
      <c r="AG128" s="1033"/>
      <c r="AH128" s="1033"/>
      <c r="AI128" s="1033"/>
      <c r="AJ128" s="1034"/>
      <c r="AK128" s="1035">
        <v>40</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97732772</v>
      </c>
      <c r="AB129" s="946"/>
      <c r="AC129" s="946"/>
      <c r="AD129" s="946"/>
      <c r="AE129" s="947"/>
      <c r="AF129" s="948">
        <v>101038957</v>
      </c>
      <c r="AG129" s="946"/>
      <c r="AH129" s="946"/>
      <c r="AI129" s="946"/>
      <c r="AJ129" s="947"/>
      <c r="AK129" s="948">
        <v>109794395</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3273527</v>
      </c>
      <c r="AB130" s="946"/>
      <c r="AC130" s="946"/>
      <c r="AD130" s="946"/>
      <c r="AE130" s="947"/>
      <c r="AF130" s="948">
        <v>3044058</v>
      </c>
      <c r="AG130" s="946"/>
      <c r="AH130" s="946"/>
      <c r="AI130" s="946"/>
      <c r="AJ130" s="947"/>
      <c r="AK130" s="948">
        <v>2718163</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-1.8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94459245</v>
      </c>
      <c r="AB131" s="973"/>
      <c r="AC131" s="973"/>
      <c r="AD131" s="973"/>
      <c r="AE131" s="974"/>
      <c r="AF131" s="972">
        <v>97994899</v>
      </c>
      <c r="AG131" s="973"/>
      <c r="AH131" s="973"/>
      <c r="AI131" s="973"/>
      <c r="AJ131" s="974"/>
      <c r="AK131" s="972">
        <v>107076232</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-2.14468155</v>
      </c>
      <c r="AB132" s="1084"/>
      <c r="AC132" s="1084"/>
      <c r="AD132" s="1084"/>
      <c r="AE132" s="1085"/>
      <c r="AF132" s="1086">
        <v>-1.94242151</v>
      </c>
      <c r="AG132" s="1084"/>
      <c r="AH132" s="1084"/>
      <c r="AI132" s="1084"/>
      <c r="AJ132" s="1085"/>
      <c r="AK132" s="1086">
        <v>-1.6127173800000001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-1.4</v>
      </c>
      <c r="AB133" s="1067"/>
      <c r="AC133" s="1067"/>
      <c r="AD133" s="1067"/>
      <c r="AE133" s="1068"/>
      <c r="AF133" s="1066">
        <v>-2</v>
      </c>
      <c r="AG133" s="1067"/>
      <c r="AH133" s="1067"/>
      <c r="AI133" s="1067"/>
      <c r="AJ133" s="1068"/>
      <c r="AK133" s="1066">
        <v>-1.8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XdglSOuIL8OM7BRhsJf7qTRaKtJgz5FgbN3k7yHqQBLHOYu3MvguqMu1u2wsi0Z0PToXldPgRBpid1haG91Kg==" saltValue="/nL9T/sM8FMJzGQY+ggl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RMGdwIq12h441HD8s89x4+nF4+JNPrgbpy3uTKEnjAS4z1fBih944J3Z1sRw0qQxXGt5ftrEvXDGh8ZQd3m5w==" saltValue="+8Of14wpHPU5Ht5mP/2Y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uWBShXCkIIGobtF6sxJUsHRWx+8c7S6tIZ9mFdoN/HkXVfJUizygvR6S6UsUnWgyHhlaPoXq5NmSxwKqMSF+w==" saltValue="DpcCi6jX9+ep4bC/qrsAA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 x14ac:dyDescent="0.2">
      <c r="A8" s="259"/>
      <c r="AK8" s="268"/>
      <c r="AL8" s="269"/>
      <c r="AM8" s="269"/>
      <c r="AN8" s="270"/>
      <c r="AO8" s="1102"/>
      <c r="AP8" s="271" t="s">
        <v>476</v>
      </c>
      <c r="AQ8" s="272" t="s">
        <v>477</v>
      </c>
      <c r="AR8" s="273" t="s">
        <v>478</v>
      </c>
    </row>
    <row r="9" spans="1:46" ht="13" x14ac:dyDescent="0.2">
      <c r="A9" s="259"/>
      <c r="AK9" s="1103" t="s">
        <v>479</v>
      </c>
      <c r="AL9" s="1104"/>
      <c r="AM9" s="1104"/>
      <c r="AN9" s="1105"/>
      <c r="AO9" s="274">
        <v>19815158</v>
      </c>
      <c r="AP9" s="274">
        <v>74407</v>
      </c>
      <c r="AQ9" s="275">
        <v>62747</v>
      </c>
      <c r="AR9" s="276">
        <v>18.600000000000001</v>
      </c>
    </row>
    <row r="10" spans="1:46" ht="13.5" customHeight="1" x14ac:dyDescent="0.2">
      <c r="A10" s="259"/>
      <c r="AK10" s="1103" t="s">
        <v>480</v>
      </c>
      <c r="AL10" s="1104"/>
      <c r="AM10" s="1104"/>
      <c r="AN10" s="1105"/>
      <c r="AO10" s="277">
        <v>283273</v>
      </c>
      <c r="AP10" s="277">
        <v>1064</v>
      </c>
      <c r="AQ10" s="278">
        <v>903</v>
      </c>
      <c r="AR10" s="279">
        <v>17.8</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733904</v>
      </c>
      <c r="AP13" s="277">
        <v>2756</v>
      </c>
      <c r="AQ13" s="278">
        <v>2239</v>
      </c>
      <c r="AR13" s="279">
        <v>23.1</v>
      </c>
    </row>
    <row r="14" spans="1:46" ht="13.5" customHeight="1" x14ac:dyDescent="0.2">
      <c r="A14" s="259"/>
      <c r="AK14" s="1103" t="s">
        <v>485</v>
      </c>
      <c r="AL14" s="1104"/>
      <c r="AM14" s="1104"/>
      <c r="AN14" s="1105"/>
      <c r="AO14" s="277">
        <v>637723</v>
      </c>
      <c r="AP14" s="277">
        <v>2395</v>
      </c>
      <c r="AQ14" s="278">
        <v>1577</v>
      </c>
      <c r="AR14" s="279">
        <v>51.9</v>
      </c>
    </row>
    <row r="15" spans="1:46" ht="13.5" customHeight="1" x14ac:dyDescent="0.2">
      <c r="A15" s="259"/>
      <c r="AK15" s="1106" t="s">
        <v>486</v>
      </c>
      <c r="AL15" s="1107"/>
      <c r="AM15" s="1107"/>
      <c r="AN15" s="1108"/>
      <c r="AO15" s="277">
        <v>-508167</v>
      </c>
      <c r="AP15" s="277">
        <v>-1908</v>
      </c>
      <c r="AQ15" s="278">
        <v>-1898</v>
      </c>
      <c r="AR15" s="279">
        <v>0.5</v>
      </c>
    </row>
    <row r="16" spans="1:46" ht="13" x14ac:dyDescent="0.2">
      <c r="A16" s="259"/>
      <c r="AK16" s="1106" t="s">
        <v>177</v>
      </c>
      <c r="AL16" s="1107"/>
      <c r="AM16" s="1107"/>
      <c r="AN16" s="1108"/>
      <c r="AO16" s="277">
        <v>20961891</v>
      </c>
      <c r="AP16" s="277">
        <v>78714</v>
      </c>
      <c r="AQ16" s="278">
        <v>65568</v>
      </c>
      <c r="AR16" s="279">
        <v>20</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09" t="s">
        <v>491</v>
      </c>
      <c r="AL21" s="1110"/>
      <c r="AM21" s="1110"/>
      <c r="AN21" s="1111"/>
      <c r="AO21" s="289">
        <v>7.96</v>
      </c>
      <c r="AP21" s="290">
        <v>6.35</v>
      </c>
      <c r="AQ21" s="291">
        <v>1.61</v>
      </c>
      <c r="AS21" s="292"/>
      <c r="AT21" s="288"/>
    </row>
    <row r="22" spans="1:46" s="260" customFormat="1" ht="13" x14ac:dyDescent="0.2">
      <c r="A22" s="288"/>
      <c r="AK22" s="1109" t="s">
        <v>492</v>
      </c>
      <c r="AL22" s="1110"/>
      <c r="AM22" s="1110"/>
      <c r="AN22" s="1111"/>
      <c r="AO22" s="293">
        <v>98.3</v>
      </c>
      <c r="AP22" s="294">
        <v>98.6</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31814</v>
      </c>
      <c r="AP32" s="303">
        <v>119</v>
      </c>
      <c r="AQ32" s="304">
        <v>3862</v>
      </c>
      <c r="AR32" s="305">
        <v>-96.9</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t="s">
        <v>482</v>
      </c>
      <c r="AP34" s="303" t="s">
        <v>482</v>
      </c>
      <c r="AQ34" s="304">
        <v>339</v>
      </c>
      <c r="AR34" s="305" t="s">
        <v>482</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109192</v>
      </c>
      <c r="AP36" s="303">
        <v>410</v>
      </c>
      <c r="AQ36" s="304">
        <v>364</v>
      </c>
      <c r="AR36" s="305">
        <v>12.6</v>
      </c>
    </row>
    <row r="37" spans="1:46" ht="13.5" customHeight="1" x14ac:dyDescent="0.2">
      <c r="A37" s="259"/>
      <c r="AK37" s="1117" t="s">
        <v>501</v>
      </c>
      <c r="AL37" s="1118"/>
      <c r="AM37" s="1118"/>
      <c r="AN37" s="1119"/>
      <c r="AO37" s="303">
        <v>850360</v>
      </c>
      <c r="AP37" s="303">
        <v>3193</v>
      </c>
      <c r="AQ37" s="304">
        <v>2345</v>
      </c>
      <c r="AR37" s="305">
        <v>36.200000000000003</v>
      </c>
    </row>
    <row r="38" spans="1:46" ht="27" customHeight="1" x14ac:dyDescent="0.2">
      <c r="A38" s="259"/>
      <c r="AK38" s="1120" t="s">
        <v>502</v>
      </c>
      <c r="AL38" s="1121"/>
      <c r="AM38" s="1121"/>
      <c r="AN38" s="1122"/>
      <c r="AO38" s="306" t="s">
        <v>482</v>
      </c>
      <c r="AP38" s="306" t="s">
        <v>482</v>
      </c>
      <c r="AQ38" s="307" t="s">
        <v>482</v>
      </c>
      <c r="AR38" s="295" t="s">
        <v>482</v>
      </c>
      <c r="AS38" s="302"/>
    </row>
    <row r="39" spans="1:46" ht="13" x14ac:dyDescent="0.2">
      <c r="A39" s="259"/>
      <c r="AK39" s="1120" t="s">
        <v>503</v>
      </c>
      <c r="AL39" s="1121"/>
      <c r="AM39" s="1121"/>
      <c r="AN39" s="1122"/>
      <c r="AO39" s="303">
        <v>-40</v>
      </c>
      <c r="AP39" s="303">
        <v>0</v>
      </c>
      <c r="AQ39" s="304">
        <v>-12</v>
      </c>
      <c r="AR39" s="305">
        <v>-100</v>
      </c>
      <c r="AS39" s="302"/>
    </row>
    <row r="40" spans="1:46" ht="27" customHeight="1" x14ac:dyDescent="0.2">
      <c r="A40" s="259"/>
      <c r="AK40" s="1117" t="s">
        <v>504</v>
      </c>
      <c r="AL40" s="1118"/>
      <c r="AM40" s="1118"/>
      <c r="AN40" s="1119"/>
      <c r="AO40" s="303">
        <v>-2718163</v>
      </c>
      <c r="AP40" s="303">
        <v>-10207</v>
      </c>
      <c r="AQ40" s="304">
        <v>-12184</v>
      </c>
      <c r="AR40" s="305">
        <v>-16.2</v>
      </c>
      <c r="AS40" s="302"/>
    </row>
    <row r="41" spans="1:46" ht="13" x14ac:dyDescent="0.2">
      <c r="A41" s="259"/>
      <c r="AK41" s="1123" t="s">
        <v>287</v>
      </c>
      <c r="AL41" s="1124"/>
      <c r="AM41" s="1124"/>
      <c r="AN41" s="1125"/>
      <c r="AO41" s="303">
        <v>-1726837</v>
      </c>
      <c r="AP41" s="303">
        <v>-6484</v>
      </c>
      <c r="AQ41" s="304">
        <v>-5268</v>
      </c>
      <c r="AR41" s="305">
        <v>23.1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 x14ac:dyDescent="0.2">
      <c r="A50" s="259"/>
      <c r="AK50" s="317"/>
      <c r="AL50" s="318"/>
      <c r="AM50" s="1113"/>
      <c r="AN50" s="319" t="s">
        <v>508</v>
      </c>
      <c r="AO50" s="320" t="s">
        <v>509</v>
      </c>
      <c r="AP50" s="321" t="s">
        <v>510</v>
      </c>
      <c r="AQ50" s="322" t="s">
        <v>511</v>
      </c>
      <c r="AR50" s="323" t="s">
        <v>512</v>
      </c>
    </row>
    <row r="51" spans="1:44" ht="13" x14ac:dyDescent="0.2">
      <c r="A51" s="259"/>
      <c r="AK51" s="315" t="s">
        <v>513</v>
      </c>
      <c r="AL51" s="316"/>
      <c r="AM51" s="324">
        <v>23847526</v>
      </c>
      <c r="AN51" s="325">
        <v>91588</v>
      </c>
      <c r="AO51" s="326">
        <v>0</v>
      </c>
      <c r="AP51" s="327">
        <v>51681</v>
      </c>
      <c r="AQ51" s="328">
        <v>3.8</v>
      </c>
      <c r="AR51" s="329">
        <v>-3.8</v>
      </c>
    </row>
    <row r="52" spans="1:44" ht="13" x14ac:dyDescent="0.2">
      <c r="A52" s="259"/>
      <c r="AK52" s="330"/>
      <c r="AL52" s="331" t="s">
        <v>514</v>
      </c>
      <c r="AM52" s="332">
        <v>16658999</v>
      </c>
      <c r="AN52" s="333">
        <v>63980</v>
      </c>
      <c r="AO52" s="334">
        <v>-14.7</v>
      </c>
      <c r="AP52" s="335">
        <v>37226</v>
      </c>
      <c r="AQ52" s="336">
        <v>-0.1</v>
      </c>
      <c r="AR52" s="337">
        <v>-14.6</v>
      </c>
    </row>
    <row r="53" spans="1:44" ht="13" x14ac:dyDescent="0.2">
      <c r="A53" s="259"/>
      <c r="AK53" s="315" t="s">
        <v>515</v>
      </c>
      <c r="AL53" s="316"/>
      <c r="AM53" s="324">
        <v>20249652</v>
      </c>
      <c r="AN53" s="325">
        <v>78173</v>
      </c>
      <c r="AO53" s="326">
        <v>-14.6</v>
      </c>
      <c r="AP53" s="327">
        <v>50465</v>
      </c>
      <c r="AQ53" s="328">
        <v>-2.4</v>
      </c>
      <c r="AR53" s="329">
        <v>-12.2</v>
      </c>
    </row>
    <row r="54" spans="1:44" ht="13" x14ac:dyDescent="0.2">
      <c r="A54" s="259"/>
      <c r="AK54" s="330"/>
      <c r="AL54" s="331" t="s">
        <v>514</v>
      </c>
      <c r="AM54" s="332">
        <v>12440988</v>
      </c>
      <c r="AN54" s="333">
        <v>48028</v>
      </c>
      <c r="AO54" s="334">
        <v>-24.9</v>
      </c>
      <c r="AP54" s="335">
        <v>34193</v>
      </c>
      <c r="AQ54" s="336">
        <v>-8.1</v>
      </c>
      <c r="AR54" s="337">
        <v>-16.8</v>
      </c>
    </row>
    <row r="55" spans="1:44" ht="13" x14ac:dyDescent="0.2">
      <c r="A55" s="259"/>
      <c r="AK55" s="315" t="s">
        <v>516</v>
      </c>
      <c r="AL55" s="316"/>
      <c r="AM55" s="324">
        <v>37258685</v>
      </c>
      <c r="AN55" s="325">
        <v>144872</v>
      </c>
      <c r="AO55" s="326">
        <v>85.3</v>
      </c>
      <c r="AP55" s="327">
        <v>51679</v>
      </c>
      <c r="AQ55" s="328">
        <v>2.4</v>
      </c>
      <c r="AR55" s="329">
        <v>82.9</v>
      </c>
    </row>
    <row r="56" spans="1:44" ht="13" x14ac:dyDescent="0.2">
      <c r="A56" s="259"/>
      <c r="AK56" s="330"/>
      <c r="AL56" s="331" t="s">
        <v>514</v>
      </c>
      <c r="AM56" s="332">
        <v>25821432</v>
      </c>
      <c r="AN56" s="333">
        <v>100401</v>
      </c>
      <c r="AO56" s="334">
        <v>109</v>
      </c>
      <c r="AP56" s="335">
        <v>35132</v>
      </c>
      <c r="AQ56" s="336">
        <v>2.7</v>
      </c>
      <c r="AR56" s="337">
        <v>106.3</v>
      </c>
    </row>
    <row r="57" spans="1:44" ht="13" x14ac:dyDescent="0.2">
      <c r="A57" s="259"/>
      <c r="AK57" s="315" t="s">
        <v>517</v>
      </c>
      <c r="AL57" s="316"/>
      <c r="AM57" s="324">
        <v>32490120</v>
      </c>
      <c r="AN57" s="325">
        <v>124191</v>
      </c>
      <c r="AO57" s="326">
        <v>-14.3</v>
      </c>
      <c r="AP57" s="327">
        <v>49665</v>
      </c>
      <c r="AQ57" s="328">
        <v>-3.9</v>
      </c>
      <c r="AR57" s="329">
        <v>-10.4</v>
      </c>
    </row>
    <row r="58" spans="1:44" ht="13" x14ac:dyDescent="0.2">
      <c r="A58" s="259"/>
      <c r="AK58" s="330"/>
      <c r="AL58" s="331" t="s">
        <v>514</v>
      </c>
      <c r="AM58" s="332">
        <v>22639722</v>
      </c>
      <c r="AN58" s="333">
        <v>86538</v>
      </c>
      <c r="AO58" s="334">
        <v>-13.8</v>
      </c>
      <c r="AP58" s="335">
        <v>34678</v>
      </c>
      <c r="AQ58" s="336">
        <v>-1.3</v>
      </c>
      <c r="AR58" s="337">
        <v>-12.5</v>
      </c>
    </row>
    <row r="59" spans="1:44" ht="13" x14ac:dyDescent="0.2">
      <c r="A59" s="259"/>
      <c r="AK59" s="315" t="s">
        <v>518</v>
      </c>
      <c r="AL59" s="316"/>
      <c r="AM59" s="324">
        <v>20431174</v>
      </c>
      <c r="AN59" s="325">
        <v>76721</v>
      </c>
      <c r="AO59" s="326">
        <v>-38.200000000000003</v>
      </c>
      <c r="AP59" s="327">
        <v>63439</v>
      </c>
      <c r="AQ59" s="328">
        <v>27.7</v>
      </c>
      <c r="AR59" s="329">
        <v>-65.900000000000006</v>
      </c>
    </row>
    <row r="60" spans="1:44" ht="13" x14ac:dyDescent="0.2">
      <c r="A60" s="259"/>
      <c r="AK60" s="330"/>
      <c r="AL60" s="331" t="s">
        <v>514</v>
      </c>
      <c r="AM60" s="332">
        <v>16543149</v>
      </c>
      <c r="AN60" s="333">
        <v>62121</v>
      </c>
      <c r="AO60" s="334">
        <v>-28.2</v>
      </c>
      <c r="AP60" s="335">
        <v>46463</v>
      </c>
      <c r="AQ60" s="336">
        <v>34</v>
      </c>
      <c r="AR60" s="337">
        <v>-62.2</v>
      </c>
    </row>
    <row r="61" spans="1:44" ht="13" x14ac:dyDescent="0.2">
      <c r="A61" s="259"/>
      <c r="AK61" s="315" t="s">
        <v>519</v>
      </c>
      <c r="AL61" s="338"/>
      <c r="AM61" s="324">
        <v>26855431</v>
      </c>
      <c r="AN61" s="325">
        <v>103109</v>
      </c>
      <c r="AO61" s="326">
        <v>3.6</v>
      </c>
      <c r="AP61" s="327">
        <v>53386</v>
      </c>
      <c r="AQ61" s="339">
        <v>5.5</v>
      </c>
      <c r="AR61" s="329">
        <v>-1.9</v>
      </c>
    </row>
    <row r="62" spans="1:44" ht="13" x14ac:dyDescent="0.2">
      <c r="A62" s="259"/>
      <c r="AK62" s="330"/>
      <c r="AL62" s="331" t="s">
        <v>514</v>
      </c>
      <c r="AM62" s="332">
        <v>18820858</v>
      </c>
      <c r="AN62" s="333">
        <v>72214</v>
      </c>
      <c r="AO62" s="334">
        <v>5.5</v>
      </c>
      <c r="AP62" s="335">
        <v>37538</v>
      </c>
      <c r="AQ62" s="336">
        <v>5.4</v>
      </c>
      <c r="AR62" s="337">
        <v>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z2llZuCQEssWhMl6YSqricCLtPsLv5kMBXNhBheSpNq8fWurhzsAdkKDliSWFPSiw528wAVAByTqmoxbHJz/w==" saltValue="xgopK/CWJsLXqfZGsMTG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24DYb0nJ2OGAqqav9Qo3kQUPHyb0yBSzgsspATtg2MWjIOufK3RH0u4qyU6lJ9oQpnSVugBNPphlDyZtuI8rzQ==" saltValue="2YLoi/Da9xU/ySBQeaIpz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4CLzIneTgnL/Pzit4xEgzgItldpZonGlNPOp0BgACzaGND4jyA0keHCYheqxrEP1NeTIpefBP+dsuneElIpMXA==" saltValue="qW9IfgzupCxBNrscwvQr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54.59</v>
      </c>
      <c r="G47" s="12">
        <v>52.82</v>
      </c>
      <c r="H47" s="12">
        <v>52.58</v>
      </c>
      <c r="I47" s="12">
        <v>54.01</v>
      </c>
      <c r="J47" s="13">
        <v>52.97</v>
      </c>
    </row>
    <row r="48" spans="2:10" ht="57.75" customHeight="1" x14ac:dyDescent="0.2">
      <c r="B48" s="14"/>
      <c r="C48" s="1128" t="s">
        <v>4</v>
      </c>
      <c r="D48" s="1128"/>
      <c r="E48" s="1129"/>
      <c r="F48" s="15">
        <v>9.2799999999999994</v>
      </c>
      <c r="G48" s="16">
        <v>11.25</v>
      </c>
      <c r="H48" s="16">
        <v>11.98</v>
      </c>
      <c r="I48" s="16">
        <v>11.54</v>
      </c>
      <c r="J48" s="17">
        <v>10.62</v>
      </c>
    </row>
    <row r="49" spans="2:10" ht="57.75" customHeight="1" thickBot="1" x14ac:dyDescent="0.25">
      <c r="B49" s="18"/>
      <c r="C49" s="1130" t="s">
        <v>5</v>
      </c>
      <c r="D49" s="1130"/>
      <c r="E49" s="1131"/>
      <c r="F49" s="19" t="s">
        <v>526</v>
      </c>
      <c r="G49" s="20" t="s">
        <v>527</v>
      </c>
      <c r="H49" s="20" t="s">
        <v>528</v>
      </c>
      <c r="I49" s="20" t="s">
        <v>529</v>
      </c>
      <c r="J49" s="21" t="s">
        <v>530</v>
      </c>
    </row>
    <row r="50" spans="2:10" ht="13" x14ac:dyDescent="0.2"/>
  </sheetData>
  <sheetProtection algorithmName="SHA-512" hashValue="AeRi7R6X1AU5LWZwrwZ2JIZSwvoC25Wf7Q3cBJcdEXhAAnn69UhA6nOAcF+CcEgWdy29/TQ0Y0uCgQCy5Aaq+Q==" saltValue="/566/obUZlt4zmb8NyBUN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2025-03-11T10:28:34Z</cp:lastPrinted>
  <dcterms:created xsi:type="dcterms:W3CDTF">2025-02-19T01:46:31Z</dcterms:created>
  <dcterms:modified xsi:type="dcterms:W3CDTF">2025-03-19T03:29:47Z</dcterms:modified>
  <cp:category/>
</cp:coreProperties>
</file>