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9F8B3FA7-65C4-4187-88CE-66EC016D4E51}" xr6:coauthVersionLast="47" xr6:coauthVersionMax="47" xr10:uidLastSave="{02348D80-7C3F-4E70-8C90-C15BEB9A04A6}"/>
  <bookViews>
    <workbookView xWindow="-110" yWindow="-110" windowWidth="19420" windowHeight="12220" tabRatio="92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C36" i="10"/>
  <c r="BE35" i="10"/>
  <c r="AM35" i="10"/>
  <c r="C35" i="10"/>
  <c r="BE34"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CO34" i="10" l="1"/>
  <c r="CO35" i="10" s="1"/>
  <c r="CO36" i="10" s="1"/>
  <c r="CO37" i="10" s="1"/>
  <c r="BW34" i="10"/>
  <c r="BW35" i="10" s="1"/>
  <c r="BW36" i="10" s="1"/>
  <c r="BW37" i="10" s="1"/>
  <c r="BW38" i="10" s="1"/>
</calcChain>
</file>

<file path=xl/sharedStrings.xml><?xml version="1.0" encoding="utf-8"?>
<sst xmlns="http://schemas.openxmlformats.org/spreadsheetml/2006/main" count="1141" uniqueCount="555">
  <si>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</si>
  <si>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</si>
  <si>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</si>
  <si>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</si>
  <si>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</si>
  <si>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</si>
  <si>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</si>
  <si>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</si>
  <si>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</si>
  <si>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</si>
  <si>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</si>
  <si>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</si>
  <si>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</si>
  <si>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</si>
  <si>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</si>
  <si>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</si>
  <si>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</si>
  <si>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</si>
  <si>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</si>
  <si>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</si>
  <si>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</si>
  <si>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</si>
  <si>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</si>
  <si>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</si>
  <si>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</si>
  <si>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</si>
  <si>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</si>
  <si>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</si>
  <si>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</si>
  <si>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</si>
  <si>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</si>
  <si>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</si>
  <si>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</si>
  <si>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</si>
  <si>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</si>
  <si>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</si>
  <si>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</si>
  <si>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</si>
  <si>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</si>
  <si>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</si>
  <si>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</si>
  <si>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</si>
  <si>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</si>
  <si>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</si>
  <si>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</si>
  <si>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</si>
  <si>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</si>
  <si>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</si>
  <si>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</si>
  <si>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</si>
  <si>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</si>
  <si>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</si>
  <si>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</si>
  <si>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</si>
  <si>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</si>
  <si>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</si>
  <si>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</si>
  <si>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</si>
  <si>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</si>
  <si>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</si>
  <si>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</si>
  <si>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</si>
  <si>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</si>
  <si>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</si>
  <si>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</si>
  <si>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</si>
  <si>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</si>
  <si>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</si>
  <si>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</si>
  <si>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</si>
  <si>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</si>
  <si>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</si>
  <si>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</si>
  <si>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</si>
  <si>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</si>
  <si>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</si>
  <si>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</si>
  <si>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</si>
  <si>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</si>
  <si>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</si>
  <si>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</si>
  <si>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</si>
  <si>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</si>
  <si>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</si>
  <si>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</si>
  <si>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</si>
  <si>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</si>
  <si>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</si>
  <si>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</si>
  <si>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</si>
  <si>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</si>
  <si>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</si>
  <si>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</si>
  <si>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</si>
  <si>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中央区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</si>
  <si>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</si>
  <si>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</si>
  <si>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</si>
  <si>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</si>
  <si>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</si>
  <si>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</si>
  <si>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</si>
  <si>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</si>
  <si>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</si>
  <si>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</si>
  <si>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</si>
  <si>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</si>
  <si>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</si>
  <si>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</si>
  <si>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</si>
  <si>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</si>
  <si>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</si>
  <si>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</si>
  <si>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</si>
  <si>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</si>
  <si>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</si>
  <si>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</si>
  <si>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</si>
  <si>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</si>
  <si>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</si>
  <si>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</si>
  <si>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</si>
  <si>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</si>
  <si>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</si>
  <si>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</si>
  <si>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</si>
  <si>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</si>
  <si>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</si>
  <si>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</si>
  <si>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</si>
  <si>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</si>
  <si>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</si>
  <si>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</si>
  <si>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</si>
  <si>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</si>
  <si>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</si>
  <si>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</si>
  <si>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</si>
  <si>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</si>
  <si>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</si>
  <si>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</si>
  <si>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</si>
  <si>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</si>
  <si>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</si>
  <si>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</si>
  <si>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</si>
  <si>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</si>
  <si>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</si>
  <si>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</si>
  <si>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</si>
  <si>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</si>
  <si>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</si>
  <si>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</si>
  <si>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</si>
  <si>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</si>
  <si>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</si>
  <si>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</si>
  <si>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</si>
  <si>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</si>
  <si>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</si>
  <si>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</si>
  <si>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</si>
  <si>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</si>
  <si>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</si>
  <si>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</si>
  <si>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</si>
  <si>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</si>
  <si>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</si>
  <si>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</si>
  <si>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</si>
  <si>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</si>
  <si>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</si>
  <si>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</si>
  <si>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</si>
  <si>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</si>
  <si>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</si>
  <si>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</si>
  <si>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</si>
  <si>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</si>
  <si>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</si>
  <si>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</si>
  <si>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</si>
  <si>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</si>
  <si>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</si>
  <si>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</si>
  <si>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</si>
  <si>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</si>
  <si>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</si>
  <si>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</si>
  <si>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</si>
  <si>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</si>
  <si>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</si>
  <si>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</si>
  <si>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</si>
  <si>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</si>
  <si>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</si>
  <si>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</si>
  <si>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</si>
  <si>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</si>
  <si>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</si>
  <si>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</si>
  <si>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</si>
  <si>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</si>
  <si>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東京都中央区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</si>
  <si>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</si>
  <si>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</si>
  <si>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</si>
  <si>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</si>
  <si>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</si>
  <si>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</si>
  <si>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</si>
  <si>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</si>
  <si>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</si>
  <si>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</si>
  <si>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</si>
  <si>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</si>
  <si>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</si>
  <si>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</si>
  <si>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</si>
  <si>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</si>
  <si>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</si>
  <si>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</si>
  <si>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</si>
  <si>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</si>
  <si>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</si>
  <si>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</si>
  <si>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</si>
  <si>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</si>
  <si>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</si>
  <si>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</si>
  <si>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</si>
  <si>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</si>
  <si>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</si>
  <si>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</si>
  <si>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</si>
  <si>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</si>
  <si>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</si>
  <si>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</si>
  <si>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</si>
  <si>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</si>
  <si>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</si>
  <si>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</si>
  <si>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</si>
  <si>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</si>
  <si>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</si>
  <si>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</si>
  <si>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</si>
  <si>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</si>
  <si>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</si>
  <si>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</si>
  <si>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</si>
  <si>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</si>
  <si>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</si>
  <si>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</si>
  <si>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</si>
  <si>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</si>
  <si>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</si>
  <si>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</si>
  <si>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</si>
  <si>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</si>
  <si>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</si>
  <si>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</si>
  <si>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</si>
  <si>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</si>
  <si>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</si>
  <si>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</si>
  <si>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</si>
  <si>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</si>
  <si>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</si>
  <si>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</si>
  <si>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</si>
  <si>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</si>
  <si>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</si>
  <si>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</si>
  <si>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</si>
  <si>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</si>
  <si>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</si>
  <si>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</si>
  <si>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</si>
  <si>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</si>
  <si>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</si>
  <si>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</si>
  <si>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</si>
  <si>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</si>
  <si>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</si>
  <si>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</si>
  <si>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</si>
  <si>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</si>
  <si>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</si>
  <si>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</si>
  <si>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</si>
  <si>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</si>
  <si>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</si>
  <si>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</si>
  <si>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</si>
  <si>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</si>
  <si>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</si>
  <si>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</si>
  <si>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</si>
  <si>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</si>
  <si>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</si>
  <si>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</si>
  <si>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</si>
  <si>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</si>
  <si>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</si>
  <si>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</si>
  <si>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</si>
  <si>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</si>
  <si>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</si>
  <si>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</si>
  <si>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</si>
  <si>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</si>
  <si>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</si>
  <si>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</si>
  <si>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</si>
  <si>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</si>
  <si>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</si>
  <si>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</si>
  <si>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</si>
  <si>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</si>
  <si>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</si>
  <si>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</si>
  <si>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</si>
  <si>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</si>
  <si>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</si>
  <si>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</si>
  <si>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</si>
  <si>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</si>
  <si>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</si>
  <si>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</si>
  <si>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</si>
  <si>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</si>
  <si>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</si>
  <si>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</si>
  <si>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</si>
  <si>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</si>
  <si>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</si>
  <si>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</si>
  <si>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</si>
  <si>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</si>
  <si>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</si>
  <si>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</si>
  <si>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</si>
  <si>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</si>
  <si>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</si>
  <si>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</si>
  <si>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</si>
  <si>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</si>
  <si>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</si>
  <si>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</si>
  <si>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</si>
  <si>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</si>
  <si>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</si>
  <si>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</si>
  <si>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東京都中央区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</si>
  <si>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</si>
  <si>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</si>
  <si>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</si>
  <si>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</si>
  <si>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</si>
  <si>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</si>
  <si>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</si>
  <si>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</si>
  <si>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</si>
  <si>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</si>
  <si>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</si>
  <si>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</si>
  <si>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</si>
  <si>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</si>
  <si>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</si>
  <si>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</si>
  <si>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</si>
  <si>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</si>
  <si>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</si>
  <si>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</si>
  <si>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</si>
  <si>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</si>
  <si>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</si>
  <si>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</si>
  <si>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</si>
  <si>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</si>
  <si>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</si>
  <si>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</si>
  <si>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</si>
  <si>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</si>
  <si>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</si>
  <si>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</si>
  <si>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</si>
  <si>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</si>
  <si>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</si>
  <si>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</si>
  <si>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</si>
  <si>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</si>
  <si>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</si>
  <si>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</si>
  <si>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</si>
  <si>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</si>
  <si>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</si>
  <si>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</si>
  <si>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</si>
  <si>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</si>
  <si>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</si>
  <si>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</si>
  <si>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</si>
  <si>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</si>
  <si>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</si>
  <si>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</si>
  <si>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</si>
  <si>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</si>
  <si>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</si>
  <si>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</si>
  <si>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</si>
  <si>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</si>
  <si>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</si>
  <si>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</si>
  <si>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</si>
  <si>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</si>
  <si>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</si>
  <si>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</si>
  <si>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</si>
  <si>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</si>
  <si>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</si>
  <si>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</si>
  <si>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</si>
  <si>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</si>
  <si>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</si>
  <si>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</si>
  <si>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</si>
  <si>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</si>
  <si>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</si>
  <si>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</si>
  <si>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</si>
  <si>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</si>
  <si>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</si>
  <si>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</si>
  <si>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</si>
  <si>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</si>
  <si>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</si>
  <si>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</si>
  <si>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</si>
  <si>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</si>
  <si>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</si>
  <si>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</si>
  <si>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</si>
  <si>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</si>
  <si>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</si>
  <si>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</si>
  <si>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</si>
  <si>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</si>
  <si>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</si>
  <si>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</si>
  <si>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</si>
  <si>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</si>
  <si>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</si>
  <si>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</si>
  <si>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</si>
  <si>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</si>
  <si>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</si>
  <si>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</si>
  <si>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</si>
  <si>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</si>
  <si>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</si>
  <si>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</si>
  <si>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</si>
  <si>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</si>
  <si>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</si>
  <si>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</si>
  <si>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</si>
  <si>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</si>
  <si>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</si>
  <si>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</si>
  <si>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</si>
  <si>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</si>
  <si>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</si>
  <si>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</si>
  <si>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</si>
  <si>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</si>
  <si>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</si>
  <si>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</si>
  <si>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</si>
  <si>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</si>
  <si>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</si>
  <si>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</si>
  <si>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</si>
  <si>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</si>
  <si>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</si>
  <si>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</si>
  <si>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</si>
  <si>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</si>
  <si>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</si>
  <si>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</si>
  <si>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</si>
  <si>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</si>
  <si>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</si>
  <si>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</si>
  <si>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</si>
  <si>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</si>
  <si>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</si>
  <si>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</si>
  <si>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</si>
  <si>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</si>
  <si>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</si>
  <si>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</si>
  <si>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</si>
  <si>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</si>
  <si>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</si>
  <si>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</si>
  <si>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</si>
  <si>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</si>
  <si>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</si>
  <si>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</si>
  <si>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</si>
  <si>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</si>
  <si>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</si>
  <si>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</si>
  <si>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</si>
  <si>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</si>
  <si>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</si>
  <si>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</si>
  <si>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</si>
  <si>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</si>
  <si>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</si>
  <si>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</si>
  <si>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</si>
  <si>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</si>
  <si>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</si>
  <si>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0.23</t>
  </si>
  <si>
    <t>一般会計</t>
  </si>
  <si>
    <t>国民健康保険事業会計</t>
  </si>
  <si>
    <t>介護保険事業会計</t>
  </si>
  <si>
    <t>後期高齢者医療会計</t>
  </si>
  <si>
    <t>その他会計（赤字）</t>
  </si>
  <si>
    <t>その他会計（黒字）</t>
  </si>
  <si>
    <t>R01</t>
    <phoneticPr fontId="5"/>
  </si>
  <si>
    <t>R02</t>
    <phoneticPr fontId="5"/>
  </si>
  <si>
    <t>R03</t>
    <phoneticPr fontId="5"/>
  </si>
  <si>
    <t>R04</t>
    <phoneticPr fontId="5"/>
  </si>
  <si>
    <t>R05</t>
    <phoneticPr fontId="5"/>
  </si>
  <si>
    <t>特別区人事・厚生事務組合</t>
    <rPh sb="0" eb="3">
      <t>トクベツク</t>
    </rPh>
    <rPh sb="3" eb="5">
      <t>ジンジ</t>
    </rPh>
    <rPh sb="6" eb="8">
      <t>コウセイ</t>
    </rPh>
    <rPh sb="8" eb="12">
      <t>ジムクミアイ</t>
    </rPh>
    <phoneticPr fontId="10"/>
  </si>
  <si>
    <t>特別区競馬組合</t>
    <rPh sb="0" eb="5">
      <t>トクベツクケイバ</t>
    </rPh>
    <rPh sb="5" eb="7">
      <t>クミアイ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</si>
  <si>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</si>
  <si>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東京都後期高齢者医療広域連合（一般会計）</t>
    <rPh sb="0" eb="3">
      <t>トウキョウト</t>
    </rPh>
    <rPh sb="3" eb="8">
      <t>コウキコウレイシャ</t>
    </rPh>
    <rPh sb="8" eb="10">
      <t>イリョウ</t>
    </rPh>
    <rPh sb="10" eb="12">
      <t>コウイキ</t>
    </rPh>
    <rPh sb="12" eb="14">
      <t>レンゴウ</t>
    </rPh>
    <rPh sb="15" eb="19">
      <t>イッパンカイケイ</t>
    </rPh>
    <phoneticPr fontId="10"/>
  </si>
  <si>
    <t>東京都後期高齢者医療広域連合（後期高齢者医療特別会計）</t>
    <rPh sb="0" eb="3">
      <t>トウキョウト</t>
    </rPh>
    <rPh sb="3" eb="8">
      <t>コウキコウレイシャ</t>
    </rPh>
    <rPh sb="8" eb="10">
      <t>イリョウ</t>
    </rPh>
    <rPh sb="10" eb="12">
      <t>コウイキ</t>
    </rPh>
    <rPh sb="12" eb="14">
      <t>レンゴウ</t>
    </rPh>
    <rPh sb="15" eb="20">
      <t>コウキコウレイシャ</t>
    </rPh>
    <rPh sb="20" eb="22">
      <t>イリョウ</t>
    </rPh>
    <rPh sb="22" eb="26">
      <t>トクベツカイケイ</t>
    </rPh>
    <phoneticPr fontId="10"/>
  </si>
  <si>
    <t>法適用</t>
    <rPh sb="0" eb="1">
      <t>ホウ</t>
    </rPh>
    <rPh sb="1" eb="3">
      <t>テキヨウ</t>
    </rPh>
    <phoneticPr fontId="6"/>
  </si>
  <si>
    <t>教育施設整備基金</t>
    <phoneticPr fontId="5"/>
  </si>
  <si>
    <t>施設整備基金</t>
    <phoneticPr fontId="2"/>
  </si>
  <si>
    <t>首都高速道路地下化等都市基盤整備基金</t>
    <phoneticPr fontId="2"/>
  </si>
  <si>
    <t>まちづくり支援基金</t>
    <phoneticPr fontId="2"/>
  </si>
  <si>
    <t>交通環境改善基金</t>
    <phoneticPr fontId="2"/>
  </si>
  <si>
    <t>一般財団法人中央区都市整備公社</t>
    <rPh sb="0" eb="6">
      <t>イッパンザイダンホウジン</t>
    </rPh>
    <rPh sb="6" eb="9">
      <t>チュウオウク</t>
    </rPh>
    <rPh sb="9" eb="13">
      <t>トシセイビ</t>
    </rPh>
    <rPh sb="13" eb="15">
      <t>コウシャ</t>
    </rPh>
    <phoneticPr fontId="10"/>
  </si>
  <si>
    <t>-</t>
    <phoneticPr fontId="2"/>
  </si>
  <si>
    <t>中央区勤労者サービス公社</t>
    <rPh sb="0" eb="3">
      <t>チュウオウク</t>
    </rPh>
    <rPh sb="3" eb="6">
      <t>キンロウシャ</t>
    </rPh>
    <rPh sb="10" eb="12">
      <t>コウシャ</t>
    </rPh>
    <phoneticPr fontId="10"/>
  </si>
  <si>
    <t>日本橋プラザ</t>
    <rPh sb="0" eb="3">
      <t>ニホンバシ</t>
    </rPh>
    <phoneticPr fontId="10"/>
  </si>
  <si>
    <t>中央区土地開発公社</t>
    <rPh sb="0" eb="3">
      <t>チュウオウク</t>
    </rPh>
    <rPh sb="3" eb="9">
      <t>トチカイハツコウシャ</t>
    </rPh>
    <phoneticPr fontId="10"/>
  </si>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</sst>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51681</c:v>
                </c:pt>
                <c:pt idx="1">
                  <c:v>50465</c:v>
                </c:pt>
                <c:pt idx="2">
                  <c:v>51679</c:v>
                </c:pt>
                <c:pt idx="3">
                  <c:v>49665</c:v>
                </c:pt>
                <c:pt idx="4">
                  <c:v>63439</c:v>
                </c:pt>
              </c:numCache>
            </c:numRef>
          </c:val>
          <c:smooth val="0"/>
          <c:extLst>
            <c:ext xmlns:c16="http://schemas.microsoft.com/office/drawing/2014/chart" uri="{C3380CC4-5D6E-409C-BE32-E72D297353CC}">
              <c16:uniqueId val="{00000000-FC60-49AD-83F1-88B32C44AC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160335</c:v>
                </c:pt>
                <c:pt idx="1">
                  <c:v>205135</c:v>
                </c:pt>
                <c:pt idx="2">
                  <c:v>263043</c:v>
                </c:pt>
                <c:pt idx="3">
                  <c:v>245284</c:v>
                </c:pt>
                <c:pt idx="4">
                  <c:v>305421</c:v>
                </c:pt>
              </c:numCache>
            </c:numRef>
          </c:val>
          <c:smooth val="0"/>
          <c:extLst>
            <c:ext xmlns:c16="http://schemas.microsoft.com/office/drawing/2014/chart" uri="{C3380CC4-5D6E-409C-BE32-E72D297353CC}">
              <c16:uniqueId val="{00000001-FC60-49AD-83F1-88B32C44AC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4.2699999999999996</c:v>
                </c:pt>
                <c:pt idx="1">
                  <c:v>3.13</c:v>
                </c:pt>
                <c:pt idx="2">
                  <c:v>3.19</c:v>
                </c:pt>
                <c:pt idx="3">
                  <c:v>3.33</c:v>
                </c:pt>
                <c:pt idx="4">
                  <c:v>3.13</c:v>
                </c:pt>
              </c:numCache>
            </c:numRef>
          </c:val>
          <c:extLst>
            <c:ext xmlns:c16="http://schemas.microsoft.com/office/drawing/2014/chart" uri="{C3380CC4-5D6E-409C-BE32-E72D297353CC}">
              <c16:uniqueId val="{00000000-CF88-4107-B14D-B567C4EAC8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46.02</c:v>
                </c:pt>
                <c:pt idx="1">
                  <c:v>52.43</c:v>
                </c:pt>
                <c:pt idx="2">
                  <c:v>46.3</c:v>
                </c:pt>
                <c:pt idx="3">
                  <c:v>47.14</c:v>
                </c:pt>
                <c:pt idx="4">
                  <c:v>45.45</c:v>
                </c:pt>
              </c:numCache>
            </c:numRef>
          </c:val>
          <c:extLst>
            <c:ext xmlns:c16="http://schemas.microsoft.com/office/drawing/2014/chart" uri="{C3380CC4-5D6E-409C-BE32-E72D297353CC}">
              <c16:uniqueId val="{00000001-CF88-4107-B14D-B567C4EAC8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5.96</c:v>
                </c:pt>
                <c:pt idx="2">
                  <c:v>-0.23</c:v>
                </c:pt>
                <c:pt idx="3">
                  <c:v>4.43</c:v>
                </c:pt>
                <c:pt idx="4">
                  <c:v>5.35</c:v>
                </c:pt>
              </c:numCache>
            </c:numRef>
          </c:val>
          <c:smooth val="0"/>
          <c:extLst>
            <c:ext xmlns:c16="http://schemas.microsoft.com/office/drawing/2014/chart" uri="{C3380CC4-5D6E-409C-BE32-E72D297353CC}">
              <c16:uniqueId val="{00000002-CF88-4107-B14D-B567C4EAC8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06-43A1-81E3-2301F5A51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06-43A1-81E3-2301F5A519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06-43A1-81E3-2301F5A519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06-43A1-81E3-2301F5A5195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D06-43A1-81E3-2301F5A5195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D06-43A1-81E3-2301F5A51957}"/>
            </c:ext>
          </c:extLst>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0.04</c:v>
                </c:pt>
                <c:pt idx="2">
                  <c:v>#N/A</c:v>
                </c:pt>
                <c:pt idx="3">
                  <c:v>0.03</c:v>
                </c:pt>
                <c:pt idx="4">
                  <c:v>#N/A</c:v>
                </c:pt>
                <c:pt idx="5">
                  <c:v>0.04</c:v>
                </c:pt>
                <c:pt idx="6">
                  <c:v>#N/A</c:v>
                </c:pt>
                <c:pt idx="7">
                  <c:v>0.05</c:v>
                </c:pt>
                <c:pt idx="8">
                  <c:v>#N/A</c:v>
                </c:pt>
                <c:pt idx="9">
                  <c:v>0.02</c:v>
                </c:pt>
              </c:numCache>
            </c:numRef>
          </c:val>
          <c:extLst>
            <c:ext xmlns:c16="http://schemas.microsoft.com/office/drawing/2014/chart" uri="{C3380CC4-5D6E-409C-BE32-E72D297353CC}">
              <c16:uniqueId val="{00000006-9D06-43A1-81E3-2301F5A51957}"/>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0.45</c:v>
                </c:pt>
                <c:pt idx="2">
                  <c:v>#N/A</c:v>
                </c:pt>
                <c:pt idx="3">
                  <c:v>0.66</c:v>
                </c:pt>
                <c:pt idx="4">
                  <c:v>#N/A</c:v>
                </c:pt>
                <c:pt idx="5">
                  <c:v>0.52</c:v>
                </c:pt>
                <c:pt idx="6">
                  <c:v>#N/A</c:v>
                </c:pt>
                <c:pt idx="7">
                  <c:v>0.35</c:v>
                </c:pt>
                <c:pt idx="8">
                  <c:v>#N/A</c:v>
                </c:pt>
                <c:pt idx="9">
                  <c:v>0.19</c:v>
                </c:pt>
              </c:numCache>
            </c:numRef>
          </c:val>
          <c:extLst>
            <c:ext xmlns:c16="http://schemas.microsoft.com/office/drawing/2014/chart" uri="{C3380CC4-5D6E-409C-BE32-E72D297353CC}">
              <c16:uniqueId val="{00000007-9D06-43A1-81E3-2301F5A51957}"/>
            </c:ext>
          </c:extLst>
        </c:ser>
        <c:ser>
          <c:idx val="8"/>
          <c:order val="8"/>
          <c:tx>
            <c:strRef>
              <c:f>データシート!$A$35</c:f>
              <c:strCache>
                <c:ptCount val="1"/>
                <c:pt idx="0">
                  <c:v>国民健康保険事業会計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0.31</c:v>
                </c:pt>
                <c:pt idx="2">
                  <c:v>#N/A</c:v>
                </c:pt>
                <c:pt idx="3">
                  <c:v>0.39</c:v>
                </c:pt>
                <c:pt idx="4">
                  <c:v>#N/A</c:v>
                </c:pt>
                <c:pt idx="5">
                  <c:v>0.46</c:v>
                </c:pt>
                <c:pt idx="6">
                  <c:v>#N/A</c:v>
                </c:pt>
                <c:pt idx="7">
                  <c:v>0.33</c:v>
                </c:pt>
                <c:pt idx="8">
                  <c:v>#N/A</c:v>
                </c:pt>
                <c:pt idx="9">
                  <c:v>0.22</c:v>
                </c:pt>
              </c:numCache>
            </c:numRef>
          </c:val>
          <c:extLst>
            <c:ext xmlns:c16="http://schemas.microsoft.com/office/drawing/2014/chart" uri="{C3380CC4-5D6E-409C-BE32-E72D297353CC}">
              <c16:uniqueId val="{00000008-9D06-43A1-81E3-2301F5A5195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4.2699999999999996</c:v>
                </c:pt>
                <c:pt idx="2">
                  <c:v>#N/A</c:v>
                </c:pt>
                <c:pt idx="3">
                  <c:v>3.13</c:v>
                </c:pt>
                <c:pt idx="4">
                  <c:v>#N/A</c:v>
                </c:pt>
                <c:pt idx="5">
                  <c:v>3.19</c:v>
                </c:pt>
                <c:pt idx="6">
                  <c:v>#N/A</c:v>
                </c:pt>
                <c:pt idx="7">
                  <c:v>3.33</c:v>
                </c:pt>
                <c:pt idx="8">
                  <c:v>#N/A</c:v>
                </c:pt>
                <c:pt idx="9">
                  <c:v>3.12</c:v>
                </c:pt>
              </c:numCache>
            </c:numRef>
          </c:val>
          <c:extLst>
            <c:ext xmlns:c16="http://schemas.microsoft.com/office/drawing/2014/chart" uri="{C3380CC4-5D6E-409C-BE32-E72D297353CC}">
              <c16:uniqueId val="{00000009-9D06-43A1-81E3-2301F5A519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1690</c:v>
                </c:pt>
                <c:pt idx="5">
                  <c:v>1702</c:v>
                </c:pt>
                <c:pt idx="8">
                  <c:v>1638</c:v>
                </c:pt>
                <c:pt idx="11">
                  <c:v>1505</c:v>
                </c:pt>
                <c:pt idx="14">
                  <c:v>1407</c:v>
                </c:pt>
              </c:numCache>
            </c:numRef>
          </c:val>
          <c:extLst>
            <c:ext xmlns:c16="http://schemas.microsoft.com/office/drawing/2014/chart" uri="{C3380CC4-5D6E-409C-BE32-E72D297353CC}">
              <c16:uniqueId val="{00000000-7A6E-4055-9E1E-BE21C9E32B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7A6E-4055-9E1E-BE21C9E32B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724</c:v>
                </c:pt>
                <c:pt idx="3">
                  <c:v>608</c:v>
                </c:pt>
                <c:pt idx="6">
                  <c:v>1015</c:v>
                </c:pt>
                <c:pt idx="9">
                  <c:v>1173</c:v>
                </c:pt>
                <c:pt idx="12">
                  <c:v>1168</c:v>
                </c:pt>
              </c:numCache>
            </c:numRef>
          </c:val>
          <c:extLst>
            <c:ext xmlns:c16="http://schemas.microsoft.com/office/drawing/2014/chart" uri="{C3380CC4-5D6E-409C-BE32-E72D297353CC}">
              <c16:uniqueId val="{00000002-7A6E-4055-9E1E-BE21C9E32B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83</c:v>
                </c:pt>
                <c:pt idx="6">
                  <c:v>84</c:v>
                </c:pt>
                <c:pt idx="9">
                  <c:v>62</c:v>
                </c:pt>
                <c:pt idx="12">
                  <c:v>77</c:v>
                </c:pt>
              </c:numCache>
            </c:numRef>
          </c:val>
          <c:extLst>
            <c:ext xmlns:c16="http://schemas.microsoft.com/office/drawing/2014/chart" uri="{C3380CC4-5D6E-409C-BE32-E72D297353CC}">
              <c16:uniqueId val="{00000003-7A6E-4055-9E1E-BE21C9E32B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6E-4055-9E1E-BE21C9E32B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35</c:v>
                </c:pt>
                <c:pt idx="3">
                  <c:v>107</c:v>
                </c:pt>
                <c:pt idx="6">
                  <c:v>134</c:v>
                </c:pt>
                <c:pt idx="9">
                  <c:v>164</c:v>
                </c:pt>
                <c:pt idx="12">
                  <c:v>210</c:v>
                </c:pt>
              </c:numCache>
            </c:numRef>
          </c:val>
          <c:extLst>
            <c:ext xmlns:c16="http://schemas.microsoft.com/office/drawing/2014/chart" uri="{C3380CC4-5D6E-409C-BE32-E72D297353CC}">
              <c16:uniqueId val="{00000005-7A6E-4055-9E1E-BE21C9E32B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6E-4055-9E1E-BE21C9E32B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702</c:v>
                </c:pt>
                <c:pt idx="3">
                  <c:v>816</c:v>
                </c:pt>
                <c:pt idx="6">
                  <c:v>833</c:v>
                </c:pt>
                <c:pt idx="9">
                  <c:v>917</c:v>
                </c:pt>
                <c:pt idx="12">
                  <c:v>1045</c:v>
                </c:pt>
              </c:numCache>
            </c:numRef>
          </c:val>
          <c:extLst>
            <c:ext xmlns:c16="http://schemas.microsoft.com/office/drawing/2014/chart" uri="{C3380CC4-5D6E-409C-BE32-E72D297353CC}">
              <c16:uniqueId val="{00000007-7A6E-4055-9E1E-BE21C9E32B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-154</c:v>
                </c:pt>
                <c:pt idx="2">
                  <c:v>#N/A</c:v>
                </c:pt>
                <c:pt idx="3">
                  <c:v>#N/A</c:v>
                </c:pt>
                <c:pt idx="4">
                  <c:v>-88</c:v>
                </c:pt>
                <c:pt idx="5">
                  <c:v>#N/A</c:v>
                </c:pt>
                <c:pt idx="6">
                  <c:v>#N/A</c:v>
                </c:pt>
                <c:pt idx="7">
                  <c:v>428</c:v>
                </c:pt>
                <c:pt idx="8">
                  <c:v>#N/A</c:v>
                </c:pt>
                <c:pt idx="9">
                  <c:v>#N/A</c:v>
                </c:pt>
                <c:pt idx="10">
                  <c:v>811</c:v>
                </c:pt>
                <c:pt idx="11">
                  <c:v>#N/A</c:v>
                </c:pt>
                <c:pt idx="12">
                  <c:v>#N/A</c:v>
                </c:pt>
                <c:pt idx="13">
                  <c:v>1093</c:v>
                </c:pt>
                <c:pt idx="14">
                  <c:v>#N/A</c:v>
                </c:pt>
              </c:numCache>
            </c:numRef>
          </c:val>
          <c:smooth val="0"/>
          <c:extLst>
            <c:ext xmlns:c16="http://schemas.microsoft.com/office/drawing/2014/chart" uri="{C3380CC4-5D6E-409C-BE32-E72D297353CC}">
              <c16:uniqueId val="{00000008-7A6E-4055-9E1E-BE21C9E32B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16524</c:v>
                </c:pt>
                <c:pt idx="5">
                  <c:v>16832</c:v>
                </c:pt>
                <c:pt idx="8">
                  <c:v>26985</c:v>
                </c:pt>
                <c:pt idx="11">
                  <c:v>31277</c:v>
                </c:pt>
                <c:pt idx="14">
                  <c:v>36855</c:v>
                </c:pt>
              </c:numCache>
            </c:numRef>
          </c:val>
          <c:extLst>
            <c:ext xmlns:c16="http://schemas.microsoft.com/office/drawing/2014/chart" uri="{C3380CC4-5D6E-409C-BE32-E72D297353CC}">
              <c16:uniqueId val="{00000000-E55A-40BD-9A58-0CC53445C8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55A-40BD-9A58-0CC53445C8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65305</c:v>
                </c:pt>
                <c:pt idx="5">
                  <c:v>73896</c:v>
                </c:pt>
                <c:pt idx="8">
                  <c:v>73305</c:v>
                </c:pt>
                <c:pt idx="11">
                  <c:v>75366</c:v>
                </c:pt>
                <c:pt idx="14">
                  <c:v>98954</c:v>
                </c:pt>
              </c:numCache>
            </c:numRef>
          </c:val>
          <c:extLst>
            <c:ext xmlns:c16="http://schemas.microsoft.com/office/drawing/2014/chart" uri="{C3380CC4-5D6E-409C-BE32-E72D297353CC}">
              <c16:uniqueId val="{00000002-E55A-40BD-9A58-0CC53445C8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5A-40BD-9A58-0CC53445C8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5A-40BD-9A58-0CC53445C8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5A-40BD-9A58-0CC53445C8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9154</c:v>
                </c:pt>
                <c:pt idx="3">
                  <c:v>9310</c:v>
                </c:pt>
                <c:pt idx="6">
                  <c:v>8457</c:v>
                </c:pt>
                <c:pt idx="9">
                  <c:v>7999</c:v>
                </c:pt>
                <c:pt idx="12">
                  <c:v>8403</c:v>
                </c:pt>
              </c:numCache>
            </c:numRef>
          </c:val>
          <c:extLst>
            <c:ext xmlns:c16="http://schemas.microsoft.com/office/drawing/2014/chart" uri="{C3380CC4-5D6E-409C-BE32-E72D297353CC}">
              <c16:uniqueId val="{00000006-E55A-40BD-9A58-0CC53445C8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878</c:v>
                </c:pt>
                <c:pt idx="3">
                  <c:v>1065</c:v>
                </c:pt>
                <c:pt idx="6">
                  <c:v>1184</c:v>
                </c:pt>
                <c:pt idx="9">
                  <c:v>1312</c:v>
                </c:pt>
                <c:pt idx="12">
                  <c:v>1237</c:v>
                </c:pt>
              </c:numCache>
            </c:numRef>
          </c:val>
          <c:extLst>
            <c:ext xmlns:c16="http://schemas.microsoft.com/office/drawing/2014/chart" uri="{C3380CC4-5D6E-409C-BE32-E72D297353CC}">
              <c16:uniqueId val="{00000007-E55A-40BD-9A58-0CC53445C8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55A-40BD-9A58-0CC53445C8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4494</c:v>
                </c:pt>
                <c:pt idx="3">
                  <c:v>4156</c:v>
                </c:pt>
                <c:pt idx="6">
                  <c:v>3821</c:v>
                </c:pt>
                <c:pt idx="9">
                  <c:v>3458</c:v>
                </c:pt>
                <c:pt idx="12">
                  <c:v>2690</c:v>
                </c:pt>
              </c:numCache>
            </c:numRef>
          </c:val>
          <c:extLst>
            <c:ext xmlns:c16="http://schemas.microsoft.com/office/drawing/2014/chart" uri="{C3380CC4-5D6E-409C-BE32-E72D297353CC}">
              <c16:uniqueId val="{00000009-E55A-40BD-9A58-0CC53445C8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17971</c:v>
                </c:pt>
                <c:pt idx="3">
                  <c:v>20244</c:v>
                </c:pt>
                <c:pt idx="6">
                  <c:v>30463</c:v>
                </c:pt>
                <c:pt idx="9">
                  <c:v>34465</c:v>
                </c:pt>
                <c:pt idx="12">
                  <c:v>44538</c:v>
                </c:pt>
              </c:numCache>
            </c:numRef>
          </c:val>
          <c:extLst>
            <c:ext xmlns:c16="http://schemas.microsoft.com/office/drawing/2014/chart" uri="{C3380CC4-5D6E-409C-BE32-E72D297353CC}">
              <c16:uniqueId val="{0000000A-E55A-40BD-9A58-0CC53445C8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5A-40BD-9A58-0CC53445C8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28262</c:v>
                </c:pt>
                <c:pt idx="1">
                  <c:v>30933</c:v>
                </c:pt>
                <c:pt idx="2">
                  <c:v>34822</c:v>
                </c:pt>
              </c:numCache>
            </c:numRef>
          </c:val>
          <c:extLst>
            <c:ext xmlns:c16="http://schemas.microsoft.com/office/drawing/2014/chart" uri="{C3380CC4-5D6E-409C-BE32-E72D297353CC}">
              <c16:uniqueId val="{00000000-9542-4E61-B0EC-0566E98E8C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542-4E61-B0EC-0566E98E8C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42969</c:v>
                </c:pt>
                <c:pt idx="1">
                  <c:v>41957</c:v>
                </c:pt>
                <c:pt idx="2">
                  <c:v>60995</c:v>
                </c:pt>
              </c:numCache>
            </c:numRef>
          </c:val>
          <c:extLst>
            <c:ext xmlns:c16="http://schemas.microsoft.com/office/drawing/2014/chart" uri="{C3380CC4-5D6E-409C-BE32-E72D297353CC}">
              <c16:uniqueId val="{00000002-9542-4E61-B0EC-0566E98E8C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で入れ替わりとなる令和２年度と比較して、学校教育施設整備に伴う元利償還金が増となったほか、新型コロナウイルス感染症の感染拡大による商工業融資の利子補給の増加に伴い、債務負担行為に基づく支出額が増となったことにより、実質公債費比率の分子は増となった。</a:t>
          </a:r>
          <a:endParaRPr lang="ja-JP" altLang="ja-JP" sz="1300">
            <a:effectLst/>
          </a:endParaRPr>
        </a:p>
        <a:p>
          <a:r>
            <a:rPr kumimoji="1" lang="ja-JP" altLang="ja-JP" sz="1300">
              <a:solidFill>
                <a:schemeClr val="dk1"/>
              </a:solidFill>
              <a:effectLst/>
              <a:latin typeface="+mn-lt"/>
              <a:ea typeface="+mn-ea"/>
              <a:cs typeface="+mn-cs"/>
            </a:rPr>
            <a:t>　元利償還金等については、令和</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年度以降も増加が見込まれるため、今後の推移を注視する必要がある。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令和</a:t>
          </a:r>
          <a:r>
            <a:rPr kumimoji="1" lang="en-US" altLang="ja-JP" sz="1100">
              <a:latin typeface="+mn-ea"/>
              <a:ea typeface="+mn-ea"/>
            </a:rPr>
            <a:t>3</a:t>
          </a:r>
          <a:r>
            <a:rPr kumimoji="1" lang="ja-JP" altLang="en-US" sz="1100">
              <a:latin typeface="+mn-ea"/>
              <a:ea typeface="+mn-ea"/>
            </a:rPr>
            <a:t>年度から令和</a:t>
          </a:r>
          <a:r>
            <a:rPr kumimoji="1" lang="en-US" altLang="ja-JP" sz="1100">
              <a:latin typeface="+mn-ea"/>
              <a:ea typeface="+mn-ea"/>
            </a:rPr>
            <a:t>5</a:t>
          </a:r>
          <a:r>
            <a:rPr kumimoji="1" lang="ja-JP" altLang="en-US" sz="1100">
              <a:latin typeface="+mn-ea"/>
              <a:ea typeface="+mn-ea"/>
            </a:rPr>
            <a:t>年度にかけて減債基金残高の増加率が大きくなっているが、これは令和</a:t>
          </a:r>
          <a:r>
            <a:rPr kumimoji="1" lang="en-US" altLang="ja-JP" sz="1100">
              <a:latin typeface="+mn-ea"/>
              <a:ea typeface="+mn-ea"/>
            </a:rPr>
            <a:t>2</a:t>
          </a:r>
          <a:r>
            <a:rPr kumimoji="1" lang="ja-JP" altLang="en-US" sz="1100">
              <a:latin typeface="+mn-ea"/>
              <a:ea typeface="+mn-ea"/>
            </a:rPr>
            <a:t>年度から令和</a:t>
          </a:r>
          <a:r>
            <a:rPr kumimoji="1" lang="en-US" altLang="ja-JP" sz="1100">
              <a:latin typeface="+mn-ea"/>
              <a:ea typeface="+mn-ea"/>
            </a:rPr>
            <a:t>5</a:t>
          </a:r>
          <a:r>
            <a:rPr kumimoji="1" lang="ja-JP" altLang="en-US" sz="1100">
              <a:latin typeface="+mn-ea"/>
              <a:ea typeface="+mn-ea"/>
            </a:rPr>
            <a:t>年度に実施した晴海西小・中学校の整備及び晴海特別出張所等複合施設の整備に係る財源の一部として、銀行等引受債を発行したため、減債基金への積み増しを行ったことによる。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lt"/>
              <a:ea typeface="+mn-ea"/>
              <a:cs typeface="+mn-cs"/>
            </a:rPr>
            <a:t>　晴海西小・中学校の整備等、晴海地区の整備に係る区債発行により</a:t>
          </a:r>
          <a:r>
            <a:rPr kumimoji="1" lang="ja-JP" altLang="ja-JP" sz="1300">
              <a:solidFill>
                <a:schemeClr val="dk1"/>
              </a:solidFill>
              <a:effectLst/>
              <a:latin typeface="+mn-lt"/>
              <a:ea typeface="+mn-ea"/>
              <a:cs typeface="+mn-cs"/>
            </a:rPr>
            <a:t>将来負担額のうち一般会計等に係る地方債の現在高が増加したものの、</a:t>
          </a:r>
          <a:r>
            <a:rPr kumimoji="1" lang="ja-JP" altLang="en-US" sz="1300">
              <a:solidFill>
                <a:schemeClr val="dk1"/>
              </a:solidFill>
              <a:effectLst/>
              <a:latin typeface="+mn-lt"/>
              <a:ea typeface="+mn-ea"/>
              <a:cs typeface="+mn-cs"/>
            </a:rPr>
            <a:t>施設整備基金など、充当可能基金の増などにより、充当可能財源等が増加し、将来負担比率の分子が減少した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依然として負の値であることから、財政における健全性を保っているが、既存施設の老朽化に伴う大規模改修</a:t>
          </a:r>
          <a:r>
            <a:rPr kumimoji="1" lang="ja-JP" altLang="en-US" sz="1300">
              <a:solidFill>
                <a:schemeClr val="dk1"/>
              </a:solidFill>
              <a:effectLst/>
              <a:latin typeface="+mn-lt"/>
              <a:ea typeface="+mn-ea"/>
              <a:cs typeface="+mn-cs"/>
            </a:rPr>
            <a:t>等の</a:t>
          </a:r>
          <a:r>
            <a:rPr kumimoji="1" lang="ja-JP" altLang="ja-JP" sz="1300">
              <a:solidFill>
                <a:schemeClr val="dk1"/>
              </a:solidFill>
              <a:effectLst/>
              <a:latin typeface="+mn-lt"/>
              <a:ea typeface="+mn-ea"/>
              <a:cs typeface="+mn-cs"/>
            </a:rPr>
            <a:t>施設整備に加え、原材料価格の上昇などによる工事費の高騰もあり、基金残高の減少や地方債現在高の増加が見込まれる。そのため、今後の財政状況は依然として厳しい状況であると考えられ、将来負担に留意した財政運営を図る必要があ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東京都中央区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八重洲二丁目中地区再開発事業に係る転出補償金の一部を首都高速道路地下化等都市基盤整備基金に積み立てたほか、過去に立替えた市街地再開発事業助成などに係る財政調整交付金算定分や剰余金を財政調整基金に積み立てた。また、既存施設の老朽化に伴う大規模改修などに備え、教育施設整備基金や施設整備基金に計画的に積み立てたことなど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毎年度決算収支見込みをもとに取崩しを調整するとともに、当該年度に見込まれる剰余金や民間の開発事業に係る協力金収入などを着実に積み立てていく。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教育施設の整備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施設整備基金　　　　　　　　　　　　　　区民福祉を増進するための施設（教育施設を除く）の整備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首都高速道路地下化等都市基盤整備基金　　首都高速道路の地下化や関連する都市基盤の整備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まちづくり支援基金　　　　　　　　　　　まちづくり活動及び定住の支援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交通環境改善基金　　　　　　　　　　　　交通環境の改善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などに備え、教育施設整備基金や施設整備基金に積み立てたほか、首都高速道路日本橋区間地下化事業とその周辺のまちづくり、都市基盤整備などに備え、首都高速道路地下化等都市基盤整備基金に積み立てたことなどにより、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施設の老朽化に伴う大規模改修が控えていることに加え、原材料価格の上昇などによる工事費高騰の影響もあることから、今後も基金の取り崩しが必要となる。そのため、これまで実施してきた積立てルールを継続し、当該年度に見込まれる剰余金を施設整備基金や教育施設整備基金に積み立てるなど、将来需要を見据えた計画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年度市街地再開発事業助成の立替えにより財政調整基金を取崩したものの、過去に立替えた市街地再開発事業助成などに係る財政調整交付金算定分や剰余金を財政調整基金に積み立てたことで、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交付金における地方債収入相当額については、特別区財政調整交付金で算定されるまでの間は財政調整基金を取り崩す形で予算計上するが、毎年度決算収支見込みをもとに取崩額を調整するとともに、特別区財政調整交付金の算定後は取り崩した額を着実に積み戻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財政力指数は、前年度に比べ</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ポイントの減であり、類似団体内平均値を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財政力指数は、過去</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カ年の平均値であるが、単年度で見ると、令和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0.62</a:t>
          </a:r>
          <a:r>
            <a:rPr kumimoji="1" lang="ja-JP" altLang="ja-JP" sz="1100">
              <a:solidFill>
                <a:schemeClr val="dk1"/>
              </a:solidFill>
              <a:effectLst/>
              <a:latin typeface="+mn-lt"/>
              <a:ea typeface="+mn-ea"/>
              <a:cs typeface="+mn-cs"/>
            </a:rPr>
            <a:t>に対して、令和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ポイントの減となっている。</a:t>
          </a:r>
          <a:endParaRPr lang="ja-JP" altLang="ja-JP" sz="1400">
            <a:effectLst/>
          </a:endParaRPr>
        </a:p>
        <a:p>
          <a:r>
            <a:rPr kumimoji="1" lang="ja-JP" altLang="ja-JP" sz="1100">
              <a:solidFill>
                <a:schemeClr val="dk1"/>
              </a:solidFill>
              <a:effectLst/>
              <a:latin typeface="+mn-lt"/>
              <a:ea typeface="+mn-ea"/>
              <a:cs typeface="+mn-cs"/>
            </a:rPr>
            <a:t>　これは、分子となる基準財政収入額の増があるものの、分母となる基準財政需要額が</a:t>
          </a:r>
          <a:r>
            <a:rPr kumimoji="1" lang="ja-JP" altLang="en-US" sz="1100">
              <a:solidFill>
                <a:schemeClr val="dk1"/>
              </a:solidFill>
              <a:effectLst/>
              <a:latin typeface="+mn-lt"/>
              <a:ea typeface="+mn-ea"/>
              <a:cs typeface="+mn-cs"/>
            </a:rPr>
            <a:t>公共施設改築工事の臨時的</a:t>
          </a:r>
          <a:r>
            <a:rPr kumimoji="1" lang="ja-JP" altLang="ja-JP" sz="1100">
              <a:solidFill>
                <a:schemeClr val="dk1"/>
              </a:solidFill>
              <a:effectLst/>
              <a:latin typeface="+mn-lt"/>
              <a:ea typeface="+mn-ea"/>
              <a:cs typeface="+mn-cs"/>
            </a:rPr>
            <a:t>算定</a:t>
          </a:r>
          <a:r>
            <a:rPr kumimoji="1" lang="ja-JP" altLang="en-US" sz="1100">
              <a:solidFill>
                <a:schemeClr val="dk1"/>
              </a:solidFill>
              <a:effectLst/>
              <a:latin typeface="+mn-lt"/>
              <a:ea typeface="+mn-ea"/>
              <a:cs typeface="+mn-cs"/>
            </a:rPr>
            <a:t>及び工事単価の見直し</a:t>
          </a:r>
          <a:r>
            <a:rPr kumimoji="1" lang="ja-JP" altLang="ja-JP" sz="1100">
              <a:solidFill>
                <a:schemeClr val="dk1"/>
              </a:solidFill>
              <a:effectLst/>
              <a:latin typeface="+mn-lt"/>
              <a:ea typeface="+mn-ea"/>
              <a:cs typeface="+mn-cs"/>
            </a:rPr>
            <a:t>などによる増に伴い、分子を上回る増加率となったためである。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37193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09393"/>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123570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37193</xdr:rowOff>
    </xdr:from>
    <xdr:to>
      <xdr:col>24</xdr:col>
      <xdr:colOff>12700</xdr:colOff>
      <xdr:row>36</xdr:row>
      <xdr:rowOff>37193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7257</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3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127907</xdr:rowOff>
    </xdr:from>
    <xdr:to>
      <xdr:col>11</xdr:col>
      <xdr:colOff>82550</xdr:colOff>
      <xdr:row>41</xdr:row>
      <xdr:rowOff>58057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､60.4%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これは、分子となる経常的経費充当一般財源等が</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により増加したものの、分母となる経常的一般財源等総額が財調交付金（普通交付金）の増などにより増加したためである。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22352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90404"/>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165879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3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22352</xdr:rowOff>
    </xdr:from>
    <xdr:to>
      <xdr:col>24</xdr:col>
      <xdr:colOff>12700</xdr:colOff>
      <xdr:row>65</xdr:row>
      <xdr:rowOff>22352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6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146304</xdr:rowOff>
    </xdr:from>
    <xdr:to>
      <xdr:col>23</xdr:col>
      <xdr:colOff>133350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09040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6096</xdr:rowOff>
    </xdr:from>
    <xdr:to>
      <xdr:col>19</xdr:col>
      <xdr:colOff>133350</xdr:colOff>
      <xdr:row>60</xdr:row>
      <xdr:rowOff>160528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930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62</xdr:row>
      <xdr:rowOff>169926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47528"/>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6952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55643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95504</xdr:rowOff>
    </xdr:from>
    <xdr:to>
      <xdr:col>23</xdr:col>
      <xdr:colOff>184150</xdr:colOff>
      <xdr:row>59</xdr:row>
      <xdr:rowOff>25654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16781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126746</xdr:rowOff>
    </xdr:from>
    <xdr:to>
      <xdr:col>19</xdr:col>
      <xdr:colOff>184150</xdr:colOff>
      <xdr:row>60</xdr:row>
      <xdr:rowOff>56896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67073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109728</xdr:rowOff>
    </xdr:from>
    <xdr:to>
      <xdr:col>15</xdr:col>
      <xdr:colOff>133350</xdr:colOff>
      <xdr:row>61</xdr:row>
      <xdr:rowOff>39878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50055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119126</xdr:rowOff>
    </xdr:from>
    <xdr:to>
      <xdr:col>11</xdr:col>
      <xdr:colOff>82550</xdr:colOff>
      <xdr:row>63</xdr:row>
      <xdr:rowOff>49276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59453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100601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[233,789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6,163</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定年引上げに伴う退職手当の減など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　 なお、類似団体平均を上回っている要因は、基礎的な事務に要する人件費・物件費等は人口規模に関わらず一定程度必要となることによるものであり、人口規模の小さい自治体に見られる傾向である。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22698</xdr:rowOff>
    </xdr:from>
    <xdr:to>
      <xdr:col>23</xdr:col>
      <xdr:colOff>133350</xdr:colOff>
      <xdr:row>88</xdr:row>
      <xdr:rowOff>123678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0148"/>
          <a:ext cx="0" cy="1301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95755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123678</xdr:rowOff>
    </xdr:from>
    <xdr:to>
      <xdr:col>24</xdr:col>
      <xdr:colOff>12700</xdr:colOff>
      <xdr:row>88</xdr:row>
      <xdr:rowOff>123678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109075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22698</xdr:rowOff>
    </xdr:from>
    <xdr:to>
      <xdr:col>24</xdr:col>
      <xdr:colOff>12700</xdr:colOff>
      <xdr:row>81</xdr:row>
      <xdr:rowOff>22698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108372</xdr:rowOff>
    </xdr:from>
    <xdr:to>
      <xdr:col>23</xdr:col>
      <xdr:colOff>133350</xdr:colOff>
      <xdr:row>83</xdr:row>
      <xdr:rowOff>133156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338722"/>
          <a:ext cx="8382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103156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19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86629</xdr:rowOff>
    </xdr:from>
    <xdr:to>
      <xdr:col>23</xdr:col>
      <xdr:colOff>184150</xdr:colOff>
      <xdr:row>82</xdr:row>
      <xdr:rowOff>16779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131975</xdr:rowOff>
    </xdr:from>
    <xdr:to>
      <xdr:col>19</xdr:col>
      <xdr:colOff>133350</xdr:colOff>
      <xdr:row>83</xdr:row>
      <xdr:rowOff>133156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62325"/>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106355</xdr:rowOff>
    </xdr:from>
    <xdr:to>
      <xdr:col>19</xdr:col>
      <xdr:colOff>184150</xdr:colOff>
      <xdr:row>82</xdr:row>
      <xdr:rowOff>36505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46682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46611</xdr:rowOff>
    </xdr:from>
    <xdr:to>
      <xdr:col>15</xdr:col>
      <xdr:colOff>82550</xdr:colOff>
      <xdr:row>83</xdr:row>
      <xdr:rowOff>131975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76961"/>
          <a:ext cx="8890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82297</xdr:rowOff>
    </xdr:from>
    <xdr:to>
      <xdr:col>15</xdr:col>
      <xdr:colOff>133350</xdr:colOff>
      <xdr:row>82</xdr:row>
      <xdr:rowOff>12447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163809</xdr:rowOff>
    </xdr:from>
    <xdr:to>
      <xdr:col>11</xdr:col>
      <xdr:colOff>31750</xdr:colOff>
      <xdr:row>83</xdr:row>
      <xdr:rowOff>46611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22709"/>
          <a:ext cx="889000" cy="5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21095</xdr:rowOff>
    </xdr:from>
    <xdr:to>
      <xdr:col>11</xdr:col>
      <xdr:colOff>82550</xdr:colOff>
      <xdr:row>81</xdr:row>
      <xdr:rowOff>122695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170157</xdr:rowOff>
    </xdr:from>
    <xdr:to>
      <xdr:col>7</xdr:col>
      <xdr:colOff>31750</xdr:colOff>
      <xdr:row>81</xdr:row>
      <xdr:rowOff>100307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110484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5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57572</xdr:rowOff>
    </xdr:from>
    <xdr:to>
      <xdr:col>23</xdr:col>
      <xdr:colOff>184150</xdr:colOff>
      <xdr:row>83</xdr:row>
      <xdr:rowOff>159172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29649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5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82356</xdr:rowOff>
    </xdr:from>
    <xdr:to>
      <xdr:col>19</xdr:col>
      <xdr:colOff>184150</xdr:colOff>
      <xdr:row>84</xdr:row>
      <xdr:rowOff>12506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1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168733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9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81175</xdr:rowOff>
    </xdr:from>
    <xdr:to>
      <xdr:col>15</xdr:col>
      <xdr:colOff>133350</xdr:colOff>
      <xdr:row>84</xdr:row>
      <xdr:rowOff>11325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9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167261</xdr:rowOff>
    </xdr:from>
    <xdr:to>
      <xdr:col>11</xdr:col>
      <xdr:colOff>82550</xdr:colOff>
      <xdr:row>83</xdr:row>
      <xdr:rowOff>97411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82188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1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113009</xdr:rowOff>
    </xdr:from>
    <xdr:to>
      <xdr:col>7</xdr:col>
      <xdr:colOff>31750</xdr:colOff>
      <xdr:row>83</xdr:row>
      <xdr:rowOff>43159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27936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給与制度は特別区全体で統一的に運用されているが、本区においては、主に国の職員数の構成比が高い「経験年数</a:t>
          </a:r>
          <a:r>
            <a:rPr kumimoji="1" lang="en-US" altLang="ja-JP" sz="1100">
              <a:latin typeface="+mn-ea"/>
              <a:ea typeface="+mn-ea"/>
            </a:rPr>
            <a:t>15</a:t>
          </a:r>
          <a:r>
            <a:rPr kumimoji="1" lang="ja-JP" altLang="en-US" sz="1100">
              <a:latin typeface="+mn-ea"/>
              <a:ea typeface="+mn-ea"/>
            </a:rPr>
            <a:t>年以上</a:t>
          </a:r>
          <a:r>
            <a:rPr kumimoji="1" lang="en-US" altLang="ja-JP" sz="1100">
              <a:latin typeface="+mn-ea"/>
              <a:ea typeface="+mn-ea"/>
            </a:rPr>
            <a:t>20</a:t>
          </a:r>
          <a:r>
            <a:rPr kumimoji="1" lang="ja-JP" altLang="en-US" sz="1100">
              <a:latin typeface="+mn-ea"/>
              <a:ea typeface="+mn-ea"/>
            </a:rPr>
            <a:t>年未満」、「経験年数</a:t>
          </a:r>
          <a:r>
            <a:rPr kumimoji="1" lang="en-US" altLang="ja-JP" sz="1100">
              <a:latin typeface="+mn-ea"/>
              <a:ea typeface="+mn-ea"/>
            </a:rPr>
            <a:t>20</a:t>
          </a:r>
          <a:r>
            <a:rPr kumimoji="1" lang="ja-JP" altLang="en-US" sz="1100">
              <a:latin typeface="+mn-ea"/>
              <a:ea typeface="+mn-ea"/>
            </a:rPr>
            <a:t>年以上</a:t>
          </a:r>
          <a:r>
            <a:rPr kumimoji="1" lang="en-US" altLang="ja-JP" sz="1100">
              <a:latin typeface="+mn-ea"/>
              <a:ea typeface="+mn-ea"/>
            </a:rPr>
            <a:t>25</a:t>
          </a:r>
          <a:r>
            <a:rPr kumimoji="1" lang="ja-JP" altLang="en-US" sz="1100">
              <a:latin typeface="+mn-ea"/>
              <a:ea typeface="+mn-ea"/>
            </a:rPr>
            <a:t>年未満」に該当する職員の平均給料月額が国と比較して高いことから、ラスパイレス指数が</a:t>
          </a:r>
          <a:r>
            <a:rPr kumimoji="1" lang="en-US" altLang="ja-JP" sz="1100">
              <a:latin typeface="+mn-ea"/>
              <a:ea typeface="+mn-ea"/>
            </a:rPr>
            <a:t>100</a:t>
          </a:r>
          <a:r>
            <a:rPr kumimoji="1" lang="ja-JP" altLang="en-US" sz="1100">
              <a:latin typeface="+mn-ea"/>
              <a:ea typeface="+mn-ea"/>
            </a:rPr>
            <a:t>ポイントを超えている。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90488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296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62565</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5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90488</xdr:rowOff>
    </xdr:from>
    <xdr:to>
      <xdr:col>81</xdr:col>
      <xdr:colOff>133350</xdr:colOff>
      <xdr:row>88</xdr:row>
      <xdr:rowOff>90488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90488</xdr:rowOff>
    </xdr:from>
    <xdr:to>
      <xdr:col>81</xdr:col>
      <xdr:colOff>44450</xdr:colOff>
      <xdr:row>88</xdr:row>
      <xdr:rowOff>150813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780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150813</xdr:rowOff>
    </xdr:from>
    <xdr:to>
      <xdr:col>77</xdr:col>
      <xdr:colOff>44450</xdr:colOff>
      <xdr:row>89</xdr:row>
      <xdr:rowOff>39688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3841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89</xdr:row>
      <xdr:rowOff>39688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0825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100013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2082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11113</xdr:rowOff>
    </xdr:from>
    <xdr:to>
      <xdr:col>68</xdr:col>
      <xdr:colOff>203200</xdr:colOff>
      <xdr:row>85</xdr:row>
      <xdr:rowOff>112713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122890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39688</xdr:rowOff>
    </xdr:from>
    <xdr:to>
      <xdr:col>81</xdr:col>
      <xdr:colOff>95250</xdr:colOff>
      <xdr:row>88</xdr:row>
      <xdr:rowOff>141288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107015</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2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100013</xdr:rowOff>
    </xdr:from>
    <xdr:to>
      <xdr:col>77</xdr:col>
      <xdr:colOff>95250</xdr:colOff>
      <xdr:row>89</xdr:row>
      <xdr:rowOff>30163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8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14940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7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160338</xdr:rowOff>
    </xdr:from>
    <xdr:to>
      <xdr:col>73</xdr:col>
      <xdr:colOff>44450</xdr:colOff>
      <xdr:row>89</xdr:row>
      <xdr:rowOff>90488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75265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49213</xdr:rowOff>
    </xdr:from>
    <xdr:to>
      <xdr:col>64</xdr:col>
      <xdr:colOff>152400</xdr:colOff>
      <xdr:row>89</xdr:row>
      <xdr:rowOff>150813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3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135590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39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前年度より</a:t>
          </a:r>
          <a:r>
            <a:rPr kumimoji="1" lang="en-US" altLang="ja-JP" sz="1100">
              <a:latin typeface="+mn-ea"/>
              <a:ea typeface="+mn-ea"/>
            </a:rPr>
            <a:t>0.07</a:t>
          </a:r>
          <a:r>
            <a:rPr kumimoji="1" lang="ja-JP" altLang="en-US" sz="1100">
              <a:latin typeface="+mn-ea"/>
              <a:ea typeface="+mn-ea"/>
            </a:rPr>
            <a:t>人減少した。</a:t>
          </a:r>
        </a:p>
        <a:p>
          <a:r>
            <a:rPr kumimoji="1" lang="ja-JP" altLang="en-US" sz="1100">
              <a:latin typeface="+mn-ea"/>
              <a:ea typeface="+mn-ea"/>
            </a:rPr>
            <a:t>　これは、令和５年度において本区の職員は増加しているものの、それを上回る人口増加の影響によるものである。</a:t>
          </a:r>
        </a:p>
        <a:p>
          <a:r>
            <a:rPr kumimoji="1" lang="ja-JP" altLang="en-US" sz="1100">
              <a:latin typeface="+mn-ea"/>
              <a:ea typeface="+mn-ea"/>
            </a:rPr>
            <a:t>　なお、類似団体平均を上回っているのは、基礎的な事務に要する職員数は人口規模に関わらず一定程度必要であることが要因であり、人口規模の小さい自治体に見られる傾向である。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14151</xdr:rowOff>
    </xdr:from>
    <xdr:to>
      <xdr:col>81</xdr:col>
      <xdr:colOff>44450</xdr:colOff>
      <xdr:row>67</xdr:row>
      <xdr:rowOff>39794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29701"/>
          <a:ext cx="0" cy="1397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11871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39794</xdr:rowOff>
    </xdr:from>
    <xdr:to>
      <xdr:col>81</xdr:col>
      <xdr:colOff>133350</xdr:colOff>
      <xdr:row>67</xdr:row>
      <xdr:rowOff>39794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100528</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14151</xdr:rowOff>
    </xdr:from>
    <xdr:to>
      <xdr:col>81</xdr:col>
      <xdr:colOff>133350</xdr:colOff>
      <xdr:row>59</xdr:row>
      <xdr:rowOff>14151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2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24916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64677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168322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24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24916</xdr:rowOff>
    </xdr:from>
    <xdr:to>
      <xdr:col>77</xdr:col>
      <xdr:colOff>44450</xdr:colOff>
      <xdr:row>62</xdr:row>
      <xdr:rowOff>27215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65481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27215</xdr:rowOff>
    </xdr:from>
    <xdr:to>
      <xdr:col>72</xdr:col>
      <xdr:colOff>203200</xdr:colOff>
      <xdr:row>62</xdr:row>
      <xdr:rowOff>32959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6571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16873</xdr:rowOff>
    </xdr:from>
    <xdr:to>
      <xdr:col>68</xdr:col>
      <xdr:colOff>152400</xdr:colOff>
      <xdr:row>62</xdr:row>
      <xdr:rowOff>32959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4677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142603</xdr:rowOff>
    </xdr:from>
    <xdr:to>
      <xdr:col>68</xdr:col>
      <xdr:colOff>203200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145566</xdr:rowOff>
    </xdr:from>
    <xdr:to>
      <xdr:col>77</xdr:col>
      <xdr:colOff>95250</xdr:colOff>
      <xdr:row>62</xdr:row>
      <xdr:rowOff>75716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60493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147865</xdr:rowOff>
    </xdr:from>
    <xdr:to>
      <xdr:col>73</xdr:col>
      <xdr:colOff>44450</xdr:colOff>
      <xdr:row>62</xdr:row>
      <xdr:rowOff>78015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62792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153609</xdr:rowOff>
    </xdr:from>
    <xdr:to>
      <xdr:col>68</xdr:col>
      <xdr:colOff>203200</xdr:colOff>
      <xdr:row>62</xdr:row>
      <xdr:rowOff>83759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1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68536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これは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か年平均で入れ替わりとなる令和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学校教育施設整備などに伴う公債費（元利償還金）が増となったことや公債費に準ずる債務負担行為に係る経費のうち、商工業融資等の利子補給が増となったことなどによる</a:t>
          </a:r>
          <a:r>
            <a:rPr lang="ja-JP" altLang="en-US" sz="1100">
              <a:solidFill>
                <a:schemeClr val="dk1"/>
              </a:solidFill>
              <a:effectLst/>
              <a:latin typeface="+mn-lt"/>
              <a:ea typeface="+mn-ea"/>
              <a:cs typeface="+mn-cs"/>
            </a:rPr>
            <a:t>ものである。</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年度以降も同様の傾向が見込まれるため、今後の推移を注視する必要がある。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114300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8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86377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114300</xdr:rowOff>
    </xdr:from>
    <xdr:to>
      <xdr:col>81</xdr:col>
      <xdr:colOff>133350</xdr:colOff>
      <xdr:row>45</xdr:row>
      <xdr:rowOff>114300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135467</xdr:rowOff>
    </xdr:from>
    <xdr:to>
      <xdr:col>81</xdr:col>
      <xdr:colOff>44450</xdr:colOff>
      <xdr:row>44</xdr:row>
      <xdr:rowOff>64558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5078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135467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14817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166158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137583</xdr:rowOff>
    </xdr:from>
    <xdr:to>
      <xdr:col>68</xdr:col>
      <xdr:colOff>203200</xdr:colOff>
      <xdr:row>39</xdr:row>
      <xdr:rowOff>67733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13758</xdr:rowOff>
    </xdr:from>
    <xdr:to>
      <xdr:col>81</xdr:col>
      <xdr:colOff>95250</xdr:colOff>
      <xdr:row>44</xdr:row>
      <xdr:rowOff>115358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157285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52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84667</xdr:rowOff>
    </xdr:from>
    <xdr:to>
      <xdr:col>77</xdr:col>
      <xdr:colOff>95250</xdr:colOff>
      <xdr:row>44</xdr:row>
      <xdr:rowOff>14817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171044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依然として充当可能財源等が将来負担額を上回っていることからマイナスの数値（－表記）となっている。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これは、地方債の元金現在高の増などにより将来負担額が増加したものの、施設整備基金の増などにより充当可能財源等が増加した</a:t>
          </a:r>
          <a:r>
            <a:rPr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将来負担比率は対前年度比で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104.9</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人件費に係る経常収支比率は、前年度比</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これは定年引上げに伴う退職手当の減などにより、分子となる人件費に充当する経常経費充当一般財源等が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ことに加え</a:t>
          </a:r>
          <a:r>
            <a:rPr kumimoji="1" lang="ja-JP" altLang="ja-JP" sz="1100">
              <a:solidFill>
                <a:schemeClr val="dk1"/>
              </a:solidFill>
              <a:effectLst/>
              <a:latin typeface="+mn-lt"/>
              <a:ea typeface="+mn-ea"/>
              <a:cs typeface="+mn-cs"/>
            </a:rPr>
            <a:t>、特別区財政調整交付金の増などにより、分母となる経常一般財源等が増加</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ためである。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114300</xdr:rowOff>
    </xdr:from>
    <xdr:to>
      <xdr:col>24</xdr:col>
      <xdr:colOff>25400</xdr:colOff>
      <xdr:row>41</xdr:row>
      <xdr:rowOff>57150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007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29227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57150</xdr:rowOff>
    </xdr:from>
    <xdr:to>
      <xdr:col>24</xdr:col>
      <xdr:colOff>114300</xdr:colOff>
      <xdr:row>41</xdr:row>
      <xdr:rowOff>57150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29227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114300</xdr:rowOff>
    </xdr:from>
    <xdr:to>
      <xdr:col>24</xdr:col>
      <xdr:colOff>114300</xdr:colOff>
      <xdr:row>32</xdr:row>
      <xdr:rowOff>114300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158750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166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146050</xdr:rowOff>
    </xdr:from>
    <xdr:to>
      <xdr:col>24</xdr:col>
      <xdr:colOff>76200</xdr:colOff>
      <xdr:row>36</xdr:row>
      <xdr:rowOff>76200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37</xdr:row>
      <xdr:rowOff>19050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46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19050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62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120650</xdr:rowOff>
    </xdr:from>
    <xdr:to>
      <xdr:col>15</xdr:col>
      <xdr:colOff>149225</xdr:colOff>
      <xdr:row>38</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25400</xdr:rowOff>
    </xdr:from>
    <xdr:to>
      <xdr:col>11</xdr:col>
      <xdr:colOff>9525</xdr:colOff>
      <xdr:row>39</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4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139700</xdr:rowOff>
    </xdr:from>
    <xdr:to>
      <xdr:col>11</xdr:col>
      <xdr:colOff>60325</xdr:colOff>
      <xdr:row>39</xdr:row>
      <xdr:rowOff>69850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107950</xdr:rowOff>
    </xdr:from>
    <xdr:to>
      <xdr:col>24</xdr:col>
      <xdr:colOff>76200</xdr:colOff>
      <xdr:row>34</xdr:row>
      <xdr:rowOff>38100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139700</xdr:rowOff>
    </xdr:from>
    <xdr:to>
      <xdr:col>15</xdr:col>
      <xdr:colOff>149225</xdr:colOff>
      <xdr:row>37</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152400</xdr:rowOff>
    </xdr:from>
    <xdr:to>
      <xdr:col>11</xdr:col>
      <xdr:colOff>60325</xdr:colOff>
      <xdr:row>39</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146050</xdr:rowOff>
    </xdr:from>
    <xdr:to>
      <xdr:col>6</xdr:col>
      <xdr:colOff>171450</xdr:colOff>
      <xdr:row>38</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60977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物件費に係る経常収支比率は、前年度比</a:t>
          </a:r>
          <a:r>
            <a:rPr kumimoji="1" lang="en-US" altLang="ja-JP" sz="1100" b="0" i="0" baseline="0">
              <a:solidFill>
                <a:schemeClr val="dk1"/>
              </a:solidFill>
              <a:effectLst/>
              <a:latin typeface="+mn-lt"/>
              <a:ea typeface="+mn-ea"/>
              <a:cs typeface="+mn-cs"/>
            </a:rPr>
            <a:t>1.1</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a:t>
          </a:r>
          <a:r>
            <a:rPr kumimoji="1" lang="ja-JP" altLang="en-US" sz="1100" b="0" i="0" baseline="0">
              <a:solidFill>
                <a:schemeClr val="dk1"/>
              </a:solidFill>
              <a:effectLst/>
              <a:latin typeface="+mn-lt"/>
              <a:ea typeface="+mn-ea"/>
              <a:cs typeface="+mn-cs"/>
            </a:rPr>
            <a:t>晴海地域交流センターの管理運営</a:t>
          </a:r>
          <a:r>
            <a:rPr kumimoji="1" lang="ja-JP" altLang="ja-JP" sz="1100" b="0" i="0" baseline="0">
              <a:solidFill>
                <a:schemeClr val="dk1"/>
              </a:solidFill>
              <a:effectLst/>
              <a:latin typeface="+mn-lt"/>
              <a:ea typeface="+mn-ea"/>
              <a:cs typeface="+mn-cs"/>
            </a:rPr>
            <a:t>の増などにより、分子となる物件費に充当する経常経費充当一般財源等が増加したものの、特別区財政調整交付金の増などにより、分母となる経常一般財源等が分子を上回る増加率となったためである。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132443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104520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132443</xdr:rowOff>
    </xdr:from>
    <xdr:to>
      <xdr:col>82</xdr:col>
      <xdr:colOff>196850</xdr:colOff>
      <xdr:row>20</xdr:row>
      <xdr:rowOff>132443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9979</xdr:rowOff>
    </xdr:from>
    <xdr:to>
      <xdr:col>82</xdr:col>
      <xdr:colOff>107950</xdr:colOff>
      <xdr:row>15</xdr:row>
      <xdr:rowOff>129721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817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157134</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5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129721</xdr:rowOff>
    </xdr:from>
    <xdr:to>
      <xdr:col>78</xdr:col>
      <xdr:colOff>69850</xdr:colOff>
      <xdr:row>16</xdr:row>
      <xdr:rowOff>34471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014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119743</xdr:rowOff>
    </xdr:from>
    <xdr:to>
      <xdr:col>78</xdr:col>
      <xdr:colOff>120650</xdr:colOff>
      <xdr:row>15</xdr:row>
      <xdr:rowOff>49893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60070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17</xdr:row>
      <xdr:rowOff>48079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77671"/>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87086</xdr:rowOff>
    </xdr:from>
    <xdr:to>
      <xdr:col>74</xdr:col>
      <xdr:colOff>31750</xdr:colOff>
      <xdr:row>15</xdr:row>
      <xdr:rowOff>17236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27413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17</xdr:row>
      <xdr:rowOff>48079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141514</xdr:rowOff>
    </xdr:from>
    <xdr:to>
      <xdr:col>69</xdr:col>
      <xdr:colOff>142875</xdr:colOff>
      <xdr:row>15</xdr:row>
      <xdr:rowOff>71664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81841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78921</xdr:rowOff>
    </xdr:from>
    <xdr:to>
      <xdr:col>78</xdr:col>
      <xdr:colOff>120650</xdr:colOff>
      <xdr:row>16</xdr:row>
      <xdr:rowOff>9071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37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電力・ガス・食料品等価格高騰重点支援給付金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増などにより、分子となる扶助費に充当する経常経費充当一般財源等が増加したものの、特別区財政調整交付金の増などにより、分母となる経常一般財源等が分子を上回る増加率となったためである。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39915</xdr:rowOff>
    </xdr:from>
    <xdr:to>
      <xdr:col>24</xdr:col>
      <xdr:colOff>25400</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98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85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65315</xdr:rowOff>
    </xdr:from>
    <xdr:to>
      <xdr:col>20</xdr:col>
      <xdr:colOff>38100</xdr:colOff>
      <xdr:row>58</xdr:row>
      <xdr:rowOff>166915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151692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129722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506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141515</xdr:rowOff>
    </xdr:from>
    <xdr:to>
      <xdr:col>15</xdr:col>
      <xdr:colOff>149225</xdr:colOff>
      <xdr:row>59</xdr:row>
      <xdr:rowOff>71665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35378</xdr:rowOff>
    </xdr:from>
    <xdr:to>
      <xdr:col>11</xdr:col>
      <xdr:colOff>60325</xdr:colOff>
      <xdr:row>59</xdr:row>
      <xdr:rowOff>136978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163285</xdr:rowOff>
    </xdr:from>
    <xdr:to>
      <xdr:col>6</xdr:col>
      <xdr:colOff>171450</xdr:colOff>
      <xdr:row>59</xdr:row>
      <xdr:rowOff>93435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78212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160565</xdr:rowOff>
    </xdr:from>
    <xdr:to>
      <xdr:col>24</xdr:col>
      <xdr:colOff>76200</xdr:colOff>
      <xdr:row>54</xdr:row>
      <xdr:rowOff>90715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5642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その他に係る経常収支比率は、前年度比</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a:t>
          </a:r>
          <a:r>
            <a:rPr kumimoji="1" lang="ja-JP" altLang="ja-JP" sz="1100" b="0" i="0" baseline="0">
              <a:solidFill>
                <a:schemeClr val="dk1"/>
              </a:solidFill>
              <a:effectLst/>
              <a:latin typeface="+mn-lt"/>
              <a:ea typeface="+mn-ea"/>
              <a:cs typeface="+mn-cs"/>
            </a:rPr>
            <a:t>公営事業会計への繰出金</a:t>
          </a:r>
          <a:r>
            <a:rPr kumimoji="1" lang="ja-JP" altLang="ja-JP" sz="1100">
              <a:solidFill>
                <a:schemeClr val="dk1"/>
              </a:solidFill>
              <a:effectLst/>
              <a:latin typeface="+mn-lt"/>
              <a:ea typeface="+mn-ea"/>
              <a:cs typeface="+mn-cs"/>
            </a:rPr>
            <a:t>の増に伴い、分子となる</a:t>
          </a:r>
          <a:r>
            <a:rPr kumimoji="1" lang="ja-JP" altLang="en-US" sz="1100">
              <a:solidFill>
                <a:schemeClr val="dk1"/>
              </a:solidFill>
              <a:effectLst/>
              <a:latin typeface="+mn-lt"/>
              <a:ea typeface="+mn-ea"/>
              <a:cs typeface="+mn-cs"/>
            </a:rPr>
            <a:t>繰出金など</a:t>
          </a:r>
          <a:r>
            <a:rPr kumimoji="1" lang="ja-JP" altLang="ja-JP" sz="1100">
              <a:solidFill>
                <a:schemeClr val="dk1"/>
              </a:solidFill>
              <a:effectLst/>
              <a:latin typeface="+mn-lt"/>
              <a:ea typeface="+mn-ea"/>
              <a:cs typeface="+mn-cs"/>
            </a:rPr>
            <a:t>に充当する経常経費充当一般財源等が分母を上回る増加率となったためである。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53</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10049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146050</xdr:rowOff>
    </xdr:from>
    <xdr:to>
      <xdr:col>78</xdr:col>
      <xdr:colOff>69850</xdr:colOff>
      <xdr:row>53</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165100</xdr:rowOff>
    </xdr:from>
    <xdr:to>
      <xdr:col>73</xdr:col>
      <xdr:colOff>180975</xdr:colOff>
      <xdr:row>54</xdr:row>
      <xdr:rowOff>146050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519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0</xdr:rowOff>
    </xdr:from>
    <xdr:to>
      <xdr:col>74</xdr:col>
      <xdr:colOff>31750</xdr:colOff>
      <xdr:row>59</xdr:row>
      <xdr:rowOff>101600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107950</xdr:rowOff>
    </xdr:from>
    <xdr:to>
      <xdr:col>69</xdr:col>
      <xdr:colOff>92075</xdr:colOff>
      <xdr:row>54</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114300</xdr:rowOff>
    </xdr:from>
    <xdr:to>
      <xdr:col>69</xdr:col>
      <xdr:colOff>142875</xdr:colOff>
      <xdr:row>60</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114300</xdr:rowOff>
    </xdr:from>
    <xdr:to>
      <xdr:col>82</xdr:col>
      <xdr:colOff>158750</xdr:colOff>
      <xdr:row>54</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22877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95250</xdr:rowOff>
    </xdr:from>
    <xdr:to>
      <xdr:col>78</xdr:col>
      <xdr:colOff>120650</xdr:colOff>
      <xdr:row>54</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35577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114300</xdr:rowOff>
    </xdr:from>
    <xdr:to>
      <xdr:col>74</xdr:col>
      <xdr:colOff>31750</xdr:colOff>
      <xdr:row>54</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95250</xdr:rowOff>
    </xdr:from>
    <xdr:to>
      <xdr:col>69</xdr:col>
      <xdr:colOff>142875</xdr:colOff>
      <xdr:row>55</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57150</xdr:rowOff>
    </xdr:from>
    <xdr:to>
      <xdr:col>65</xdr:col>
      <xdr:colOff>53975</xdr:colOff>
      <xdr:row>54</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168927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補助費等に係る経常収支比率は、前年度比</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a:t>
          </a:r>
          <a:r>
            <a:rPr kumimoji="1" lang="ja-JP" altLang="en-US" sz="1100">
              <a:solidFill>
                <a:schemeClr val="dk1"/>
              </a:solidFill>
              <a:effectLst/>
              <a:latin typeface="+mn-lt"/>
              <a:ea typeface="+mn-ea"/>
              <a:cs typeface="+mn-cs"/>
            </a:rPr>
            <a:t>清掃一組負担金の</a:t>
          </a:r>
          <a:r>
            <a:rPr kumimoji="1" lang="ja-JP" altLang="ja-JP" sz="1100">
              <a:solidFill>
                <a:schemeClr val="dk1"/>
              </a:solidFill>
              <a:effectLst/>
              <a:latin typeface="+mn-lt"/>
              <a:ea typeface="+mn-ea"/>
              <a:cs typeface="+mn-cs"/>
            </a:rPr>
            <a:t>増などに伴い、分子となる</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に充当する経常経費充当一般財源等が分母を上回る増加率となったためである。</a:t>
          </a:r>
          <a:endParaRPr lang="ja-JP" altLang="ja-JP" sz="1400">
            <a:effectLst/>
          </a:endParaRPr>
        </a:p>
        <a:p>
          <a:pPr eaLnBrk="1" fontAlgn="auto" latinLnBrk="0" hangingPunct="1"/>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98425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7055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41275</xdr:rowOff>
    </xdr:from>
    <xdr:to>
      <xdr:col>82</xdr:col>
      <xdr:colOff>107950</xdr:colOff>
      <xdr:row>34</xdr:row>
      <xdr:rowOff>98425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705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48277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4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41275</xdr:rowOff>
    </xdr:from>
    <xdr:to>
      <xdr:col>78</xdr:col>
      <xdr:colOff>69850</xdr:colOff>
      <xdr:row>34</xdr:row>
      <xdr:rowOff>98425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70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104775</xdr:rowOff>
    </xdr:from>
    <xdr:to>
      <xdr:col>78</xdr:col>
      <xdr:colOff>120650</xdr:colOff>
      <xdr:row>35</xdr:row>
      <xdr:rowOff>34925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19702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2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98425</xdr:rowOff>
    </xdr:from>
    <xdr:to>
      <xdr:col>73</xdr:col>
      <xdr:colOff>180975</xdr:colOff>
      <xdr:row>35</xdr:row>
      <xdr:rowOff>155575</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2772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47625</xdr:rowOff>
    </xdr:from>
    <xdr:to>
      <xdr:col>74</xdr:col>
      <xdr:colOff>31750</xdr:colOff>
      <xdr:row>34</xdr:row>
      <xdr:rowOff>149225</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159402</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155575</xdr:rowOff>
    </xdr:from>
    <xdr:to>
      <xdr:col>69</xdr:col>
      <xdr:colOff>92075</xdr:colOff>
      <xdr:row>36</xdr:row>
      <xdr:rowOff>98425</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563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133350</xdr:rowOff>
    </xdr:from>
    <xdr:to>
      <xdr:col>69</xdr:col>
      <xdr:colOff>142875</xdr:colOff>
      <xdr:row>35</xdr:row>
      <xdr:rowOff>63500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73677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104775</xdr:rowOff>
    </xdr:from>
    <xdr:to>
      <xdr:col>65</xdr:col>
      <xdr:colOff>53975</xdr:colOff>
      <xdr:row>35</xdr:row>
      <xdr:rowOff>34925</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3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45102</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0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47625</xdr:rowOff>
    </xdr:from>
    <xdr:to>
      <xdr:col>82</xdr:col>
      <xdr:colOff>158750</xdr:colOff>
      <xdr:row>34</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64152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161925</xdr:rowOff>
    </xdr:from>
    <xdr:to>
      <xdr:col>78</xdr:col>
      <xdr:colOff>120650</xdr:colOff>
      <xdr:row>34</xdr:row>
      <xdr:rowOff>92075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102252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47625</xdr:rowOff>
    </xdr:from>
    <xdr:to>
      <xdr:col>74</xdr:col>
      <xdr:colOff>31750</xdr:colOff>
      <xdr:row>34</xdr:row>
      <xdr:rowOff>149225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134002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96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104775</xdr:rowOff>
    </xdr:from>
    <xdr:to>
      <xdr:col>69</xdr:col>
      <xdr:colOff>142875</xdr:colOff>
      <xdr:row>36</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9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134002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公債費に係る経常収支比率は</a:t>
          </a:r>
          <a:r>
            <a:rPr kumimoji="1" lang="ja-JP" altLang="en-US" sz="1100" baseline="0">
              <a:solidFill>
                <a:schemeClr val="dk1"/>
              </a:solidFill>
              <a:effectLst/>
              <a:latin typeface="+mn-lt"/>
              <a:ea typeface="+mn-ea"/>
              <a:cs typeface="+mn-cs"/>
            </a:rPr>
            <a:t>、前年度と比較して増減はなかった</a:t>
          </a:r>
          <a:r>
            <a:rPr kumimoji="1" lang="ja-JP" altLang="ja-JP" sz="1100" baseline="0">
              <a:solidFill>
                <a:schemeClr val="dk1"/>
              </a:solidFill>
              <a:effectLst/>
              <a:latin typeface="+mn-lt"/>
              <a:ea typeface="+mn-ea"/>
              <a:cs typeface="+mn-cs"/>
            </a:rPr>
            <a:t>。</a:t>
          </a: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これは、特別区財政調整交付金の増などにより、分母となる経常一般財源等が増加したものの、令和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ja-JP" altLang="ja-JP" sz="1100" b="0" i="0" baseline="0">
              <a:solidFill>
                <a:schemeClr val="dk1"/>
              </a:solidFill>
              <a:effectLst/>
              <a:latin typeface="+mn-lt"/>
              <a:ea typeface="+mn-ea"/>
              <a:cs typeface="+mn-cs"/>
            </a:rPr>
            <a:t>晴海西</a:t>
          </a:r>
          <a:r>
            <a:rPr kumimoji="1" lang="ja-JP" altLang="ja-JP" sz="1100">
              <a:solidFill>
                <a:schemeClr val="dk1"/>
              </a:solidFill>
              <a:effectLst/>
              <a:latin typeface="+mn-lt"/>
              <a:ea typeface="+mn-ea"/>
              <a:cs typeface="+mn-cs"/>
            </a:rPr>
            <a:t>小・中学校</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整備の</a:t>
          </a:r>
          <a:r>
            <a:rPr kumimoji="1" lang="ja-JP" altLang="ja-JP" sz="1100">
              <a:solidFill>
                <a:schemeClr val="dk1"/>
              </a:solidFill>
              <a:effectLst/>
              <a:latin typeface="+mn-lt"/>
              <a:ea typeface="+mn-ea"/>
              <a:cs typeface="+mn-cs"/>
            </a:rPr>
            <a:t>財源として発行した教育債の利金償還の皆増などに伴い、分子となる公債費に充当する経常経費充当一般財源等</a:t>
          </a:r>
          <a:r>
            <a:rPr kumimoji="1" lang="ja-JP" altLang="en-US" sz="1100">
              <a:solidFill>
                <a:schemeClr val="dk1"/>
              </a:solidFill>
              <a:effectLst/>
              <a:latin typeface="+mn-lt"/>
              <a:ea typeface="+mn-ea"/>
              <a:cs typeface="+mn-cs"/>
            </a:rPr>
            <a:t>も増加したためである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095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76</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1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50800</xdr:rowOff>
    </xdr:from>
    <xdr:to>
      <xdr:col>19</xdr:col>
      <xdr:colOff>187325</xdr:colOff>
      <xdr:row>76</xdr:row>
      <xdr:rowOff>88900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081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127000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08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04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公債費以外に係る経常収支比率は、前年度比</a:t>
          </a:r>
          <a:r>
            <a:rPr kumimoji="1" lang="en-US" altLang="ja-JP" sz="1100" b="0" i="0" baseline="0">
              <a:solidFill>
                <a:schemeClr val="dk1"/>
              </a:solidFill>
              <a:effectLst/>
              <a:latin typeface="+mn-lt"/>
              <a:ea typeface="+mn-ea"/>
              <a:cs typeface="+mn-cs"/>
            </a:rPr>
            <a:t>4.2</a:t>
          </a:r>
          <a:r>
            <a:rPr kumimoji="1" lang="ja-JP" altLang="ja-JP" sz="1100" b="0" i="0" baseline="0">
              <a:solidFill>
                <a:schemeClr val="dk1"/>
              </a:solidFill>
              <a:effectLst/>
              <a:latin typeface="+mn-lt"/>
              <a:ea typeface="+mn-ea"/>
              <a:cs typeface="+mn-cs"/>
            </a:rPr>
            <a:t>ポイント減少した。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これは補助費等</a:t>
          </a:r>
          <a:r>
            <a:rPr kumimoji="1" lang="ja-JP" altLang="en-US" sz="1100" b="0" i="0" baseline="0">
              <a:solidFill>
                <a:schemeClr val="dk1"/>
              </a:solidFill>
              <a:effectLst/>
              <a:latin typeface="+mn-lt"/>
              <a:ea typeface="+mn-ea"/>
              <a:cs typeface="+mn-cs"/>
            </a:rPr>
            <a:t>や物件費</a:t>
          </a:r>
          <a:r>
            <a:rPr kumimoji="1" lang="ja-JP" altLang="ja-JP" sz="1100" b="0" i="0" baseline="0">
              <a:solidFill>
                <a:schemeClr val="dk1"/>
              </a:solidFill>
              <a:effectLst/>
              <a:latin typeface="+mn-lt"/>
              <a:ea typeface="+mn-ea"/>
              <a:cs typeface="+mn-cs"/>
            </a:rPr>
            <a:t>などの増により、分子となる公債費以外に充当する経常経費充当一般財源等が増加したものの、特別区財政調整交付金の増などにより、分母となる経常一般財源等が分子を上回る増加率となったためである。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3142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2631420"/>
          <a:ext cx="8382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88282</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461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116205</xdr:rowOff>
    </xdr:from>
    <xdr:to>
      <xdr:col>82</xdr:col>
      <xdr:colOff>158750</xdr:colOff>
      <xdr:row>79</xdr:row>
      <xdr:rowOff>46355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48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76</xdr:row>
      <xdr:rowOff>29845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871450"/>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29845</xdr:rowOff>
    </xdr:from>
    <xdr:to>
      <xdr:col>73</xdr:col>
      <xdr:colOff>180975</xdr:colOff>
      <xdr:row>78</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060045"/>
          <a:ext cx="889000" cy="40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41911</xdr:rowOff>
    </xdr:from>
    <xdr:to>
      <xdr:col>74</xdr:col>
      <xdr:colOff>31750</xdr:colOff>
      <xdr:row>79</xdr:row>
      <xdr:rowOff>143511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58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92711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3436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70486</xdr:rowOff>
    </xdr:from>
    <xdr:to>
      <xdr:col>69</xdr:col>
      <xdr:colOff>142875</xdr:colOff>
      <xdr:row>81</xdr:row>
      <xdr:rowOff>636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78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156863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87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70486</xdr:rowOff>
    </xdr:from>
    <xdr:to>
      <xdr:col>65</xdr:col>
      <xdr:colOff>53975</xdr:colOff>
      <xdr:row>80</xdr:row>
      <xdr:rowOff>636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61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156863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144797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150495</xdr:rowOff>
    </xdr:from>
    <xdr:to>
      <xdr:col>74</xdr:col>
      <xdr:colOff>31750</xdr:colOff>
      <xdr:row>76</xdr:row>
      <xdr:rowOff>80645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90822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153688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8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22241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5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171261</xdr:rowOff>
    </xdr:from>
    <xdr:to>
      <xdr:col>29</xdr:col>
      <xdr:colOff>127000</xdr:colOff>
      <xdr:row>19</xdr:row>
      <xdr:rowOff>102007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836"/>
          <a:ext cx="0" cy="13023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74084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9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102007</xdr:rowOff>
    </xdr:from>
    <xdr:to>
      <xdr:col>30</xdr:col>
      <xdr:colOff>25400</xdr:colOff>
      <xdr:row>19</xdr:row>
      <xdr:rowOff>102007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7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86188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8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171261</xdr:rowOff>
    </xdr:from>
    <xdr:to>
      <xdr:col>30</xdr:col>
      <xdr:colOff>25400</xdr:colOff>
      <xdr:row>11</xdr:row>
      <xdr:rowOff>171261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157600</xdr:rowOff>
    </xdr:from>
    <xdr:to>
      <xdr:col>29</xdr:col>
      <xdr:colOff>127000</xdr:colOff>
      <xdr:row>16</xdr:row>
      <xdr:rowOff>162749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48425"/>
          <a:ext cx="647700" cy="5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10798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445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38721</xdr:rowOff>
    </xdr:from>
    <xdr:to>
      <xdr:col>29</xdr:col>
      <xdr:colOff>177800</xdr:colOff>
      <xdr:row>18</xdr:row>
      <xdr:rowOff>140321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138702</xdr:rowOff>
    </xdr:from>
    <xdr:to>
      <xdr:col>26</xdr:col>
      <xdr:colOff>50800</xdr:colOff>
      <xdr:row>16</xdr:row>
      <xdr:rowOff>157600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29527"/>
          <a:ext cx="698500" cy="18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44751</xdr:rowOff>
    </xdr:from>
    <xdr:to>
      <xdr:col>26</xdr:col>
      <xdr:colOff>101600</xdr:colOff>
      <xdr:row>18</xdr:row>
      <xdr:rowOff>146351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131128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4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138702</xdr:rowOff>
    </xdr:from>
    <xdr:to>
      <xdr:col>22</xdr:col>
      <xdr:colOff>114300</xdr:colOff>
      <xdr:row>16</xdr:row>
      <xdr:rowOff>143938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29527"/>
          <a:ext cx="698500" cy="5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47298</xdr:rowOff>
    </xdr:from>
    <xdr:to>
      <xdr:col>22</xdr:col>
      <xdr:colOff>165100</xdr:colOff>
      <xdr:row>18</xdr:row>
      <xdr:rowOff>148899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133675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143938</xdr:rowOff>
    </xdr:from>
    <xdr:to>
      <xdr:col>18</xdr:col>
      <xdr:colOff>177800</xdr:colOff>
      <xdr:row>16</xdr:row>
      <xdr:rowOff>153888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34763"/>
          <a:ext cx="698500" cy="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48235</xdr:rowOff>
    </xdr:from>
    <xdr:to>
      <xdr:col>19</xdr:col>
      <xdr:colOff>38100</xdr:colOff>
      <xdr:row>18</xdr:row>
      <xdr:rowOff>149835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134612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64509</xdr:rowOff>
    </xdr:from>
    <xdr:to>
      <xdr:col>15</xdr:col>
      <xdr:colOff>101600</xdr:colOff>
      <xdr:row>18</xdr:row>
      <xdr:rowOff>166108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150886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8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111949</xdr:rowOff>
    </xdr:from>
    <xdr:to>
      <xdr:col>29</xdr:col>
      <xdr:colOff>177800</xdr:colOff>
      <xdr:row>17</xdr:row>
      <xdr:rowOff>42099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02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128476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106800</xdr:rowOff>
    </xdr:from>
    <xdr:to>
      <xdr:col>26</xdr:col>
      <xdr:colOff>101600</xdr:colOff>
      <xdr:row>17</xdr:row>
      <xdr:rowOff>36950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7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47127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6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87902</xdr:rowOff>
    </xdr:from>
    <xdr:to>
      <xdr:col>22</xdr:col>
      <xdr:colOff>165100</xdr:colOff>
      <xdr:row>17</xdr:row>
      <xdr:rowOff>18052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78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28229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4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93138</xdr:rowOff>
    </xdr:from>
    <xdr:to>
      <xdr:col>19</xdr:col>
      <xdr:colOff>38100</xdr:colOff>
      <xdr:row>17</xdr:row>
      <xdr:rowOff>23288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8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33465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103088</xdr:rowOff>
    </xdr:from>
    <xdr:to>
      <xdr:col>15</xdr:col>
      <xdr:colOff>101600</xdr:colOff>
      <xdr:row>17</xdr:row>
      <xdr:rowOff>33238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3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43415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6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132121</xdr:rowOff>
    </xdr:from>
    <xdr:to>
      <xdr:col>29</xdr:col>
      <xdr:colOff>127000</xdr:colOff>
      <xdr:row>38</xdr:row>
      <xdr:rowOff>76297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6671"/>
          <a:ext cx="0" cy="14872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48374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1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76297</xdr:rowOff>
    </xdr:from>
    <xdr:to>
      <xdr:col>30</xdr:col>
      <xdr:colOff>25400</xdr:colOff>
      <xdr:row>38</xdr:row>
      <xdr:rowOff>76297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38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47048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0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132121</xdr:rowOff>
    </xdr:from>
    <xdr:to>
      <xdr:col>30</xdr:col>
      <xdr:colOff>25400</xdr:colOff>
      <xdr:row>33</xdr:row>
      <xdr:rowOff>132121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6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129972</xdr:rowOff>
    </xdr:from>
    <xdr:to>
      <xdr:col>29</xdr:col>
      <xdr:colOff>127000</xdr:colOff>
      <xdr:row>35</xdr:row>
      <xdr:rowOff>199786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0322"/>
          <a:ext cx="647700" cy="69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60530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185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88453</xdr:rowOff>
    </xdr:from>
    <xdr:to>
      <xdr:col>29</xdr:col>
      <xdr:colOff>177800</xdr:colOff>
      <xdr:row>37</xdr:row>
      <xdr:rowOff>190053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199786</xdr:rowOff>
    </xdr:from>
    <xdr:to>
      <xdr:col>26</xdr:col>
      <xdr:colOff>50800</xdr:colOff>
      <xdr:row>35</xdr:row>
      <xdr:rowOff>298359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10136"/>
          <a:ext cx="698500" cy="98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174361</xdr:rowOff>
    </xdr:from>
    <xdr:to>
      <xdr:col>26</xdr:col>
      <xdr:colOff>101600</xdr:colOff>
      <xdr:row>37</xdr:row>
      <xdr:rowOff>275961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260738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385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298359</xdr:rowOff>
    </xdr:from>
    <xdr:to>
      <xdr:col>22</xdr:col>
      <xdr:colOff>114300</xdr:colOff>
      <xdr:row>36</xdr:row>
      <xdr:rowOff>93076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08709"/>
          <a:ext cx="698500" cy="137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189402</xdr:rowOff>
    </xdr:from>
    <xdr:to>
      <xdr:col>22</xdr:col>
      <xdr:colOff>165100</xdr:colOff>
      <xdr:row>37</xdr:row>
      <xdr:rowOff>291002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275779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93076</xdr:rowOff>
    </xdr:from>
    <xdr:to>
      <xdr:col>18</xdr:col>
      <xdr:colOff>177800</xdr:colOff>
      <xdr:row>36</xdr:row>
      <xdr:rowOff>112095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6326"/>
          <a:ext cx="698500" cy="19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197358</xdr:rowOff>
    </xdr:from>
    <xdr:to>
      <xdr:col>19</xdr:col>
      <xdr:colOff>38100</xdr:colOff>
      <xdr:row>37</xdr:row>
      <xdr:rowOff>298958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283735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225568</xdr:rowOff>
    </xdr:from>
    <xdr:to>
      <xdr:col>15</xdr:col>
      <xdr:colOff>101600</xdr:colOff>
      <xdr:row>37</xdr:row>
      <xdr:rowOff>327168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50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311945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3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79172</xdr:rowOff>
    </xdr:from>
    <xdr:to>
      <xdr:col>29</xdr:col>
      <xdr:colOff>177800</xdr:colOff>
      <xdr:row>35</xdr:row>
      <xdr:rowOff>180772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267149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148986</xdr:rowOff>
    </xdr:from>
    <xdr:to>
      <xdr:col>26</xdr:col>
      <xdr:colOff>101600</xdr:colOff>
      <xdr:row>35</xdr:row>
      <xdr:rowOff>250586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260763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247559</xdr:rowOff>
    </xdr:from>
    <xdr:to>
      <xdr:col>22</xdr:col>
      <xdr:colOff>165100</xdr:colOff>
      <xdr:row>36</xdr:row>
      <xdr:rowOff>6259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7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16436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42276</xdr:rowOff>
    </xdr:from>
    <xdr:to>
      <xdr:col>19</xdr:col>
      <xdr:colOff>38100</xdr:colOff>
      <xdr:row>36</xdr:row>
      <xdr:rowOff>143876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5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154053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64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61295</xdr:rowOff>
    </xdr:from>
    <xdr:to>
      <xdr:col>15</xdr:col>
      <xdr:colOff>101600</xdr:colOff>
      <xdr:row>36</xdr:row>
      <xdr:rowOff>162895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173072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8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51395</xdr:rowOff>
    </xdr:from>
    <xdr:to>
      <xdr:col>24</xdr:col>
      <xdr:colOff>62865</xdr:colOff>
      <xdr:row>38</xdr:row>
      <xdr:rowOff>76955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6345"/>
          <a:ext cx="1270" cy="1225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80782</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76955</xdr:rowOff>
    </xdr:from>
    <xdr:to>
      <xdr:col>24</xdr:col>
      <xdr:colOff>152400</xdr:colOff>
      <xdr:row>38</xdr:row>
      <xdr:rowOff>76955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169522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51395</xdr:rowOff>
    </xdr:from>
    <xdr:to>
      <xdr:col>24</xdr:col>
      <xdr:colOff>152400</xdr:colOff>
      <xdr:row>31</xdr:row>
      <xdr:rowOff>51395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97790</xdr:rowOff>
    </xdr:from>
    <xdr:to>
      <xdr:col>24</xdr:col>
      <xdr:colOff>63500</xdr:colOff>
      <xdr:row>35</xdr:row>
      <xdr:rowOff>150901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098540"/>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5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34504</xdr:rowOff>
    </xdr:from>
    <xdr:to>
      <xdr:col>24</xdr:col>
      <xdr:colOff>114300</xdr:colOff>
      <xdr:row>37</xdr:row>
      <xdr:rowOff>136104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91661</xdr:rowOff>
    </xdr:from>
    <xdr:to>
      <xdr:col>19</xdr:col>
      <xdr:colOff>177800</xdr:colOff>
      <xdr:row>35</xdr:row>
      <xdr:rowOff>97790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2411"/>
          <a:ext cx="889000" cy="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9434</xdr:rowOff>
    </xdr:from>
    <xdr:to>
      <xdr:col>20</xdr:col>
      <xdr:colOff>38100</xdr:colOff>
      <xdr:row>37</xdr:row>
      <xdr:rowOff>111034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102161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90268</xdr:rowOff>
    </xdr:from>
    <xdr:to>
      <xdr:col>15</xdr:col>
      <xdr:colOff>50800</xdr:colOff>
      <xdr:row>35</xdr:row>
      <xdr:rowOff>91661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1018"/>
          <a:ext cx="8890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13462</xdr:rowOff>
    </xdr:from>
    <xdr:to>
      <xdr:col>15</xdr:col>
      <xdr:colOff>101600</xdr:colOff>
      <xdr:row>37</xdr:row>
      <xdr:rowOff>115062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106189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90268</xdr:rowOff>
    </xdr:from>
    <xdr:to>
      <xdr:col>10</xdr:col>
      <xdr:colOff>114300</xdr:colOff>
      <xdr:row>35</xdr:row>
      <xdr:rowOff>117384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1018"/>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10610</xdr:rowOff>
    </xdr:from>
    <xdr:to>
      <xdr:col>10</xdr:col>
      <xdr:colOff>165100</xdr:colOff>
      <xdr:row>37</xdr:row>
      <xdr:rowOff>112210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103337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35789</xdr:rowOff>
    </xdr:from>
    <xdr:to>
      <xdr:col>6</xdr:col>
      <xdr:colOff>38100</xdr:colOff>
      <xdr:row>37</xdr:row>
      <xdr:rowOff>137389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128516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100101</xdr:rowOff>
    </xdr:from>
    <xdr:to>
      <xdr:col>24</xdr:col>
      <xdr:colOff>114300</xdr:colOff>
      <xdr:row>36</xdr:row>
      <xdr:rowOff>30251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122978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46990</xdr:rowOff>
    </xdr:from>
    <xdr:to>
      <xdr:col>20</xdr:col>
      <xdr:colOff>38100</xdr:colOff>
      <xdr:row>35</xdr:row>
      <xdr:rowOff>148590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165117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2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40861</xdr:rowOff>
    </xdr:from>
    <xdr:to>
      <xdr:col>15</xdr:col>
      <xdr:colOff>101600</xdr:colOff>
      <xdr:row>35</xdr:row>
      <xdr:rowOff>142461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158988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1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39468</xdr:rowOff>
    </xdr:from>
    <xdr:to>
      <xdr:col>10</xdr:col>
      <xdr:colOff>165100</xdr:colOff>
      <xdr:row>35</xdr:row>
      <xdr:rowOff>141068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157595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1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66584</xdr:rowOff>
    </xdr:from>
    <xdr:to>
      <xdr:col>6</xdr:col>
      <xdr:colOff>38100</xdr:colOff>
      <xdr:row>35</xdr:row>
      <xdr:rowOff>168184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102072</xdr:rowOff>
    </xdr:from>
    <xdr:to>
      <xdr:col>24</xdr:col>
      <xdr:colOff>62865</xdr:colOff>
      <xdr:row>56</xdr:row>
      <xdr:rowOff>159414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6022"/>
          <a:ext cx="1270" cy="91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163241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159414</xdr:rowOff>
    </xdr:from>
    <xdr:to>
      <xdr:col>24</xdr:col>
      <xdr:colOff>152400</xdr:colOff>
      <xdr:row>56</xdr:row>
      <xdr:rowOff>159414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6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48749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102072</xdr:rowOff>
    </xdr:from>
    <xdr:to>
      <xdr:col>24</xdr:col>
      <xdr:colOff>152400</xdr:colOff>
      <xdr:row>51</xdr:row>
      <xdr:rowOff>102072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151665</xdr:rowOff>
    </xdr:from>
    <xdr:to>
      <xdr:col>24</xdr:col>
      <xdr:colOff>63500</xdr:colOff>
      <xdr:row>55</xdr:row>
      <xdr:rowOff>7931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409965"/>
          <a:ext cx="838200" cy="2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2080</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03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23653</xdr:rowOff>
    </xdr:from>
    <xdr:to>
      <xdr:col>24</xdr:col>
      <xdr:colOff>114300</xdr:colOff>
      <xdr:row>56</xdr:row>
      <xdr:rowOff>125253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151665</xdr:rowOff>
    </xdr:from>
    <xdr:to>
      <xdr:col>19</xdr:col>
      <xdr:colOff>177800</xdr:colOff>
      <xdr:row>54</xdr:row>
      <xdr:rowOff>157275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409965"/>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168718</xdr:rowOff>
    </xdr:from>
    <xdr:to>
      <xdr:col>20</xdr:col>
      <xdr:colOff>38100</xdr:colOff>
      <xdr:row>56</xdr:row>
      <xdr:rowOff>98868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89995</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157275</xdr:rowOff>
    </xdr:from>
    <xdr:to>
      <xdr:col>15</xdr:col>
      <xdr:colOff>50800</xdr:colOff>
      <xdr:row>55</xdr:row>
      <xdr:rowOff>85361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415575"/>
          <a:ext cx="889000" cy="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22830</xdr:rowOff>
    </xdr:from>
    <xdr:to>
      <xdr:col>15</xdr:col>
      <xdr:colOff>101600</xdr:colOff>
      <xdr:row>56</xdr:row>
      <xdr:rowOff>124430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115557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85361</xdr:rowOff>
    </xdr:from>
    <xdr:to>
      <xdr:col>10</xdr:col>
      <xdr:colOff>114300</xdr:colOff>
      <xdr:row>55</xdr:row>
      <xdr:rowOff>138978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15111"/>
          <a:ext cx="889000" cy="5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93097</xdr:rowOff>
    </xdr:from>
    <xdr:to>
      <xdr:col>10</xdr:col>
      <xdr:colOff>165100</xdr:colOff>
      <xdr:row>57</xdr:row>
      <xdr:rowOff>23247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108715</xdr:rowOff>
    </xdr:from>
    <xdr:to>
      <xdr:col>6</xdr:col>
      <xdr:colOff>38100</xdr:colOff>
      <xdr:row>57</xdr:row>
      <xdr:rowOff>38865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29992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128581</xdr:rowOff>
    </xdr:from>
    <xdr:to>
      <xdr:col>24</xdr:col>
      <xdr:colOff>114300</xdr:colOff>
      <xdr:row>55</xdr:row>
      <xdr:rowOff>58731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3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151458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23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100865</xdr:rowOff>
    </xdr:from>
    <xdr:to>
      <xdr:col>20</xdr:col>
      <xdr:colOff>38100</xdr:colOff>
      <xdr:row>55</xdr:row>
      <xdr:rowOff>31015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3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47542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13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106475</xdr:rowOff>
    </xdr:from>
    <xdr:to>
      <xdr:col>15</xdr:col>
      <xdr:colOff>101600</xdr:colOff>
      <xdr:row>55</xdr:row>
      <xdr:rowOff>36625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3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53152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14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34561</xdr:rowOff>
    </xdr:from>
    <xdr:to>
      <xdr:col>10</xdr:col>
      <xdr:colOff>165100</xdr:colOff>
      <xdr:row>55</xdr:row>
      <xdr:rowOff>136161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4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152688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239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88178</xdr:rowOff>
    </xdr:from>
    <xdr:to>
      <xdr:col>6</xdr:col>
      <xdr:colOff>38100</xdr:colOff>
      <xdr:row>56</xdr:row>
      <xdr:rowOff>18328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34855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9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40869</xdr:rowOff>
    </xdr:from>
    <xdr:to>
      <xdr:col>24</xdr:col>
      <xdr:colOff>62865</xdr:colOff>
      <xdr:row>79</xdr:row>
      <xdr:rowOff>6731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3819"/>
          <a:ext cx="1270" cy="133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10558</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6731</xdr:rowOff>
    </xdr:from>
    <xdr:to>
      <xdr:col>24</xdr:col>
      <xdr:colOff>152400</xdr:colOff>
      <xdr:row>79</xdr:row>
      <xdr:rowOff>6731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158996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8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40869</xdr:rowOff>
    </xdr:from>
    <xdr:to>
      <xdr:col>24</xdr:col>
      <xdr:colOff>152400</xdr:colOff>
      <xdr:row>71</xdr:row>
      <xdr:rowOff>40869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141681</xdr:rowOff>
    </xdr:from>
    <xdr:to>
      <xdr:col>24</xdr:col>
      <xdr:colOff>63500</xdr:colOff>
      <xdr:row>77</xdr:row>
      <xdr:rowOff>3150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71881"/>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6138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7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27711</xdr:rowOff>
    </xdr:from>
    <xdr:to>
      <xdr:col>24</xdr:col>
      <xdr:colOff>114300</xdr:colOff>
      <xdr:row>77</xdr:row>
      <xdr:rowOff>129311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3150</xdr:rowOff>
    </xdr:from>
    <xdr:to>
      <xdr:col>19</xdr:col>
      <xdr:colOff>177800</xdr:colOff>
      <xdr:row>77</xdr:row>
      <xdr:rowOff>26467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04800"/>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47600</xdr:rowOff>
    </xdr:from>
    <xdr:to>
      <xdr:col>20</xdr:col>
      <xdr:colOff>38100</xdr:colOff>
      <xdr:row>77</xdr:row>
      <xdr:rowOff>149200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140327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129870</xdr:rowOff>
    </xdr:from>
    <xdr:to>
      <xdr:col>15</xdr:col>
      <xdr:colOff>50800</xdr:colOff>
      <xdr:row>77</xdr:row>
      <xdr:rowOff>26467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160070"/>
          <a:ext cx="889000" cy="6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60249</xdr:rowOff>
    </xdr:from>
    <xdr:to>
      <xdr:col>15</xdr:col>
      <xdr:colOff>101600</xdr:colOff>
      <xdr:row>77</xdr:row>
      <xdr:rowOff>161849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152976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129870</xdr:rowOff>
    </xdr:from>
    <xdr:to>
      <xdr:col>10</xdr:col>
      <xdr:colOff>114300</xdr:colOff>
      <xdr:row>76</xdr:row>
      <xdr:rowOff>147473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160070"/>
          <a:ext cx="889000" cy="1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38533</xdr:rowOff>
    </xdr:from>
    <xdr:to>
      <xdr:col>10</xdr:col>
      <xdr:colOff>165100</xdr:colOff>
      <xdr:row>77</xdr:row>
      <xdr:rowOff>140133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131260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19710</xdr:rowOff>
    </xdr:from>
    <xdr:to>
      <xdr:col>6</xdr:col>
      <xdr:colOff>38100</xdr:colOff>
      <xdr:row>77</xdr:row>
      <xdr:rowOff>121310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112437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90881</xdr:rowOff>
    </xdr:from>
    <xdr:to>
      <xdr:col>24</xdr:col>
      <xdr:colOff>114300</xdr:colOff>
      <xdr:row>77</xdr:row>
      <xdr:rowOff>21031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113758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7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123800</xdr:rowOff>
    </xdr:from>
    <xdr:to>
      <xdr:col>20</xdr:col>
      <xdr:colOff>38100</xdr:colOff>
      <xdr:row>77</xdr:row>
      <xdr:rowOff>53950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70476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2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147117</xdr:rowOff>
    </xdr:from>
    <xdr:to>
      <xdr:col>15</xdr:col>
      <xdr:colOff>101600</xdr:colOff>
      <xdr:row>77</xdr:row>
      <xdr:rowOff>77267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93794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79070</xdr:rowOff>
    </xdr:from>
    <xdr:to>
      <xdr:col>10</xdr:col>
      <xdr:colOff>165100</xdr:colOff>
      <xdr:row>77</xdr:row>
      <xdr:rowOff>9220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25747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8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96673</xdr:rowOff>
    </xdr:from>
    <xdr:to>
      <xdr:col>6</xdr:col>
      <xdr:colOff>38100</xdr:colOff>
      <xdr:row>77</xdr:row>
      <xdr:rowOff>26823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43349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0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153645</xdr:rowOff>
    </xdr:from>
    <xdr:to>
      <xdr:col>24</xdr:col>
      <xdr:colOff>62865</xdr:colOff>
      <xdr:row>97</xdr:row>
      <xdr:rowOff>54947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12695"/>
          <a:ext cx="1270" cy="127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58774</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689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54947</xdr:rowOff>
    </xdr:from>
    <xdr:to>
      <xdr:col>24</xdr:col>
      <xdr:colOff>152400</xdr:colOff>
      <xdr:row>97</xdr:row>
      <xdr:rowOff>54947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68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100322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8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153645</xdr:rowOff>
    </xdr:from>
    <xdr:to>
      <xdr:col>24</xdr:col>
      <xdr:colOff>152400</xdr:colOff>
      <xdr:row>89</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43554</xdr:rowOff>
    </xdr:from>
    <xdr:to>
      <xdr:col>24</xdr:col>
      <xdr:colOff>63500</xdr:colOff>
      <xdr:row>96</xdr:row>
      <xdr:rowOff>116249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02754"/>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15327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5788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163900</xdr:rowOff>
    </xdr:from>
    <xdr:to>
      <xdr:col>24</xdr:col>
      <xdr:colOff>114300</xdr:colOff>
      <xdr:row>93</xdr:row>
      <xdr:rowOff>94050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59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127584</xdr:rowOff>
    </xdr:from>
    <xdr:to>
      <xdr:col>19</xdr:col>
      <xdr:colOff>177800</xdr:colOff>
      <xdr:row>96</xdr:row>
      <xdr:rowOff>116249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15334"/>
          <a:ext cx="889000" cy="16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95529</xdr:rowOff>
    </xdr:from>
    <xdr:to>
      <xdr:col>20</xdr:col>
      <xdr:colOff>38100</xdr:colOff>
      <xdr:row>94</xdr:row>
      <xdr:rowOff>25679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0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42206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58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127584</xdr:rowOff>
    </xdr:from>
    <xdr:to>
      <xdr:col>15</xdr:col>
      <xdr:colOff>50800</xdr:colOff>
      <xdr:row>97</xdr:row>
      <xdr:rowOff>167418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15334"/>
          <a:ext cx="889000" cy="38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110370</xdr:rowOff>
    </xdr:from>
    <xdr:to>
      <xdr:col>15</xdr:col>
      <xdr:colOff>101600</xdr:colOff>
      <xdr:row>93</xdr:row>
      <xdr:rowOff>40520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58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57047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5658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167418</xdr:rowOff>
    </xdr:from>
    <xdr:to>
      <xdr:col>10</xdr:col>
      <xdr:colOff>114300</xdr:colOff>
      <xdr:row>98</xdr:row>
      <xdr:rowOff>162598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98068"/>
          <a:ext cx="889000" cy="1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7499</xdr:rowOff>
    </xdr:from>
    <xdr:to>
      <xdr:col>10</xdr:col>
      <xdr:colOff>165100</xdr:colOff>
      <xdr:row>95</xdr:row>
      <xdr:rowOff>109099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125626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144793</xdr:rowOff>
    </xdr:from>
    <xdr:to>
      <xdr:col>6</xdr:col>
      <xdr:colOff>38100</xdr:colOff>
      <xdr:row>96</xdr:row>
      <xdr:rowOff>74943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91470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20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164204</xdr:rowOff>
    </xdr:from>
    <xdr:to>
      <xdr:col>24</xdr:col>
      <xdr:colOff>114300</xdr:colOff>
      <xdr:row>96</xdr:row>
      <xdr:rowOff>94354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5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142631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3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65449</xdr:rowOff>
    </xdr:from>
    <xdr:to>
      <xdr:col>20</xdr:col>
      <xdr:colOff>38100</xdr:colOff>
      <xdr:row>96</xdr:row>
      <xdr:rowOff>167049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158176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76784</xdr:rowOff>
    </xdr:from>
    <xdr:to>
      <xdr:col>15</xdr:col>
      <xdr:colOff>101600</xdr:colOff>
      <xdr:row>96</xdr:row>
      <xdr:rowOff>6934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169511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45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116618</xdr:rowOff>
    </xdr:from>
    <xdr:to>
      <xdr:col>10</xdr:col>
      <xdr:colOff>165100</xdr:colOff>
      <xdr:row>98</xdr:row>
      <xdr:rowOff>46768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37895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83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111798</xdr:rowOff>
    </xdr:from>
    <xdr:to>
      <xdr:col>6</xdr:col>
      <xdr:colOff>38100</xdr:colOff>
      <xdr:row>99</xdr:row>
      <xdr:rowOff>41948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33075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700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120967</xdr:rowOff>
    </xdr:from>
    <xdr:to>
      <xdr:col>54</xdr:col>
      <xdr:colOff>189865</xdr:colOff>
      <xdr:row>39</xdr:row>
      <xdr:rowOff>89002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50267"/>
          <a:ext cx="1270" cy="825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92829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89002</xdr:rowOff>
    </xdr:from>
    <xdr:to>
      <xdr:col>55</xdr:col>
      <xdr:colOff>88900</xdr:colOff>
      <xdr:row>39</xdr:row>
      <xdr:rowOff>89002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7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67644</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7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120967</xdr:rowOff>
    </xdr:from>
    <xdr:to>
      <xdr:col>55</xdr:col>
      <xdr:colOff>88900</xdr:colOff>
      <xdr:row>34</xdr:row>
      <xdr:rowOff>120967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5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83998</xdr:rowOff>
    </xdr:from>
    <xdr:to>
      <xdr:col>55</xdr:col>
      <xdr:colOff>0</xdr:colOff>
      <xdr:row>37</xdr:row>
      <xdr:rowOff>104623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27648"/>
          <a:ext cx="838200" cy="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70172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8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91745</xdr:rowOff>
    </xdr:from>
    <xdr:to>
      <xdr:col>55</xdr:col>
      <xdr:colOff>50800</xdr:colOff>
      <xdr:row>39</xdr:row>
      <xdr:rowOff>21895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104623</xdr:rowOff>
    </xdr:from>
    <xdr:to>
      <xdr:col>50</xdr:col>
      <xdr:colOff>114300</xdr:colOff>
      <xdr:row>37</xdr:row>
      <xdr:rowOff>144958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48273"/>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99111</xdr:rowOff>
    </xdr:from>
    <xdr:to>
      <xdr:col>50</xdr:col>
      <xdr:colOff>165100</xdr:colOff>
      <xdr:row>39</xdr:row>
      <xdr:rowOff>29261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20388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137097</xdr:rowOff>
    </xdr:from>
    <xdr:to>
      <xdr:col>45</xdr:col>
      <xdr:colOff>177800</xdr:colOff>
      <xdr:row>37</xdr:row>
      <xdr:rowOff>144958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280597"/>
          <a:ext cx="889000" cy="12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11379</xdr:rowOff>
    </xdr:from>
    <xdr:to>
      <xdr:col>46</xdr:col>
      <xdr:colOff>38100</xdr:colOff>
      <xdr:row>39</xdr:row>
      <xdr:rowOff>112979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104106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137097</xdr:rowOff>
    </xdr:from>
    <xdr:to>
      <xdr:col>41</xdr:col>
      <xdr:colOff>50800</xdr:colOff>
      <xdr:row>38</xdr:row>
      <xdr:rowOff>85281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280597"/>
          <a:ext cx="889000" cy="131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138836</xdr:rowOff>
    </xdr:from>
    <xdr:to>
      <xdr:col>41</xdr:col>
      <xdr:colOff>101600</xdr:colOff>
      <xdr:row>32</xdr:row>
      <xdr:rowOff>68986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60113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85496</xdr:rowOff>
    </xdr:from>
    <xdr:to>
      <xdr:col>36</xdr:col>
      <xdr:colOff>165100</xdr:colOff>
      <xdr:row>40</xdr:row>
      <xdr:rowOff>15646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7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6773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8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33198</xdr:rowOff>
    </xdr:from>
    <xdr:to>
      <xdr:col>55</xdr:col>
      <xdr:colOff>50800</xdr:colOff>
      <xdr:row>37</xdr:row>
      <xdr:rowOff>134798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7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56075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2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53823</xdr:rowOff>
    </xdr:from>
    <xdr:to>
      <xdr:col>50</xdr:col>
      <xdr:colOff>165100</xdr:colOff>
      <xdr:row>37</xdr:row>
      <xdr:rowOff>155423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500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7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94158</xdr:rowOff>
    </xdr:from>
    <xdr:to>
      <xdr:col>46</xdr:col>
      <xdr:colOff>38100</xdr:colOff>
      <xdr:row>38</xdr:row>
      <xdr:rowOff>24308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3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40835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86297</xdr:rowOff>
    </xdr:from>
    <xdr:to>
      <xdr:col>41</xdr:col>
      <xdr:colOff>101600</xdr:colOff>
      <xdr:row>31</xdr:row>
      <xdr:rowOff>16447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32974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0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34481</xdr:rowOff>
    </xdr:from>
    <xdr:to>
      <xdr:col>36</xdr:col>
      <xdr:colOff>165100</xdr:colOff>
      <xdr:row>38</xdr:row>
      <xdr:rowOff>136081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152607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114915</xdr:rowOff>
    </xdr:from>
    <xdr:to>
      <xdr:col>54</xdr:col>
      <xdr:colOff>189865</xdr:colOff>
      <xdr:row>58</xdr:row>
      <xdr:rowOff>14015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415"/>
          <a:ext cx="1270" cy="1270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17842</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14015</xdr:rowOff>
    </xdr:from>
    <xdr:to>
      <xdr:col>55</xdr:col>
      <xdr:colOff>88900</xdr:colOff>
      <xdr:row>58</xdr:row>
      <xdr:rowOff>14015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5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61592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114915</xdr:rowOff>
    </xdr:from>
    <xdr:to>
      <xdr:col>55</xdr:col>
      <xdr:colOff>88900</xdr:colOff>
      <xdr:row>50</xdr:row>
      <xdr:rowOff>114915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114915</xdr:rowOff>
    </xdr:from>
    <xdr:to>
      <xdr:col>55</xdr:col>
      <xdr:colOff>0</xdr:colOff>
      <xdr:row>52</xdr:row>
      <xdr:rowOff>46961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8687415"/>
          <a:ext cx="838200" cy="27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120184</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213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141757</xdr:rowOff>
    </xdr:from>
    <xdr:to>
      <xdr:col>55</xdr:col>
      <xdr:colOff>50800</xdr:colOff>
      <xdr:row>57</xdr:row>
      <xdr:rowOff>71907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137217</xdr:rowOff>
    </xdr:from>
    <xdr:to>
      <xdr:col>50</xdr:col>
      <xdr:colOff>114300</xdr:colOff>
      <xdr:row>52</xdr:row>
      <xdr:rowOff>46961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8881167"/>
          <a:ext cx="889000" cy="8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33282</xdr:rowOff>
    </xdr:from>
    <xdr:to>
      <xdr:col>50</xdr:col>
      <xdr:colOff>165100</xdr:colOff>
      <xdr:row>57</xdr:row>
      <xdr:rowOff>134882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126009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137217</xdr:rowOff>
    </xdr:from>
    <xdr:to>
      <xdr:col>45</xdr:col>
      <xdr:colOff>177800</xdr:colOff>
      <xdr:row>53</xdr:row>
      <xdr:rowOff>59073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8881167"/>
          <a:ext cx="889000" cy="26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24074</xdr:rowOff>
    </xdr:from>
    <xdr:to>
      <xdr:col>46</xdr:col>
      <xdr:colOff>38100</xdr:colOff>
      <xdr:row>57</xdr:row>
      <xdr:rowOff>125674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59073</xdr:rowOff>
    </xdr:from>
    <xdr:to>
      <xdr:col>41</xdr:col>
      <xdr:colOff>50800</xdr:colOff>
      <xdr:row>54</xdr:row>
      <xdr:rowOff>92449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145923"/>
          <a:ext cx="889000" cy="20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29624</xdr:rowOff>
    </xdr:from>
    <xdr:to>
      <xdr:col>41</xdr:col>
      <xdr:colOff>101600</xdr:colOff>
      <xdr:row>57</xdr:row>
      <xdr:rowOff>131224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122351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24064</xdr:rowOff>
    </xdr:from>
    <xdr:to>
      <xdr:col>36</xdr:col>
      <xdr:colOff>165100</xdr:colOff>
      <xdr:row>57</xdr:row>
      <xdr:rowOff>125664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116791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64115</xdr:rowOff>
    </xdr:from>
    <xdr:to>
      <xdr:col>55</xdr:col>
      <xdr:colOff>50800</xdr:colOff>
      <xdr:row>50</xdr:row>
      <xdr:rowOff>165715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86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17142</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58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167611</xdr:rowOff>
    </xdr:from>
    <xdr:to>
      <xdr:col>50</xdr:col>
      <xdr:colOff>165100</xdr:colOff>
      <xdr:row>52</xdr:row>
      <xdr:rowOff>97761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891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114288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86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86417</xdr:rowOff>
    </xdr:from>
    <xdr:to>
      <xdr:col>46</xdr:col>
      <xdr:colOff>38100</xdr:colOff>
      <xdr:row>52</xdr:row>
      <xdr:rowOff>16567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88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33094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860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8273</xdr:rowOff>
    </xdr:from>
    <xdr:to>
      <xdr:col>41</xdr:col>
      <xdr:colOff>101600</xdr:colOff>
      <xdr:row>53</xdr:row>
      <xdr:rowOff>109873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0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126400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87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41649</xdr:rowOff>
    </xdr:from>
    <xdr:to>
      <xdr:col>36</xdr:col>
      <xdr:colOff>165100</xdr:colOff>
      <xdr:row>54</xdr:row>
      <xdr:rowOff>143249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159776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7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29705</xdr:rowOff>
    </xdr:from>
    <xdr:to>
      <xdr:col>54</xdr:col>
      <xdr:colOff>189865</xdr:colOff>
      <xdr:row>79</xdr:row>
      <xdr:rowOff>42711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1205"/>
          <a:ext cx="1270" cy="155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46538</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1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42711</xdr:rowOff>
    </xdr:from>
    <xdr:to>
      <xdr:col>55</xdr:col>
      <xdr:colOff>88900</xdr:colOff>
      <xdr:row>79</xdr:row>
      <xdr:rowOff>42711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147832</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0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29705</xdr:rowOff>
    </xdr:from>
    <xdr:to>
      <xdr:col>55</xdr:col>
      <xdr:colOff>88900</xdr:colOff>
      <xdr:row>70</xdr:row>
      <xdr:rowOff>29705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29705</xdr:rowOff>
    </xdr:from>
    <xdr:to>
      <xdr:col>55</xdr:col>
      <xdr:colOff>0</xdr:colOff>
      <xdr:row>73</xdr:row>
      <xdr:rowOff>26009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031205"/>
          <a:ext cx="838200" cy="51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9847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82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31420</xdr:rowOff>
    </xdr:from>
    <xdr:to>
      <xdr:col>55</xdr:col>
      <xdr:colOff>50800</xdr:colOff>
      <xdr:row>78</xdr:row>
      <xdr:rowOff>133020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26009</xdr:rowOff>
    </xdr:from>
    <xdr:to>
      <xdr:col>50</xdr:col>
      <xdr:colOff>114300</xdr:colOff>
      <xdr:row>77</xdr:row>
      <xdr:rowOff>81584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541859"/>
          <a:ext cx="889000" cy="7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71107</xdr:rowOff>
    </xdr:from>
    <xdr:to>
      <xdr:col>50</xdr:col>
      <xdr:colOff>165100</xdr:colOff>
      <xdr:row>79</xdr:row>
      <xdr:rowOff>1257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4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163834</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81584</xdr:rowOff>
    </xdr:from>
    <xdr:to>
      <xdr:col>45</xdr:col>
      <xdr:colOff>177800</xdr:colOff>
      <xdr:row>78</xdr:row>
      <xdr:rowOff>30759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283234"/>
          <a:ext cx="889000" cy="12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39154</xdr:rowOff>
    </xdr:from>
    <xdr:to>
      <xdr:col>46</xdr:col>
      <xdr:colOff>38100</xdr:colOff>
      <xdr:row>78</xdr:row>
      <xdr:rowOff>140754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131881</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57583</xdr:rowOff>
    </xdr:from>
    <xdr:to>
      <xdr:col>41</xdr:col>
      <xdr:colOff>50800</xdr:colOff>
      <xdr:row>78</xdr:row>
      <xdr:rowOff>30759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59233"/>
          <a:ext cx="889000" cy="14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67183</xdr:rowOff>
    </xdr:from>
    <xdr:to>
      <xdr:col>41</xdr:col>
      <xdr:colOff>101600</xdr:colOff>
      <xdr:row>78</xdr:row>
      <xdr:rowOff>168783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159910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53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72389</xdr:rowOff>
    </xdr:from>
    <xdr:to>
      <xdr:col>36</xdr:col>
      <xdr:colOff>165100</xdr:colOff>
      <xdr:row>79</xdr:row>
      <xdr:rowOff>2539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165116</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353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150355</xdr:rowOff>
    </xdr:from>
    <xdr:to>
      <xdr:col>55</xdr:col>
      <xdr:colOff>50800</xdr:colOff>
      <xdr:row>70</xdr:row>
      <xdr:rowOff>80505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19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103382</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193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146659</xdr:rowOff>
    </xdr:from>
    <xdr:to>
      <xdr:col>50</xdr:col>
      <xdr:colOff>165100</xdr:colOff>
      <xdr:row>73</xdr:row>
      <xdr:rowOff>76809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49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93336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2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30784</xdr:rowOff>
    </xdr:from>
    <xdr:to>
      <xdr:col>46</xdr:col>
      <xdr:colOff>38100</xdr:colOff>
      <xdr:row>77</xdr:row>
      <xdr:rowOff>132384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148911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0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151409</xdr:rowOff>
    </xdr:from>
    <xdr:to>
      <xdr:col>41</xdr:col>
      <xdr:colOff>101600</xdr:colOff>
      <xdr:row>78</xdr:row>
      <xdr:rowOff>81559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98086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6783</xdr:rowOff>
    </xdr:from>
    <xdr:to>
      <xdr:col>36</xdr:col>
      <xdr:colOff>165100</xdr:colOff>
      <xdr:row>77</xdr:row>
      <xdr:rowOff>108383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124910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103749</xdr:rowOff>
    </xdr:from>
    <xdr:to>
      <xdr:col>54</xdr:col>
      <xdr:colOff>189865</xdr:colOff>
      <xdr:row>98</xdr:row>
      <xdr:rowOff>101791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34249"/>
          <a:ext cx="1270" cy="136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105618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101791</xdr:rowOff>
    </xdr:from>
    <xdr:to>
      <xdr:col>55</xdr:col>
      <xdr:colOff>88900</xdr:colOff>
      <xdr:row>98</xdr:row>
      <xdr:rowOff>101791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50426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0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103749</xdr:rowOff>
    </xdr:from>
    <xdr:to>
      <xdr:col>55</xdr:col>
      <xdr:colOff>88900</xdr:colOff>
      <xdr:row>90</xdr:row>
      <xdr:rowOff>103749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3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13559</xdr:rowOff>
    </xdr:from>
    <xdr:to>
      <xdr:col>55</xdr:col>
      <xdr:colOff>0</xdr:colOff>
      <xdr:row>97</xdr:row>
      <xdr:rowOff>38125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644209"/>
          <a:ext cx="838200" cy="2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66893</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97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88466</xdr:rowOff>
    </xdr:from>
    <xdr:to>
      <xdr:col>55</xdr:col>
      <xdr:colOff>50800</xdr:colOff>
      <xdr:row>98</xdr:row>
      <xdr:rowOff>18616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9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38125</xdr:rowOff>
    </xdr:from>
    <xdr:to>
      <xdr:col>50</xdr:col>
      <xdr:colOff>114300</xdr:colOff>
      <xdr:row>97</xdr:row>
      <xdr:rowOff>123028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668775"/>
          <a:ext cx="889000" cy="8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128882</xdr:rowOff>
    </xdr:from>
    <xdr:to>
      <xdr:col>50</xdr:col>
      <xdr:colOff>165100</xdr:colOff>
      <xdr:row>98</xdr:row>
      <xdr:rowOff>59032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50159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85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124025</xdr:rowOff>
    </xdr:from>
    <xdr:to>
      <xdr:col>45</xdr:col>
      <xdr:colOff>177800</xdr:colOff>
      <xdr:row>97</xdr:row>
      <xdr:rowOff>123028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411775"/>
          <a:ext cx="889000" cy="34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147048</xdr:rowOff>
    </xdr:from>
    <xdr:to>
      <xdr:col>46</xdr:col>
      <xdr:colOff>38100</xdr:colOff>
      <xdr:row>98</xdr:row>
      <xdr:rowOff>77198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7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68325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8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40137</xdr:rowOff>
    </xdr:from>
    <xdr:to>
      <xdr:col>41</xdr:col>
      <xdr:colOff>50800</xdr:colOff>
      <xdr:row>95</xdr:row>
      <xdr:rowOff>124025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327887"/>
          <a:ext cx="889000" cy="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141943</xdr:rowOff>
    </xdr:from>
    <xdr:to>
      <xdr:col>41</xdr:col>
      <xdr:colOff>101600</xdr:colOff>
      <xdr:row>98</xdr:row>
      <xdr:rowOff>72093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7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63220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86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123129</xdr:rowOff>
    </xdr:from>
    <xdr:to>
      <xdr:col>36</xdr:col>
      <xdr:colOff>165100</xdr:colOff>
      <xdr:row>98</xdr:row>
      <xdr:rowOff>53279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84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134209</xdr:rowOff>
    </xdr:from>
    <xdr:to>
      <xdr:col>55</xdr:col>
      <xdr:colOff>50800</xdr:colOff>
      <xdr:row>97</xdr:row>
      <xdr:rowOff>64359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9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157086</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44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158775</xdr:rowOff>
    </xdr:from>
    <xdr:to>
      <xdr:col>50</xdr:col>
      <xdr:colOff>165100</xdr:colOff>
      <xdr:row>97</xdr:row>
      <xdr:rowOff>88925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105452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39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72228</xdr:rowOff>
    </xdr:from>
    <xdr:to>
      <xdr:col>46</xdr:col>
      <xdr:colOff>38100</xdr:colOff>
      <xdr:row>98</xdr:row>
      <xdr:rowOff>2378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0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18905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4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73225</xdr:rowOff>
    </xdr:from>
    <xdr:to>
      <xdr:col>41</xdr:col>
      <xdr:colOff>101600</xdr:colOff>
      <xdr:row>96</xdr:row>
      <xdr:rowOff>3375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36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19902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13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160787</xdr:rowOff>
    </xdr:from>
    <xdr:to>
      <xdr:col>36</xdr:col>
      <xdr:colOff>165100</xdr:colOff>
      <xdr:row>95</xdr:row>
      <xdr:rowOff>90937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107464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05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88900</xdr:rowOff>
    </xdr:from>
    <xdr:to>
      <xdr:col>76</xdr:col>
      <xdr:colOff>165100</xdr:colOff>
      <xdr:row>37</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35</xdr:row>
      <xdr:rowOff>35577</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35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29</xdr:row>
      <xdr:rowOff>146050</xdr:rowOff>
    </xdr:from>
    <xdr:to>
      <xdr:col>72</xdr:col>
      <xdr:colOff>38100</xdr:colOff>
      <xdr:row>30</xdr:row>
      <xdr:rowOff>76200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28</xdr:row>
      <xdr:rowOff>92727</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46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157480</xdr:rowOff>
    </xdr:from>
    <xdr:to>
      <xdr:col>67</xdr:col>
      <xdr:colOff>101600</xdr:colOff>
      <xdr:row>31</xdr:row>
      <xdr:rowOff>87630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29</xdr:row>
      <xdr:rowOff>104157</xdr:rowOff>
    </xdr:from>
    <xdr:ext cx="313932"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57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125161</xdr:rowOff>
    </xdr:from>
    <xdr:to>
      <xdr:col>85</xdr:col>
      <xdr:colOff>126364</xdr:colOff>
      <xdr:row>78</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126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71838</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125161</xdr:rowOff>
    </xdr:from>
    <xdr:to>
      <xdr:col>86</xdr:col>
      <xdr:colOff>25400</xdr:colOff>
      <xdr:row>70</xdr:row>
      <xdr:rowOff>125161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12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119720</xdr:rowOff>
    </xdr:from>
    <xdr:to>
      <xdr:col>85</xdr:col>
      <xdr:colOff>127000</xdr:colOff>
      <xdr:row>76</xdr:row>
      <xdr:rowOff>165897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149920"/>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128729</xdr:rowOff>
    </xdr:from>
    <xdr:ext cx="469744"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58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150302</xdr:rowOff>
    </xdr:from>
    <xdr:to>
      <xdr:col>85</xdr:col>
      <xdr:colOff>177800</xdr:colOff>
      <xdr:row>77</xdr:row>
      <xdr:rowOff>80452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165897</xdr:rowOff>
    </xdr:from>
    <xdr:to>
      <xdr:col>81</xdr:col>
      <xdr:colOff>50800</xdr:colOff>
      <xdr:row>77</xdr:row>
      <xdr:rowOff>26177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196097"/>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7245</xdr:rowOff>
    </xdr:from>
    <xdr:to>
      <xdr:col>81</xdr:col>
      <xdr:colOff>101600</xdr:colOff>
      <xdr:row>77</xdr:row>
      <xdr:rowOff>108845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99972</xdr:rowOff>
    </xdr:from>
    <xdr:ext cx="469744"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46428" y="133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26177</xdr:rowOff>
    </xdr:from>
    <xdr:to>
      <xdr:col>76</xdr:col>
      <xdr:colOff>114300</xdr:colOff>
      <xdr:row>77</xdr:row>
      <xdr:rowOff>35230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3227827"/>
          <a:ext cx="8890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134758</xdr:rowOff>
    </xdr:from>
    <xdr:to>
      <xdr:col>76</xdr:col>
      <xdr:colOff>165100</xdr:colOff>
      <xdr:row>77</xdr:row>
      <xdr:rowOff>64908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81434</xdr:rowOff>
    </xdr:from>
    <xdr:ext cx="469744"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57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35230</xdr:rowOff>
    </xdr:from>
    <xdr:to>
      <xdr:col>71</xdr:col>
      <xdr:colOff>177800</xdr:colOff>
      <xdr:row>77</xdr:row>
      <xdr:rowOff>92015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236880"/>
          <a:ext cx="889000" cy="5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153228</xdr:rowOff>
    </xdr:from>
    <xdr:to>
      <xdr:col>72</xdr:col>
      <xdr:colOff>38100</xdr:colOff>
      <xdr:row>77</xdr:row>
      <xdr:rowOff>83378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99905</xdr:rowOff>
    </xdr:from>
    <xdr:ext cx="469744"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68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102205</xdr:rowOff>
    </xdr:from>
    <xdr:to>
      <xdr:col>67</xdr:col>
      <xdr:colOff>101600</xdr:colOff>
      <xdr:row>77</xdr:row>
      <xdr:rowOff>32355</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3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48882</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79428" y="1290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68920</xdr:rowOff>
    </xdr:from>
    <xdr:to>
      <xdr:col>85</xdr:col>
      <xdr:colOff>177800</xdr:colOff>
      <xdr:row>76</xdr:row>
      <xdr:rowOff>170520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09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91798</xdr:rowOff>
    </xdr:from>
    <xdr:ext cx="469744"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95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115097</xdr:rowOff>
    </xdr:from>
    <xdr:to>
      <xdr:col>81</xdr:col>
      <xdr:colOff>101600</xdr:colOff>
      <xdr:row>77</xdr:row>
      <xdr:rowOff>45247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14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61775</xdr:rowOff>
    </xdr:from>
    <xdr:ext cx="469744"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46428" y="1292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146827</xdr:rowOff>
    </xdr:from>
    <xdr:to>
      <xdr:col>76</xdr:col>
      <xdr:colOff>165100</xdr:colOff>
      <xdr:row>77</xdr:row>
      <xdr:rowOff>76977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17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68104</xdr:rowOff>
    </xdr:from>
    <xdr:ext cx="469744"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57428" y="1326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155880</xdr:rowOff>
    </xdr:from>
    <xdr:to>
      <xdr:col>72</xdr:col>
      <xdr:colOff>38100</xdr:colOff>
      <xdr:row>77</xdr:row>
      <xdr:rowOff>86030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77157</xdr:rowOff>
    </xdr:from>
    <xdr:ext cx="469744"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68428" y="1327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41215</xdr:rowOff>
    </xdr:from>
    <xdr:to>
      <xdr:col>67</xdr:col>
      <xdr:colOff>101600</xdr:colOff>
      <xdr:row>77</xdr:row>
      <xdr:rowOff>142815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24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133942</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79428" y="133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19718</xdr:rowOff>
    </xdr:from>
    <xdr:to>
      <xdr:col>85</xdr:col>
      <xdr:colOff>126364</xdr:colOff>
      <xdr:row>99</xdr:row>
      <xdr:rowOff>82615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50218"/>
          <a:ext cx="1269" cy="1605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86442</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82615</xdr:rowOff>
    </xdr:from>
    <xdr:to>
      <xdr:col>86</xdr:col>
      <xdr:colOff>25400</xdr:colOff>
      <xdr:row>99</xdr:row>
      <xdr:rowOff>82615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5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137845</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19718</xdr:rowOff>
    </xdr:from>
    <xdr:to>
      <xdr:col>86</xdr:col>
      <xdr:colOff>25400</xdr:colOff>
      <xdr:row>90</xdr:row>
      <xdr:rowOff>19718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5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19718</xdr:rowOff>
    </xdr:from>
    <xdr:to>
      <xdr:col>85</xdr:col>
      <xdr:colOff>127000</xdr:colOff>
      <xdr:row>95</xdr:row>
      <xdr:rowOff>43700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5450218"/>
          <a:ext cx="838200" cy="88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48505</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7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70078</xdr:rowOff>
    </xdr:from>
    <xdr:to>
      <xdr:col>85</xdr:col>
      <xdr:colOff>177800</xdr:colOff>
      <xdr:row>98</xdr:row>
      <xdr:rowOff>228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0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43700</xdr:rowOff>
    </xdr:from>
    <xdr:to>
      <xdr:col>81</xdr:col>
      <xdr:colOff>50800</xdr:colOff>
      <xdr:row>97</xdr:row>
      <xdr:rowOff>141660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331450"/>
          <a:ext cx="889000" cy="44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26743</xdr:rowOff>
    </xdr:from>
    <xdr:to>
      <xdr:col>81</xdr:col>
      <xdr:colOff>101600</xdr:colOff>
      <xdr:row>97</xdr:row>
      <xdr:rowOff>128343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5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119470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75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30984</xdr:rowOff>
    </xdr:from>
    <xdr:to>
      <xdr:col>76</xdr:col>
      <xdr:colOff>114300</xdr:colOff>
      <xdr:row>97</xdr:row>
      <xdr:rowOff>141660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5975834"/>
          <a:ext cx="889000" cy="79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63971</xdr:rowOff>
    </xdr:from>
    <xdr:to>
      <xdr:col>76</xdr:col>
      <xdr:colOff>165100</xdr:colOff>
      <xdr:row>97</xdr:row>
      <xdr:rowOff>165571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9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10648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6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30984</xdr:rowOff>
    </xdr:from>
    <xdr:to>
      <xdr:col>71</xdr:col>
      <xdr:colOff>177800</xdr:colOff>
      <xdr:row>97</xdr:row>
      <xdr:rowOff>132614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5975834"/>
          <a:ext cx="889000" cy="78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27384</xdr:rowOff>
    </xdr:from>
    <xdr:to>
      <xdr:col>72</xdr:col>
      <xdr:colOff>38100</xdr:colOff>
      <xdr:row>98</xdr:row>
      <xdr:rowOff>128984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120111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132649</xdr:rowOff>
    </xdr:from>
    <xdr:to>
      <xdr:col>67</xdr:col>
      <xdr:colOff>101600</xdr:colOff>
      <xdr:row>98</xdr:row>
      <xdr:rowOff>62799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6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53926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140368</xdr:rowOff>
    </xdr:from>
    <xdr:to>
      <xdr:col>85</xdr:col>
      <xdr:colOff>177800</xdr:colOff>
      <xdr:row>90</xdr:row>
      <xdr:rowOff>70518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539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93395</xdr:rowOff>
    </xdr:from>
    <xdr:ext cx="599010"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535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164350</xdr:rowOff>
    </xdr:from>
    <xdr:to>
      <xdr:col>81</xdr:col>
      <xdr:colOff>101600</xdr:colOff>
      <xdr:row>95</xdr:row>
      <xdr:rowOff>94500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111027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05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90860</xdr:rowOff>
    </xdr:from>
    <xdr:to>
      <xdr:col>76</xdr:col>
      <xdr:colOff>165100</xdr:colOff>
      <xdr:row>98</xdr:row>
      <xdr:rowOff>21010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8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151634</xdr:rowOff>
    </xdr:from>
    <xdr:to>
      <xdr:col>72</xdr:col>
      <xdr:colOff>38100</xdr:colOff>
      <xdr:row>93</xdr:row>
      <xdr:rowOff>81784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592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98311</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5700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81814</xdr:rowOff>
    </xdr:from>
    <xdr:to>
      <xdr:col>67</xdr:col>
      <xdr:colOff>101600</xdr:colOff>
      <xdr:row>98</xdr:row>
      <xdr:rowOff>11964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28491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8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35458</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78958"/>
          <a:ext cx="1269" cy="1475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2760</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89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153585</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5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35458</xdr:rowOff>
    </xdr:from>
    <xdr:to>
      <xdr:col>116</xdr:col>
      <xdr:colOff>152400</xdr:colOff>
      <xdr:row>30</xdr:row>
      <xdr:rowOff>35458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7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91660</xdr:rowOff>
    </xdr:from>
    <xdr:ext cx="313932"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353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68783</xdr:rowOff>
    </xdr:from>
    <xdr:to>
      <xdr:col>116</xdr:col>
      <xdr:colOff>114300</xdr:colOff>
      <xdr:row>38</xdr:row>
      <xdr:rowOff>170383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55067</xdr:rowOff>
    </xdr:from>
    <xdr:to>
      <xdr:col>112</xdr:col>
      <xdr:colOff>38100</xdr:colOff>
      <xdr:row>38</xdr:row>
      <xdr:rowOff>156667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1744</xdr:rowOff>
    </xdr:from>
    <xdr:ext cx="313932"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66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78842</xdr:rowOff>
    </xdr:from>
    <xdr:to>
      <xdr:col>98</xdr:col>
      <xdr:colOff>38100</xdr:colOff>
      <xdr:row>39</xdr:row>
      <xdr:rowOff>8992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25519</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99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47210</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623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55771</xdr:rowOff>
    </xdr:from>
    <xdr:to>
      <xdr:col>116</xdr:col>
      <xdr:colOff>62864</xdr:colOff>
      <xdr:row>59</xdr:row>
      <xdr:rowOff>98116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28271"/>
          <a:ext cx="1269" cy="158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101943</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74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98116</xdr:rowOff>
    </xdr:from>
    <xdr:to>
      <xdr:col>116</xdr:col>
      <xdr:colOff>152400</xdr:colOff>
      <xdr:row>59</xdr:row>
      <xdr:rowOff>98116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2448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55771</xdr:rowOff>
    </xdr:from>
    <xdr:to>
      <xdr:col>116</xdr:col>
      <xdr:colOff>152400</xdr:colOff>
      <xdr:row>50</xdr:row>
      <xdr:rowOff>55771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2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23005</xdr:rowOff>
    </xdr:from>
    <xdr:to>
      <xdr:col>116</xdr:col>
      <xdr:colOff>63500</xdr:colOff>
      <xdr:row>55</xdr:row>
      <xdr:rowOff>43362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9452755"/>
          <a:ext cx="838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133730</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06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155303</xdr:rowOff>
    </xdr:from>
    <xdr:to>
      <xdr:col>116</xdr:col>
      <xdr:colOff>114300</xdr:colOff>
      <xdr:row>58</xdr:row>
      <xdr:rowOff>85453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11140</xdr:rowOff>
    </xdr:from>
    <xdr:to>
      <xdr:col>111</xdr:col>
      <xdr:colOff>177800</xdr:colOff>
      <xdr:row>55</xdr:row>
      <xdr:rowOff>23005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9440890"/>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114481</xdr:rowOff>
    </xdr:from>
    <xdr:to>
      <xdr:col>112</xdr:col>
      <xdr:colOff>38100</xdr:colOff>
      <xdr:row>58</xdr:row>
      <xdr:rowOff>44631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35758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5262</xdr:rowOff>
    </xdr:from>
    <xdr:to>
      <xdr:col>107</xdr:col>
      <xdr:colOff>50800</xdr:colOff>
      <xdr:row>55</xdr:row>
      <xdr:rowOff>11140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9435012"/>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155629</xdr:rowOff>
    </xdr:from>
    <xdr:to>
      <xdr:col>107</xdr:col>
      <xdr:colOff>101600</xdr:colOff>
      <xdr:row>58</xdr:row>
      <xdr:rowOff>85779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76906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167023</xdr:rowOff>
    </xdr:from>
    <xdr:to>
      <xdr:col>102</xdr:col>
      <xdr:colOff>114300</xdr:colOff>
      <xdr:row>55</xdr:row>
      <xdr:rowOff>5262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9425323"/>
          <a:ext cx="889000" cy="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138321</xdr:rowOff>
    </xdr:from>
    <xdr:to>
      <xdr:col>102</xdr:col>
      <xdr:colOff>165100</xdr:colOff>
      <xdr:row>58</xdr:row>
      <xdr:rowOff>68471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59598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99785</xdr:rowOff>
    </xdr:from>
    <xdr:to>
      <xdr:col>98</xdr:col>
      <xdr:colOff>38100</xdr:colOff>
      <xdr:row>58</xdr:row>
      <xdr:rowOff>29935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21062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164012</xdr:rowOff>
    </xdr:from>
    <xdr:to>
      <xdr:col>116</xdr:col>
      <xdr:colOff>114300</xdr:colOff>
      <xdr:row>55</xdr:row>
      <xdr:rowOff>94162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4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15439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27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143655</xdr:rowOff>
    </xdr:from>
    <xdr:to>
      <xdr:col>112</xdr:col>
      <xdr:colOff>38100</xdr:colOff>
      <xdr:row>55</xdr:row>
      <xdr:rowOff>73805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4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90332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1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131790</xdr:rowOff>
    </xdr:from>
    <xdr:to>
      <xdr:col>107</xdr:col>
      <xdr:colOff>101600</xdr:colOff>
      <xdr:row>55</xdr:row>
      <xdr:rowOff>61940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3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78467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16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125912</xdr:rowOff>
    </xdr:from>
    <xdr:to>
      <xdr:col>102</xdr:col>
      <xdr:colOff>165100</xdr:colOff>
      <xdr:row>55</xdr:row>
      <xdr:rowOff>56062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38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72589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15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116223</xdr:rowOff>
    </xdr:from>
    <xdr:to>
      <xdr:col>98</xdr:col>
      <xdr:colOff>38100</xdr:colOff>
      <xdr:row>55</xdr:row>
      <xdr:rowOff>46373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62900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1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138511</xdr:rowOff>
    </xdr:from>
    <xdr:to>
      <xdr:col>116</xdr:col>
      <xdr:colOff>62864</xdr:colOff>
      <xdr:row>76</xdr:row>
      <xdr:rowOff>30795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311461"/>
          <a:ext cx="1269" cy="74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34622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06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30795</xdr:rowOff>
    </xdr:from>
    <xdr:to>
      <xdr:col>116</xdr:col>
      <xdr:colOff>152400</xdr:colOff>
      <xdr:row>76</xdr:row>
      <xdr:rowOff>30795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060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85188</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138511</xdr:rowOff>
    </xdr:from>
    <xdr:to>
      <xdr:col>116</xdr:col>
      <xdr:colOff>152400</xdr:colOff>
      <xdr:row>71</xdr:row>
      <xdr:rowOff>138511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30795</xdr:rowOff>
    </xdr:from>
    <xdr:to>
      <xdr:col>116</xdr:col>
      <xdr:colOff>63500</xdr:colOff>
      <xdr:row>77</xdr:row>
      <xdr:rowOff>26772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60995"/>
          <a:ext cx="838200" cy="16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136100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48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113223</xdr:rowOff>
    </xdr:from>
    <xdr:to>
      <xdr:col>116</xdr:col>
      <xdr:colOff>114300</xdr:colOff>
      <xdr:row>74</xdr:row>
      <xdr:rowOff>43373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26772</xdr:rowOff>
    </xdr:from>
    <xdr:to>
      <xdr:col>111</xdr:col>
      <xdr:colOff>177800</xdr:colOff>
      <xdr:row>77</xdr:row>
      <xdr:rowOff>89819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28422"/>
          <a:ext cx="889000" cy="6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117749</xdr:rowOff>
    </xdr:from>
    <xdr:to>
      <xdr:col>112</xdr:col>
      <xdr:colOff>38100</xdr:colOff>
      <xdr:row>75</xdr:row>
      <xdr:rowOff>47899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64426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34361</xdr:rowOff>
    </xdr:from>
    <xdr:to>
      <xdr:col>107</xdr:col>
      <xdr:colOff>50800</xdr:colOff>
      <xdr:row>77</xdr:row>
      <xdr:rowOff>89819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064561"/>
          <a:ext cx="889000" cy="22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41168</xdr:rowOff>
    </xdr:from>
    <xdr:to>
      <xdr:col>107</xdr:col>
      <xdr:colOff>101600</xdr:colOff>
      <xdr:row>75</xdr:row>
      <xdr:rowOff>142768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159295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167269</xdr:rowOff>
    </xdr:from>
    <xdr:to>
      <xdr:col>102</xdr:col>
      <xdr:colOff>114300</xdr:colOff>
      <xdr:row>76</xdr:row>
      <xdr:rowOff>34361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026019"/>
          <a:ext cx="889000" cy="3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15473</xdr:rowOff>
    </xdr:from>
    <xdr:to>
      <xdr:col>102</xdr:col>
      <xdr:colOff>165100</xdr:colOff>
      <xdr:row>75</xdr:row>
      <xdr:rowOff>117073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133600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8982</xdr:rowOff>
    </xdr:from>
    <xdr:to>
      <xdr:col>98</xdr:col>
      <xdr:colOff>38100</xdr:colOff>
      <xdr:row>75</xdr:row>
      <xdr:rowOff>110582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127109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4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151445</xdr:rowOff>
    </xdr:from>
    <xdr:to>
      <xdr:col>116</xdr:col>
      <xdr:colOff>114300</xdr:colOff>
      <xdr:row>76</xdr:row>
      <xdr:rowOff>81595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66372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2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147422</xdr:rowOff>
    </xdr:from>
    <xdr:to>
      <xdr:col>112</xdr:col>
      <xdr:colOff>38100</xdr:colOff>
      <xdr:row>77</xdr:row>
      <xdr:rowOff>77572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7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68699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39019</xdr:rowOff>
    </xdr:from>
    <xdr:to>
      <xdr:col>107</xdr:col>
      <xdr:colOff>101600</xdr:colOff>
      <xdr:row>77</xdr:row>
      <xdr:rowOff>140619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131746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155011</xdr:rowOff>
    </xdr:from>
    <xdr:to>
      <xdr:col>102</xdr:col>
      <xdr:colOff>165100</xdr:colOff>
      <xdr:row>76</xdr:row>
      <xdr:rowOff>85161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76288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116469</xdr:rowOff>
    </xdr:from>
    <xdr:to>
      <xdr:col>98</xdr:col>
      <xdr:colOff>38100</xdr:colOff>
      <xdr:row>76</xdr:row>
      <xdr:rowOff>46619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7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37746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06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915,022</a:t>
          </a:r>
          <a:r>
            <a:rPr kumimoji="1" lang="ja-JP" altLang="ja-JP" sz="1100">
              <a:solidFill>
                <a:schemeClr val="dk1"/>
              </a:solidFill>
              <a:effectLst/>
              <a:latin typeface="+mn-lt"/>
              <a:ea typeface="+mn-ea"/>
              <a:cs typeface="+mn-cs"/>
            </a:rPr>
            <a:t>円となっている。このうち、主な構成項目である普通建設事業費は、住民一人当たり</a:t>
          </a:r>
          <a:r>
            <a:rPr kumimoji="1" lang="en-US" altLang="ja-JP" sz="1100">
              <a:solidFill>
                <a:schemeClr val="dk1"/>
              </a:solidFill>
              <a:effectLst/>
              <a:latin typeface="+mn-lt"/>
              <a:ea typeface="+mn-ea"/>
              <a:cs typeface="+mn-cs"/>
            </a:rPr>
            <a:t>305,421</a:t>
          </a:r>
          <a:r>
            <a:rPr kumimoji="1" lang="ja-JP" altLang="ja-JP" sz="1100">
              <a:solidFill>
                <a:schemeClr val="dk1"/>
              </a:solidFill>
              <a:effectLst/>
              <a:latin typeface="+mn-lt"/>
              <a:ea typeface="+mn-ea"/>
              <a:cs typeface="+mn-cs"/>
            </a:rPr>
            <a:t>円で、前年度比</a:t>
          </a:r>
          <a:r>
            <a:rPr kumimoji="1" lang="en-US" altLang="ja-JP" sz="1100">
              <a:solidFill>
                <a:schemeClr val="dk1"/>
              </a:solidFill>
              <a:effectLst/>
              <a:latin typeface="+mn-lt"/>
              <a:ea typeface="+mn-ea"/>
              <a:cs typeface="+mn-cs"/>
            </a:rPr>
            <a:t>24.5%</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、類似団体平均値を大きく上回っている。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これは、</a:t>
          </a:r>
          <a:r>
            <a:rPr kumimoji="1" lang="ja-JP" altLang="ja-JP" sz="1100" b="0" i="0" baseline="0">
              <a:solidFill>
                <a:schemeClr val="dk1"/>
              </a:solidFill>
              <a:effectLst/>
              <a:latin typeface="+mn-lt"/>
              <a:ea typeface="+mn-ea"/>
              <a:cs typeface="+mn-cs"/>
            </a:rPr>
            <a:t>首都高速道路日本橋区間地下化事業における拠出金の</a:t>
          </a:r>
          <a:r>
            <a:rPr kumimoji="1" lang="ja-JP" altLang="ja-JP" sz="1100">
              <a:solidFill>
                <a:schemeClr val="dk1"/>
              </a:solidFill>
              <a:effectLst/>
              <a:latin typeface="+mn-lt"/>
              <a:ea typeface="+mn-ea"/>
              <a:cs typeface="+mn-cs"/>
            </a:rPr>
            <a:t>皆</a:t>
          </a:r>
          <a:r>
            <a:rPr kumimoji="1" lang="ja-JP" altLang="en-US" sz="1100">
              <a:solidFill>
                <a:schemeClr val="dk1"/>
              </a:solidFill>
              <a:effectLst/>
              <a:latin typeface="+mn-lt"/>
              <a:ea typeface="+mn-ea"/>
              <a:cs typeface="+mn-cs"/>
            </a:rPr>
            <a:t>減などがあるものの、市街地再開発事業助成の増や</a:t>
          </a:r>
          <a:r>
            <a:rPr kumimoji="1" lang="ja-JP" altLang="ja-JP" sz="1100" b="0" i="0" baseline="0">
              <a:solidFill>
                <a:schemeClr val="dk1"/>
              </a:solidFill>
              <a:effectLst/>
              <a:latin typeface="+mn-lt"/>
              <a:ea typeface="+mn-ea"/>
              <a:cs typeface="+mn-cs"/>
            </a:rPr>
            <a:t>人口増加に伴う小・中学校をはじめとした公共施設の新規整備、既存施設の老朽化に係る対応</a:t>
          </a:r>
          <a:r>
            <a:rPr kumimoji="1" lang="ja-JP" altLang="ja-JP" sz="1100">
              <a:solidFill>
                <a:schemeClr val="dk1"/>
              </a:solidFill>
              <a:effectLst/>
              <a:latin typeface="+mn-lt"/>
              <a:ea typeface="+mn-ea"/>
              <a:cs typeface="+mn-cs"/>
            </a:rPr>
            <a:t>などによるものである。</a:t>
          </a:r>
          <a:endParaRPr lang="ja-JP" altLang="ja-JP" sz="1400">
            <a:effectLst/>
          </a:endParaRPr>
        </a:p>
        <a:p>
          <a:r>
            <a:rPr kumimoji="1" lang="ja-JP" altLang="ja-JP" sz="1100">
              <a:solidFill>
                <a:schemeClr val="dk1"/>
              </a:solidFill>
              <a:effectLst/>
              <a:latin typeface="+mn-lt"/>
              <a:ea typeface="+mn-ea"/>
              <a:cs typeface="+mn-cs"/>
            </a:rPr>
            <a:t>　晴海地区における</a:t>
          </a:r>
          <a:r>
            <a:rPr kumimoji="1" lang="ja-JP" altLang="en-US" sz="1100">
              <a:solidFill>
                <a:schemeClr val="dk1"/>
              </a:solidFill>
              <a:effectLst/>
              <a:latin typeface="+mn-lt"/>
              <a:ea typeface="+mn-ea"/>
              <a:cs typeface="+mn-cs"/>
            </a:rPr>
            <a:t>人口増加を見据えた</a:t>
          </a:r>
          <a:r>
            <a:rPr kumimoji="1" lang="ja-JP" altLang="ja-JP" sz="1100">
              <a:solidFill>
                <a:schemeClr val="dk1"/>
              </a:solidFill>
              <a:effectLst/>
              <a:latin typeface="+mn-lt"/>
              <a:ea typeface="+mn-ea"/>
              <a:cs typeface="+mn-cs"/>
            </a:rPr>
            <a:t>小・中学校や認定こども園、特別出張所</a:t>
          </a:r>
          <a:r>
            <a:rPr kumimoji="1" lang="ja-JP" altLang="en-US" sz="1100">
              <a:solidFill>
                <a:schemeClr val="dk1"/>
              </a:solidFill>
              <a:effectLst/>
              <a:latin typeface="+mn-lt"/>
              <a:ea typeface="+mn-ea"/>
              <a:cs typeface="+mn-cs"/>
            </a:rPr>
            <a:t>、認定こども園、保健センターなどの施設整備を着実に進めるほか、日本橋中学校の改築や既存施設の老朽化に伴う大規模改修など、</a:t>
          </a:r>
          <a:r>
            <a:rPr kumimoji="1" lang="ja-JP" altLang="ja-JP" sz="1100">
              <a:solidFill>
                <a:schemeClr val="dk1"/>
              </a:solidFill>
              <a:effectLst/>
              <a:latin typeface="+mn-lt"/>
              <a:ea typeface="+mn-ea"/>
              <a:cs typeface="+mn-cs"/>
            </a:rPr>
            <a:t>今後も普通建設事業費の負担が大きくなることが見込まれている。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東京都中央区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176,835
166,465
10.21
166,859,737
161,807,893
2,396,150
76,611,065
43,269,886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2730</xdr:rowOff>
    </xdr:from>
    <xdr:to>
      <xdr:col>24</xdr:col>
      <xdr:colOff>62865</xdr:colOff>
      <xdr:row>38</xdr:row>
      <xdr:rowOff>24067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17680"/>
          <a:ext cx="1270" cy="1221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27894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24067</xdr:rowOff>
    </xdr:from>
    <xdr:to>
      <xdr:col>24</xdr:col>
      <xdr:colOff>152400</xdr:colOff>
      <xdr:row>38</xdr:row>
      <xdr:rowOff>24067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39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120857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2730</xdr:rowOff>
    </xdr:from>
    <xdr:to>
      <xdr:col>24</xdr:col>
      <xdr:colOff>152400</xdr:colOff>
      <xdr:row>31</xdr:row>
      <xdr:rowOff>2730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1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2444"/>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133811</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6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155384</xdr:rowOff>
    </xdr:from>
    <xdr:to>
      <xdr:col>24</xdr:col>
      <xdr:colOff>114300</xdr:colOff>
      <xdr:row>37</xdr:row>
      <xdr:rowOff>85534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62738</xdr:rowOff>
    </xdr:from>
    <xdr:to>
      <xdr:col>19</xdr:col>
      <xdr:colOff>177800</xdr:colOff>
      <xdr:row>35</xdr:row>
      <xdr:rowOff>91694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0634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161290</xdr:rowOff>
    </xdr:from>
    <xdr:to>
      <xdr:col>20</xdr:col>
      <xdr:colOff>38100</xdr:colOff>
      <xdr:row>37</xdr:row>
      <xdr:rowOff>91440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82567</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44831</xdr:rowOff>
    </xdr:from>
    <xdr:to>
      <xdr:col>15</xdr:col>
      <xdr:colOff>50800</xdr:colOff>
      <xdr:row>35</xdr:row>
      <xdr:rowOff>62738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4558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168529</xdr:rowOff>
    </xdr:from>
    <xdr:to>
      <xdr:col>15</xdr:col>
      <xdr:colOff>101600</xdr:colOff>
      <xdr:row>37</xdr:row>
      <xdr:rowOff>98679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89806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27877</xdr:rowOff>
    </xdr:from>
    <xdr:to>
      <xdr:col>10</xdr:col>
      <xdr:colOff>114300</xdr:colOff>
      <xdr:row>35</xdr:row>
      <xdr:rowOff>44831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028627"/>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161861</xdr:rowOff>
    </xdr:from>
    <xdr:to>
      <xdr:col>10</xdr:col>
      <xdr:colOff>165100</xdr:colOff>
      <xdr:row>37</xdr:row>
      <xdr:rowOff>92011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83138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151003</xdr:rowOff>
    </xdr:from>
    <xdr:to>
      <xdr:col>6</xdr:col>
      <xdr:colOff>38100</xdr:colOff>
      <xdr:row>37</xdr:row>
      <xdr:rowOff>81153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72280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15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42609</xdr:rowOff>
    </xdr:from>
    <xdr:to>
      <xdr:col>24</xdr:col>
      <xdr:colOff>114300</xdr:colOff>
      <xdr:row>35</xdr:row>
      <xdr:rowOff>144209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4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65486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89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159021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1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11938</xdr:rowOff>
    </xdr:from>
    <xdr:to>
      <xdr:col>15</xdr:col>
      <xdr:colOff>101600</xdr:colOff>
      <xdr:row>35</xdr:row>
      <xdr:rowOff>113538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130065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78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165481</xdr:rowOff>
    </xdr:from>
    <xdr:to>
      <xdr:col>10</xdr:col>
      <xdr:colOff>165100</xdr:colOff>
      <xdr:row>35</xdr:row>
      <xdr:rowOff>95631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112158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148527</xdr:rowOff>
    </xdr:from>
    <xdr:to>
      <xdr:col>6</xdr:col>
      <xdr:colOff>38100</xdr:colOff>
      <xdr:row>35</xdr:row>
      <xdr:rowOff>78677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97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95204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75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161151</xdr:rowOff>
    </xdr:from>
    <xdr:to>
      <xdr:col>24</xdr:col>
      <xdr:colOff>62865</xdr:colOff>
      <xdr:row>58</xdr:row>
      <xdr:rowOff>12370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905101"/>
          <a:ext cx="1270" cy="10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16197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12370</xdr:rowOff>
    </xdr:from>
    <xdr:to>
      <xdr:col>24</xdr:col>
      <xdr:colOff>152400</xdr:colOff>
      <xdr:row>58</xdr:row>
      <xdr:rowOff>12370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5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107828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161151</xdr:rowOff>
    </xdr:from>
    <xdr:to>
      <xdr:col>24</xdr:col>
      <xdr:colOff>152400</xdr:colOff>
      <xdr:row>51</xdr:row>
      <xdr:rowOff>161151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90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161151</xdr:rowOff>
    </xdr:from>
    <xdr:to>
      <xdr:col>24</xdr:col>
      <xdr:colOff>63500</xdr:colOff>
      <xdr:row>53</xdr:row>
      <xdr:rowOff>169418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905101"/>
          <a:ext cx="838200" cy="35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170731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0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20854</xdr:rowOff>
    </xdr:from>
    <xdr:to>
      <xdr:col>24</xdr:col>
      <xdr:colOff>114300</xdr:colOff>
      <xdr:row>56</xdr:row>
      <xdr:rowOff>122454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62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169418</xdr:rowOff>
    </xdr:from>
    <xdr:to>
      <xdr:col>19</xdr:col>
      <xdr:colOff>177800</xdr:colOff>
      <xdr:row>54</xdr:row>
      <xdr:rowOff>22855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256268"/>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54267</xdr:rowOff>
    </xdr:from>
    <xdr:to>
      <xdr:col>20</xdr:col>
      <xdr:colOff>38100</xdr:colOff>
      <xdr:row>56</xdr:row>
      <xdr:rowOff>155867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146994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143175</xdr:rowOff>
    </xdr:from>
    <xdr:to>
      <xdr:col>15</xdr:col>
      <xdr:colOff>50800</xdr:colOff>
      <xdr:row>54</xdr:row>
      <xdr:rowOff>22855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544225"/>
          <a:ext cx="889000" cy="73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62047</xdr:rowOff>
    </xdr:from>
    <xdr:to>
      <xdr:col>15</xdr:col>
      <xdr:colOff>101600</xdr:colOff>
      <xdr:row>56</xdr:row>
      <xdr:rowOff>163647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154774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5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143175</xdr:rowOff>
    </xdr:from>
    <xdr:to>
      <xdr:col>10</xdr:col>
      <xdr:colOff>114300</xdr:colOff>
      <xdr:row>55</xdr:row>
      <xdr:rowOff>142435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544225"/>
          <a:ext cx="889000" cy="102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52103</xdr:rowOff>
    </xdr:from>
    <xdr:to>
      <xdr:col>10</xdr:col>
      <xdr:colOff>165100</xdr:colOff>
      <xdr:row>52</xdr:row>
      <xdr:rowOff>153703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144830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133111</xdr:rowOff>
    </xdr:from>
    <xdr:to>
      <xdr:col>6</xdr:col>
      <xdr:colOff>38100</xdr:colOff>
      <xdr:row>57</xdr:row>
      <xdr:rowOff>63261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54388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82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110351</xdr:rowOff>
    </xdr:from>
    <xdr:to>
      <xdr:col>24</xdr:col>
      <xdr:colOff>114300</xdr:colOff>
      <xdr:row>52</xdr:row>
      <xdr:rowOff>40501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8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63378</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8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118618</xdr:rowOff>
    </xdr:from>
    <xdr:to>
      <xdr:col>20</xdr:col>
      <xdr:colOff>38100</xdr:colOff>
      <xdr:row>54</xdr:row>
      <xdr:rowOff>48768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0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65295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898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143505</xdr:rowOff>
    </xdr:from>
    <xdr:to>
      <xdr:col>15</xdr:col>
      <xdr:colOff>101600</xdr:colOff>
      <xdr:row>54</xdr:row>
      <xdr:rowOff>73655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90182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00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92375</xdr:rowOff>
    </xdr:from>
    <xdr:to>
      <xdr:col>10</xdr:col>
      <xdr:colOff>165100</xdr:colOff>
      <xdr:row>50</xdr:row>
      <xdr:rowOff>22525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4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39052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26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91635</xdr:rowOff>
    </xdr:from>
    <xdr:to>
      <xdr:col>6</xdr:col>
      <xdr:colOff>38100</xdr:colOff>
      <xdr:row>56</xdr:row>
      <xdr:rowOff>21785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38312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141749</xdr:rowOff>
    </xdr:from>
    <xdr:to>
      <xdr:col>24</xdr:col>
      <xdr:colOff>62865</xdr:colOff>
      <xdr:row>79</xdr:row>
      <xdr:rowOff>1877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14699"/>
          <a:ext cx="1270" cy="123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1877</xdr:rowOff>
    </xdr:from>
    <xdr:to>
      <xdr:col>24</xdr:col>
      <xdr:colOff>152400</xdr:colOff>
      <xdr:row>79</xdr:row>
      <xdr:rowOff>1877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88426</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141749</xdr:rowOff>
    </xdr:from>
    <xdr:to>
      <xdr:col>24</xdr:col>
      <xdr:colOff>152400</xdr:colOff>
      <xdr:row>71</xdr:row>
      <xdr:rowOff>141749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1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139060</xdr:rowOff>
    </xdr:from>
    <xdr:to>
      <xdr:col>24</xdr:col>
      <xdr:colOff>63500</xdr:colOff>
      <xdr:row>78</xdr:row>
      <xdr:rowOff>61809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40710"/>
          <a:ext cx="838200" cy="9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4968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03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153541</xdr:rowOff>
    </xdr:from>
    <xdr:to>
      <xdr:col>24</xdr:col>
      <xdr:colOff>114300</xdr:colOff>
      <xdr:row>77</xdr:row>
      <xdr:rowOff>83691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1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61809</xdr:rowOff>
    </xdr:from>
    <xdr:to>
      <xdr:col>19</xdr:col>
      <xdr:colOff>177800</xdr:colOff>
      <xdr:row>78</xdr:row>
      <xdr:rowOff>80378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34909"/>
          <a:ext cx="889000" cy="1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43904</xdr:rowOff>
    </xdr:from>
    <xdr:to>
      <xdr:col>20</xdr:col>
      <xdr:colOff>38100</xdr:colOff>
      <xdr:row>77</xdr:row>
      <xdr:rowOff>145504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4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162031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2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80378</xdr:rowOff>
    </xdr:from>
    <xdr:to>
      <xdr:col>15</xdr:col>
      <xdr:colOff>50800</xdr:colOff>
      <xdr:row>78</xdr:row>
      <xdr:rowOff>110432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53478"/>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42563</xdr:rowOff>
    </xdr:from>
    <xdr:to>
      <xdr:col>15</xdr:col>
      <xdr:colOff>101600</xdr:colOff>
      <xdr:row>77</xdr:row>
      <xdr:rowOff>144163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2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160690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1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110432</xdr:rowOff>
    </xdr:from>
    <xdr:to>
      <xdr:col>10</xdr:col>
      <xdr:colOff>114300</xdr:colOff>
      <xdr:row>79</xdr:row>
      <xdr:rowOff>60666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83532"/>
          <a:ext cx="889000" cy="1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38044</xdr:rowOff>
    </xdr:from>
    <xdr:to>
      <xdr:col>10</xdr:col>
      <xdr:colOff>165100</xdr:colOff>
      <xdr:row>78</xdr:row>
      <xdr:rowOff>139644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156171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8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73363</xdr:rowOff>
    </xdr:from>
    <xdr:to>
      <xdr:col>6</xdr:col>
      <xdr:colOff>38100</xdr:colOff>
      <xdr:row>79</xdr:row>
      <xdr:rowOff>3513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2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88260</xdr:rowOff>
    </xdr:from>
    <xdr:to>
      <xdr:col>24</xdr:col>
      <xdr:colOff>114300</xdr:colOff>
      <xdr:row>78</xdr:row>
      <xdr:rowOff>18410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8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66687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6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11009</xdr:rowOff>
    </xdr:from>
    <xdr:to>
      <xdr:col>20</xdr:col>
      <xdr:colOff>38100</xdr:colOff>
      <xdr:row>78</xdr:row>
      <xdr:rowOff>112609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103736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7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29578</xdr:rowOff>
    </xdr:from>
    <xdr:to>
      <xdr:col>15</xdr:col>
      <xdr:colOff>101600</xdr:colOff>
      <xdr:row>78</xdr:row>
      <xdr:rowOff>131178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122305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9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59632</xdr:rowOff>
    </xdr:from>
    <xdr:to>
      <xdr:col>10</xdr:col>
      <xdr:colOff>165100</xdr:colOff>
      <xdr:row>78</xdr:row>
      <xdr:rowOff>161232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4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152359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52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9866</xdr:rowOff>
    </xdr:from>
    <xdr:to>
      <xdr:col>6</xdr:col>
      <xdr:colOff>38100</xdr:colOff>
      <xdr:row>79</xdr:row>
      <xdr:rowOff>111466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5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102593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64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91832</xdr:rowOff>
    </xdr:from>
    <xdr:to>
      <xdr:col>24</xdr:col>
      <xdr:colOff>62865</xdr:colOff>
      <xdr:row>97</xdr:row>
      <xdr:rowOff>78480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332"/>
          <a:ext cx="1270" cy="118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82307</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78480</xdr:rowOff>
    </xdr:from>
    <xdr:to>
      <xdr:col>24</xdr:col>
      <xdr:colOff>152400</xdr:colOff>
      <xdr:row>97</xdr:row>
      <xdr:rowOff>78480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0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38509</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91832</xdr:rowOff>
    </xdr:from>
    <xdr:to>
      <xdr:col>24</xdr:col>
      <xdr:colOff>152400</xdr:colOff>
      <xdr:row>90</xdr:row>
      <xdr:rowOff>91832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40007</xdr:rowOff>
    </xdr:from>
    <xdr:to>
      <xdr:col>24</xdr:col>
      <xdr:colOff>63500</xdr:colOff>
      <xdr:row>93</xdr:row>
      <xdr:rowOff>92768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984857"/>
          <a:ext cx="838200" cy="5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140158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2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161731</xdr:rowOff>
    </xdr:from>
    <xdr:to>
      <xdr:col>24</xdr:col>
      <xdr:colOff>114300</xdr:colOff>
      <xdr:row>96</xdr:row>
      <xdr:rowOff>91881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4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33150</xdr:rowOff>
    </xdr:from>
    <xdr:to>
      <xdr:col>19</xdr:col>
      <xdr:colOff>177800</xdr:colOff>
      <xdr:row>93</xdr:row>
      <xdr:rowOff>92768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978000"/>
          <a:ext cx="889000" cy="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131214</xdr:rowOff>
    </xdr:from>
    <xdr:to>
      <xdr:col>20</xdr:col>
      <xdr:colOff>38100</xdr:colOff>
      <xdr:row>95</xdr:row>
      <xdr:rowOff>61364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4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52491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4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33150</xdr:rowOff>
    </xdr:from>
    <xdr:to>
      <xdr:col>15</xdr:col>
      <xdr:colOff>50800</xdr:colOff>
      <xdr:row>95</xdr:row>
      <xdr:rowOff>111170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978000"/>
          <a:ext cx="889000" cy="4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151834</xdr:rowOff>
    </xdr:from>
    <xdr:to>
      <xdr:col>15</xdr:col>
      <xdr:colOff>101600</xdr:colOff>
      <xdr:row>95</xdr:row>
      <xdr:rowOff>81984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26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73111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6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111170</xdr:rowOff>
    </xdr:from>
    <xdr:to>
      <xdr:col>10</xdr:col>
      <xdr:colOff>114300</xdr:colOff>
      <xdr:row>96</xdr:row>
      <xdr:rowOff>3911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98920"/>
          <a:ext cx="889000" cy="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164703</xdr:rowOff>
    </xdr:from>
    <xdr:to>
      <xdr:col>10</xdr:col>
      <xdr:colOff>165100</xdr:colOff>
      <xdr:row>97</xdr:row>
      <xdr:rowOff>94853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2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85980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71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67801</xdr:rowOff>
    </xdr:from>
    <xdr:to>
      <xdr:col>6</xdr:col>
      <xdr:colOff>38100</xdr:colOff>
      <xdr:row>97</xdr:row>
      <xdr:rowOff>169401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160528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160657</xdr:rowOff>
    </xdr:from>
    <xdr:to>
      <xdr:col>24</xdr:col>
      <xdr:colOff>114300</xdr:colOff>
      <xdr:row>93</xdr:row>
      <xdr:rowOff>90807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9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12084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78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41968</xdr:rowOff>
    </xdr:from>
    <xdr:to>
      <xdr:col>20</xdr:col>
      <xdr:colOff>38100</xdr:colOff>
      <xdr:row>93</xdr:row>
      <xdr:rowOff>143568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9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160095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57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153800</xdr:rowOff>
    </xdr:from>
    <xdr:to>
      <xdr:col>15</xdr:col>
      <xdr:colOff>101600</xdr:colOff>
      <xdr:row>93</xdr:row>
      <xdr:rowOff>83950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100477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70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60370</xdr:rowOff>
    </xdr:from>
    <xdr:to>
      <xdr:col>10</xdr:col>
      <xdr:colOff>165100</xdr:colOff>
      <xdr:row>95</xdr:row>
      <xdr:rowOff>161970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7047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2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124561</xdr:rowOff>
    </xdr:from>
    <xdr:to>
      <xdr:col>6</xdr:col>
      <xdr:colOff>38100</xdr:colOff>
      <xdr:row>96</xdr:row>
      <xdr:rowOff>54711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71238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49631</xdr:rowOff>
    </xdr:from>
    <xdr:to>
      <xdr:col>54</xdr:col>
      <xdr:colOff>189865</xdr:colOff>
      <xdr:row>38</xdr:row>
      <xdr:rowOff>80264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193131"/>
          <a:ext cx="127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84091</xdr:rowOff>
    </xdr:from>
    <xdr:ext cx="378565"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80264</xdr:rowOff>
    </xdr:from>
    <xdr:to>
      <xdr:col>55</xdr:col>
      <xdr:colOff>88900</xdr:colOff>
      <xdr:row>38</xdr:row>
      <xdr:rowOff>80264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167758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496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49631</xdr:rowOff>
    </xdr:from>
    <xdr:to>
      <xdr:col>55</xdr:col>
      <xdr:colOff>88900</xdr:colOff>
      <xdr:row>30</xdr:row>
      <xdr:rowOff>49631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19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28143</xdr:rowOff>
    </xdr:from>
    <xdr:to>
      <xdr:col>55</xdr:col>
      <xdr:colOff>0</xdr:colOff>
      <xdr:row>36</xdr:row>
      <xdr:rowOff>59233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00343"/>
          <a:ext cx="8382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6655</xdr:rowOff>
    </xdr:from>
    <xdr:to>
      <xdr:col>50</xdr:col>
      <xdr:colOff>114300</xdr:colOff>
      <xdr:row>36</xdr:row>
      <xdr:rowOff>59233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178855"/>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115418</xdr:rowOff>
    </xdr:from>
    <xdr:to>
      <xdr:col>50</xdr:col>
      <xdr:colOff>165100</xdr:colOff>
      <xdr:row>37</xdr:row>
      <xdr:rowOff>45568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36695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0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6655</xdr:rowOff>
    </xdr:from>
    <xdr:to>
      <xdr:col>45</xdr:col>
      <xdr:colOff>177800</xdr:colOff>
      <xdr:row>36</xdr:row>
      <xdr:rowOff>10769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178855"/>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144678</xdr:rowOff>
    </xdr:from>
    <xdr:to>
      <xdr:col>46</xdr:col>
      <xdr:colOff>38100</xdr:colOff>
      <xdr:row>37</xdr:row>
      <xdr:rowOff>74828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65955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163475</xdr:rowOff>
    </xdr:from>
    <xdr:to>
      <xdr:col>41</xdr:col>
      <xdr:colOff>50800</xdr:colOff>
      <xdr:row>36</xdr:row>
      <xdr:rowOff>10769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164225"/>
          <a:ext cx="8890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122275</xdr:rowOff>
    </xdr:from>
    <xdr:to>
      <xdr:col>41</xdr:col>
      <xdr:colOff>101600</xdr:colOff>
      <xdr:row>37</xdr:row>
      <xdr:rowOff>52425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43552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108560</xdr:rowOff>
    </xdr:from>
    <xdr:to>
      <xdr:col>36</xdr:col>
      <xdr:colOff>165100</xdr:colOff>
      <xdr:row>37</xdr:row>
      <xdr:rowOff>38710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29837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148793</xdr:rowOff>
    </xdr:from>
    <xdr:to>
      <xdr:col>55</xdr:col>
      <xdr:colOff>50800</xdr:colOff>
      <xdr:row>36</xdr:row>
      <xdr:rowOff>78943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1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220</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00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8433</xdr:rowOff>
    </xdr:from>
    <xdr:to>
      <xdr:col>50</xdr:col>
      <xdr:colOff>165100</xdr:colOff>
      <xdr:row>36</xdr:row>
      <xdr:rowOff>110033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1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126560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5955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127305</xdr:rowOff>
    </xdr:from>
    <xdr:to>
      <xdr:col>46</xdr:col>
      <xdr:colOff>38100</xdr:colOff>
      <xdr:row>36</xdr:row>
      <xdr:rowOff>57455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1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73982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9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131419</xdr:rowOff>
    </xdr:from>
    <xdr:to>
      <xdr:col>41</xdr:col>
      <xdr:colOff>101600</xdr:colOff>
      <xdr:row>36</xdr:row>
      <xdr:rowOff>61569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78096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90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112675</xdr:rowOff>
    </xdr:from>
    <xdr:to>
      <xdr:col>36</xdr:col>
      <xdr:colOff>165100</xdr:colOff>
      <xdr:row>36</xdr:row>
      <xdr:rowOff>42825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59352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8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45059</xdr:rowOff>
    </xdr:from>
    <xdr:to>
      <xdr:col>54</xdr:col>
      <xdr:colOff>189865</xdr:colOff>
      <xdr:row>58</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960459"/>
          <a:ext cx="1270" cy="1123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163186</xdr:rowOff>
    </xdr:from>
    <xdr:ext cx="469744"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73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45059</xdr:rowOff>
    </xdr:from>
    <xdr:to>
      <xdr:col>55</xdr:col>
      <xdr:colOff>88900</xdr:colOff>
      <xdr:row>52</xdr:row>
      <xdr:rowOff>45059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9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59233</xdr:rowOff>
    </xdr:from>
    <xdr:to>
      <xdr:col>55</xdr:col>
      <xdr:colOff>0</xdr:colOff>
      <xdr:row>57</xdr:row>
      <xdr:rowOff>153416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831883"/>
          <a:ext cx="838200" cy="9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106189</xdr:rowOff>
    </xdr:from>
    <xdr:ext cx="378565"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788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127762</xdr:rowOff>
    </xdr:from>
    <xdr:to>
      <xdr:col>55</xdr:col>
      <xdr:colOff>50800</xdr:colOff>
      <xdr:row>58</xdr:row>
      <xdr:rowOff>57912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59233</xdr:rowOff>
    </xdr:from>
    <xdr:to>
      <xdr:col>50</xdr:col>
      <xdr:colOff>114300</xdr:colOff>
      <xdr:row>57</xdr:row>
      <xdr:rowOff>63347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83188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82499</xdr:rowOff>
    </xdr:from>
    <xdr:to>
      <xdr:col>50</xdr:col>
      <xdr:colOff>165100</xdr:colOff>
      <xdr:row>58</xdr:row>
      <xdr:rowOff>12649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3776</xdr:rowOff>
    </xdr:from>
    <xdr:ext cx="378565"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450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63347</xdr:rowOff>
    </xdr:from>
    <xdr:to>
      <xdr:col>45</xdr:col>
      <xdr:colOff>177800</xdr:colOff>
      <xdr:row>57</xdr:row>
      <xdr:rowOff>99923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83599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151536</xdr:rowOff>
    </xdr:from>
    <xdr:to>
      <xdr:col>46</xdr:col>
      <xdr:colOff>38100</xdr:colOff>
      <xdr:row>58</xdr:row>
      <xdr:rowOff>81686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72813</xdr:rowOff>
    </xdr:from>
    <xdr:ext cx="378565"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61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99923</xdr:rowOff>
    </xdr:from>
    <xdr:to>
      <xdr:col>41</xdr:col>
      <xdr:colOff>50800</xdr:colOff>
      <xdr:row>58</xdr:row>
      <xdr:rowOff>1168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872573"/>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148793</xdr:rowOff>
    </xdr:from>
    <xdr:to>
      <xdr:col>41</xdr:col>
      <xdr:colOff>101600</xdr:colOff>
      <xdr:row>58</xdr:row>
      <xdr:rowOff>78943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70070</xdr:rowOff>
    </xdr:from>
    <xdr:ext cx="378565"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672017" y="10014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162966</xdr:rowOff>
    </xdr:from>
    <xdr:to>
      <xdr:col>36</xdr:col>
      <xdr:colOff>165100</xdr:colOff>
      <xdr:row>58</xdr:row>
      <xdr:rowOff>93116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84243</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83017" y="10028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102616</xdr:rowOff>
    </xdr:from>
    <xdr:to>
      <xdr:col>55</xdr:col>
      <xdr:colOff>50800</xdr:colOff>
      <xdr:row>58</xdr:row>
      <xdr:rowOff>32766</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8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125493</xdr:rowOff>
    </xdr:from>
    <xdr:ext cx="378565"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72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8433</xdr:rowOff>
    </xdr:from>
    <xdr:to>
      <xdr:col>50</xdr:col>
      <xdr:colOff>165100</xdr:colOff>
      <xdr:row>57</xdr:row>
      <xdr:rowOff>110033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7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126560</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50017" y="9556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12547</xdr:rowOff>
    </xdr:from>
    <xdr:to>
      <xdr:col>46</xdr:col>
      <xdr:colOff>38100</xdr:colOff>
      <xdr:row>57</xdr:row>
      <xdr:rowOff>114147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78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55</xdr:row>
      <xdr:rowOff>130674</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61017" y="9560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49123</xdr:rowOff>
    </xdr:from>
    <xdr:to>
      <xdr:col>41</xdr:col>
      <xdr:colOff>101600</xdr:colOff>
      <xdr:row>57</xdr:row>
      <xdr:rowOff>150723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2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167250</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2017" y="9597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121818</xdr:rowOff>
    </xdr:from>
    <xdr:to>
      <xdr:col>36</xdr:col>
      <xdr:colOff>165100</xdr:colOff>
      <xdr:row>58</xdr:row>
      <xdr:rowOff>51968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8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68495</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3017" y="9669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55529</xdr:rowOff>
    </xdr:from>
    <xdr:to>
      <xdr:col>54</xdr:col>
      <xdr:colOff>189865</xdr:colOff>
      <xdr:row>78</xdr:row>
      <xdr:rowOff>14061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57029"/>
          <a:ext cx="1270" cy="1330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17888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39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14061</xdr:rowOff>
    </xdr:from>
    <xdr:to>
      <xdr:col>55</xdr:col>
      <xdr:colOff>88900</xdr:colOff>
      <xdr:row>78</xdr:row>
      <xdr:rowOff>14061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38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2206</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55529</xdr:rowOff>
    </xdr:from>
    <xdr:to>
      <xdr:col>55</xdr:col>
      <xdr:colOff>88900</xdr:colOff>
      <xdr:row>70</xdr:row>
      <xdr:rowOff>55529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57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100701</xdr:rowOff>
    </xdr:from>
    <xdr:to>
      <xdr:col>55</xdr:col>
      <xdr:colOff>0</xdr:colOff>
      <xdr:row>73</xdr:row>
      <xdr:rowOff>5283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273651"/>
          <a:ext cx="838200" cy="24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29928</xdr:rowOff>
    </xdr:from>
    <xdr:ext cx="469744"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060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51501</xdr:rowOff>
    </xdr:from>
    <xdr:to>
      <xdr:col>55</xdr:col>
      <xdr:colOff>50800</xdr:colOff>
      <xdr:row>76</xdr:row>
      <xdr:rowOff>153101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100701</xdr:rowOff>
    </xdr:from>
    <xdr:to>
      <xdr:col>50</xdr:col>
      <xdr:colOff>114300</xdr:colOff>
      <xdr:row>71</xdr:row>
      <xdr:rowOff>159131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273651"/>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54702</xdr:rowOff>
    </xdr:from>
    <xdr:to>
      <xdr:col>50</xdr:col>
      <xdr:colOff>165100</xdr:colOff>
      <xdr:row>76</xdr:row>
      <xdr:rowOff>156302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147429</xdr:rowOff>
    </xdr:from>
    <xdr:ext cx="469744"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404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159131</xdr:rowOff>
    </xdr:from>
    <xdr:to>
      <xdr:col>45</xdr:col>
      <xdr:colOff>177800</xdr:colOff>
      <xdr:row>72</xdr:row>
      <xdr:rowOff>19731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332081"/>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102524</xdr:rowOff>
    </xdr:from>
    <xdr:to>
      <xdr:col>46</xdr:col>
      <xdr:colOff>38100</xdr:colOff>
      <xdr:row>77</xdr:row>
      <xdr:rowOff>32674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23801</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15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19731</xdr:rowOff>
    </xdr:from>
    <xdr:to>
      <xdr:col>41</xdr:col>
      <xdr:colOff>50800</xdr:colOff>
      <xdr:row>72</xdr:row>
      <xdr:rowOff>136911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2364131"/>
          <a:ext cx="889000" cy="1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118618</xdr:rowOff>
    </xdr:from>
    <xdr:to>
      <xdr:col>41</xdr:col>
      <xdr:colOff>101600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39895</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26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169824</xdr:rowOff>
    </xdr:from>
    <xdr:to>
      <xdr:col>36</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91101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37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125933</xdr:rowOff>
    </xdr:from>
    <xdr:to>
      <xdr:col>55</xdr:col>
      <xdr:colOff>50800</xdr:colOff>
      <xdr:row>73</xdr:row>
      <xdr:rowOff>56083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24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148810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32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49901</xdr:rowOff>
    </xdr:from>
    <xdr:to>
      <xdr:col>50</xdr:col>
      <xdr:colOff>165100</xdr:colOff>
      <xdr:row>71</xdr:row>
      <xdr:rowOff>151501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2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168028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19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108331</xdr:rowOff>
    </xdr:from>
    <xdr:to>
      <xdr:col>46</xdr:col>
      <xdr:colOff>38100</xdr:colOff>
      <xdr:row>72</xdr:row>
      <xdr:rowOff>38481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22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55008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05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140381</xdr:rowOff>
    </xdr:from>
    <xdr:to>
      <xdr:col>41</xdr:col>
      <xdr:colOff>101600</xdr:colOff>
      <xdr:row>72</xdr:row>
      <xdr:rowOff>70531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231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87058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08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86111</xdr:rowOff>
    </xdr:from>
    <xdr:to>
      <xdr:col>36</xdr:col>
      <xdr:colOff>165100</xdr:colOff>
      <xdr:row>73</xdr:row>
      <xdr:rowOff>16261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24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32788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2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132745</xdr:rowOff>
    </xdr:from>
    <xdr:to>
      <xdr:col>54</xdr:col>
      <xdr:colOff>189865</xdr:colOff>
      <xdr:row>97</xdr:row>
      <xdr:rowOff>78161</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3245"/>
          <a:ext cx="1270" cy="1145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81988</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78161</xdr:rowOff>
    </xdr:from>
    <xdr:to>
      <xdr:col>55</xdr:col>
      <xdr:colOff>88900</xdr:colOff>
      <xdr:row>97</xdr:row>
      <xdr:rowOff>78161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70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79422</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3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221,217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132745</xdr:rowOff>
    </xdr:from>
    <xdr:to>
      <xdr:col>55</xdr:col>
      <xdr:colOff>88900</xdr:colOff>
      <xdr:row>90</xdr:row>
      <xdr:rowOff>132745</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132745</xdr:rowOff>
    </xdr:from>
    <xdr:to>
      <xdr:col>55</xdr:col>
      <xdr:colOff>0</xdr:colOff>
      <xdr:row>91</xdr:row>
      <xdr:rowOff>63474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5563245"/>
          <a:ext cx="838200" cy="10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38250</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97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59823</xdr:rowOff>
    </xdr:from>
    <xdr:to>
      <xdr:col>55</xdr:col>
      <xdr:colOff>50800</xdr:colOff>
      <xdr:row>96</xdr:row>
      <xdr:rowOff>161423</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1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63474</xdr:rowOff>
    </xdr:from>
    <xdr:to>
      <xdr:col>50</xdr:col>
      <xdr:colOff>114300</xdr:colOff>
      <xdr:row>93</xdr:row>
      <xdr:rowOff>82744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5665424"/>
          <a:ext cx="889000" cy="3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94867</xdr:rowOff>
    </xdr:from>
    <xdr:to>
      <xdr:col>50</xdr:col>
      <xdr:colOff>165100</xdr:colOff>
      <xdr:row>97</xdr:row>
      <xdr:rowOff>25017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64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86933</xdr:rowOff>
    </xdr:from>
    <xdr:to>
      <xdr:col>45</xdr:col>
      <xdr:colOff>177800</xdr:colOff>
      <xdr:row>93</xdr:row>
      <xdr:rowOff>82744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5688883"/>
          <a:ext cx="889000" cy="3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108336</xdr:rowOff>
    </xdr:from>
    <xdr:to>
      <xdr:col>46</xdr:col>
      <xdr:colOff>38100</xdr:colOff>
      <xdr:row>97</xdr:row>
      <xdr:rowOff>38486</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29613</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6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86933</xdr:rowOff>
    </xdr:from>
    <xdr:to>
      <xdr:col>41</xdr:col>
      <xdr:colOff>50800</xdr:colOff>
      <xdr:row>94</xdr:row>
      <xdr:rowOff>139636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5688883"/>
          <a:ext cx="889000" cy="56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97346</xdr:rowOff>
    </xdr:from>
    <xdr:to>
      <xdr:col>41</xdr:col>
      <xdr:colOff>101600</xdr:colOff>
      <xdr:row>97</xdr:row>
      <xdr:rowOff>27496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18623</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4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101815</xdr:rowOff>
    </xdr:from>
    <xdr:to>
      <xdr:col>36</xdr:col>
      <xdr:colOff>165100</xdr:colOff>
      <xdr:row>97</xdr:row>
      <xdr:rowOff>31965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23092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81945</xdr:rowOff>
    </xdr:from>
    <xdr:to>
      <xdr:col>55</xdr:col>
      <xdr:colOff>50800</xdr:colOff>
      <xdr:row>91</xdr:row>
      <xdr:rowOff>12095</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5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34972</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46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12674</xdr:rowOff>
    </xdr:from>
    <xdr:to>
      <xdr:col>50</xdr:col>
      <xdr:colOff>165100</xdr:colOff>
      <xdr:row>91</xdr:row>
      <xdr:rowOff>114274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56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130801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538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31944</xdr:rowOff>
    </xdr:from>
    <xdr:to>
      <xdr:col>46</xdr:col>
      <xdr:colOff>38100</xdr:colOff>
      <xdr:row>93</xdr:row>
      <xdr:rowOff>133544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597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150071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575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36133</xdr:rowOff>
    </xdr:from>
    <xdr:to>
      <xdr:col>41</xdr:col>
      <xdr:colOff>101600</xdr:colOff>
      <xdr:row>91</xdr:row>
      <xdr:rowOff>137733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563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154260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541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88836</xdr:rowOff>
    </xdr:from>
    <xdr:to>
      <xdr:col>36</xdr:col>
      <xdr:colOff>165100</xdr:colOff>
      <xdr:row>95</xdr:row>
      <xdr:rowOff>18986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2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35513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598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160274</xdr:rowOff>
    </xdr:from>
    <xdr:to>
      <xdr:col>85</xdr:col>
      <xdr:colOff>126364</xdr:colOff>
      <xdr:row>38</xdr:row>
      <xdr:rowOff>97180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475224"/>
          <a:ext cx="1269"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101007</xdr:rowOff>
    </xdr:from>
    <xdr:ext cx="378565"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61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97180</xdr:rowOff>
    </xdr:from>
    <xdr:to>
      <xdr:col>86</xdr:col>
      <xdr:colOff>25400</xdr:colOff>
      <xdr:row>38</xdr:row>
      <xdr:rowOff>97180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61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106951</xdr:rowOff>
    </xdr:from>
    <xdr:ext cx="534377"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160274</xdr:rowOff>
    </xdr:from>
    <xdr:to>
      <xdr:col>86</xdr:col>
      <xdr:colOff>25400</xdr:colOff>
      <xdr:row>31</xdr:row>
      <xdr:rowOff>160274</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47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10038</xdr:rowOff>
    </xdr:from>
    <xdr:to>
      <xdr:col>85</xdr:col>
      <xdr:colOff>127000</xdr:colOff>
      <xdr:row>38</xdr:row>
      <xdr:rowOff>13147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5481300" y="6525138"/>
          <a:ext cx="8382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106656</xdr:rowOff>
    </xdr:from>
    <xdr:ext cx="469744"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7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83779</xdr:rowOff>
    </xdr:from>
    <xdr:to>
      <xdr:col>85</xdr:col>
      <xdr:colOff>177800</xdr:colOff>
      <xdr:row>38</xdr:row>
      <xdr:rowOff>13929</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42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57633</xdr:rowOff>
    </xdr:from>
    <xdr:to>
      <xdr:col>81</xdr:col>
      <xdr:colOff>50800</xdr:colOff>
      <xdr:row>38</xdr:row>
      <xdr:rowOff>10038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4592300" y="6401283"/>
          <a:ext cx="889000" cy="1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87163</xdr:rowOff>
    </xdr:from>
    <xdr:to>
      <xdr:col>81</xdr:col>
      <xdr:colOff>101600</xdr:colOff>
      <xdr:row>38</xdr:row>
      <xdr:rowOff>17312</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33840</xdr:rowOff>
    </xdr:from>
    <xdr:ext cx="469744"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46428" y="620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57633</xdr:rowOff>
    </xdr:from>
    <xdr:to>
      <xdr:col>76</xdr:col>
      <xdr:colOff>114300</xdr:colOff>
      <xdr:row>38</xdr:row>
      <xdr:rowOff>38705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401283"/>
          <a:ext cx="889000" cy="15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119441</xdr:rowOff>
    </xdr:from>
    <xdr:to>
      <xdr:col>76</xdr:col>
      <xdr:colOff>165100</xdr:colOff>
      <xdr:row>38</xdr:row>
      <xdr:rowOff>49591</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40718</xdr:rowOff>
    </xdr:from>
    <xdr:ext cx="469744"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57428" y="655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89042</xdr:rowOff>
    </xdr:from>
    <xdr:to>
      <xdr:col>71</xdr:col>
      <xdr:colOff>177800</xdr:colOff>
      <xdr:row>38</xdr:row>
      <xdr:rowOff>38705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432692"/>
          <a:ext cx="889000" cy="1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101107</xdr:rowOff>
    </xdr:from>
    <xdr:to>
      <xdr:col>72</xdr:col>
      <xdr:colOff>38100</xdr:colOff>
      <xdr:row>38</xdr:row>
      <xdr:rowOff>31257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47784</xdr:rowOff>
    </xdr:from>
    <xdr:ext cx="469744"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68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24709</xdr:rowOff>
    </xdr:from>
    <xdr:to>
      <xdr:col>67</xdr:col>
      <xdr:colOff>101600</xdr:colOff>
      <xdr:row>37</xdr:row>
      <xdr:rowOff>126309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142836</xdr:rowOff>
    </xdr:from>
    <xdr:ext cx="469744"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79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133797</xdr:rowOff>
    </xdr:from>
    <xdr:to>
      <xdr:col>85</xdr:col>
      <xdr:colOff>177800</xdr:colOff>
      <xdr:row>38</xdr:row>
      <xdr:rowOff>63946</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774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62206</xdr:rowOff>
    </xdr:from>
    <xdr:ext cx="469744"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40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130688</xdr:rowOff>
    </xdr:from>
    <xdr:to>
      <xdr:col>81</xdr:col>
      <xdr:colOff>101600</xdr:colOff>
      <xdr:row>38</xdr:row>
      <xdr:rowOff>60838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51965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56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6833</xdr:rowOff>
    </xdr:from>
    <xdr:to>
      <xdr:col>76</xdr:col>
      <xdr:colOff>165100</xdr:colOff>
      <xdr:row>37</xdr:row>
      <xdr:rowOff>108433</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124960</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57428" y="6125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159355</xdr:rowOff>
    </xdr:from>
    <xdr:to>
      <xdr:col>72</xdr:col>
      <xdr:colOff>38100</xdr:colOff>
      <xdr:row>38</xdr:row>
      <xdr:rowOff>89505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5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80632</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5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38242</xdr:rowOff>
    </xdr:from>
    <xdr:to>
      <xdr:col>67</xdr:col>
      <xdr:colOff>101600</xdr:colOff>
      <xdr:row>37</xdr:row>
      <xdr:rowOff>139842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38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130970</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4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43171</xdr:rowOff>
    </xdr:from>
    <xdr:to>
      <xdr:col>85</xdr:col>
      <xdr:colOff>126364</xdr:colOff>
      <xdr:row>57</xdr:row>
      <xdr:rowOff>101057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958571"/>
          <a:ext cx="1269" cy="91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104884</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101057</xdr:rowOff>
    </xdr:from>
    <xdr:to>
      <xdr:col>86</xdr:col>
      <xdr:colOff>25400</xdr:colOff>
      <xdr:row>57</xdr:row>
      <xdr:rowOff>101057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161298</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7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43171</xdr:rowOff>
    </xdr:from>
    <xdr:to>
      <xdr:col>86</xdr:col>
      <xdr:colOff>25400</xdr:colOff>
      <xdr:row>52</xdr:row>
      <xdr:rowOff>43171</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9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93742</xdr:rowOff>
    </xdr:from>
    <xdr:to>
      <xdr:col>85</xdr:col>
      <xdr:colOff>127000</xdr:colOff>
      <xdr:row>55</xdr:row>
      <xdr:rowOff>54748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180592"/>
          <a:ext cx="838200" cy="30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93228</xdr:rowOff>
    </xdr:from>
    <xdr:ext cx="534377"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694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114801</xdr:rowOff>
    </xdr:from>
    <xdr:to>
      <xdr:col>85</xdr:col>
      <xdr:colOff>177800</xdr:colOff>
      <xdr:row>57</xdr:row>
      <xdr:rowOff>44951</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716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20307</xdr:rowOff>
    </xdr:from>
    <xdr:to>
      <xdr:col>81</xdr:col>
      <xdr:colOff>50800</xdr:colOff>
      <xdr:row>55</xdr:row>
      <xdr:rowOff>54748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4592300" y="9278607"/>
          <a:ext cx="889000" cy="20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121979</xdr:rowOff>
    </xdr:from>
    <xdr:to>
      <xdr:col>81</xdr:col>
      <xdr:colOff>101600</xdr:colOff>
      <xdr:row>57</xdr:row>
      <xdr:rowOff>52129</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72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43256</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81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20307</xdr:rowOff>
    </xdr:from>
    <xdr:to>
      <xdr:col>76</xdr:col>
      <xdr:colOff>114300</xdr:colOff>
      <xdr:row>55</xdr:row>
      <xdr:rowOff>100440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3703300" y="9278607"/>
          <a:ext cx="889000" cy="2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132494</xdr:rowOff>
    </xdr:from>
    <xdr:to>
      <xdr:col>76</xdr:col>
      <xdr:colOff>165100</xdr:colOff>
      <xdr:row>57</xdr:row>
      <xdr:rowOff>62644</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7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53771</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8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57024</xdr:rowOff>
    </xdr:from>
    <xdr:to>
      <xdr:col>71</xdr:col>
      <xdr:colOff>177800</xdr:colOff>
      <xdr:row>55</xdr:row>
      <xdr:rowOff>100440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814300" y="9486774"/>
          <a:ext cx="8890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165335</xdr:rowOff>
    </xdr:from>
    <xdr:to>
      <xdr:col>72</xdr:col>
      <xdr:colOff>38100</xdr:colOff>
      <xdr:row>57</xdr:row>
      <xdr:rowOff>95485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76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86612</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165605</xdr:rowOff>
    </xdr:from>
    <xdr:to>
      <xdr:col>67</xdr:col>
      <xdr:colOff>101600</xdr:colOff>
      <xdr:row>57</xdr:row>
      <xdr:rowOff>95755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76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86882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8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42942</xdr:rowOff>
    </xdr:from>
    <xdr:to>
      <xdr:col>85</xdr:col>
      <xdr:colOff>177800</xdr:colOff>
      <xdr:row>53</xdr:row>
      <xdr:rowOff>144542</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12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65819</xdr:rowOff>
    </xdr:from>
    <xdr:ext cx="599010"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898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3948</xdr:rowOff>
    </xdr:from>
    <xdr:to>
      <xdr:col>81</xdr:col>
      <xdr:colOff>101600</xdr:colOff>
      <xdr:row>55</xdr:row>
      <xdr:rowOff>105548</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43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122075</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20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140957</xdr:rowOff>
    </xdr:from>
    <xdr:to>
      <xdr:col>76</xdr:col>
      <xdr:colOff>165100</xdr:colOff>
      <xdr:row>54</xdr:row>
      <xdr:rowOff>71107</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2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87634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00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49640</xdr:rowOff>
    </xdr:from>
    <xdr:to>
      <xdr:col>72</xdr:col>
      <xdr:colOff>38100</xdr:colOff>
      <xdr:row>55</xdr:row>
      <xdr:rowOff>151240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47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167767</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25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6224</xdr:rowOff>
    </xdr:from>
    <xdr:to>
      <xdr:col>67</xdr:col>
      <xdr:colOff>101600</xdr:colOff>
      <xdr:row>55</xdr:row>
      <xdr:rowOff>107824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4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124351</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21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10" name="災害復旧費最小値テキスト">
          <a:extLst>
            <a:ext uri="{FF2B5EF4-FFF2-40B4-BE49-F238E27FC236}">
              <a16:creationId xmlns:a16="http://schemas.microsoft.com/office/drawing/2014/main" id="{00000000-0008-0000-0700-000062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12" name="災害復旧費最大値テキスト">
          <a:extLst>
            <a:ext uri="{FF2B5EF4-FFF2-40B4-BE49-F238E27FC236}">
              <a16:creationId xmlns:a16="http://schemas.microsoft.com/office/drawing/2014/main" id="{00000000-0008-0000-0700-000064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15" name="災害復旧費平均値テキスト">
          <a:extLst>
            <a:ext uri="{FF2B5EF4-FFF2-40B4-BE49-F238E27FC236}">
              <a16:creationId xmlns:a16="http://schemas.microsoft.com/office/drawing/2014/main" id="{00000000-0008-0000-0700-000067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88900</xdr:rowOff>
    </xdr:from>
    <xdr:to>
      <xdr:col>76</xdr:col>
      <xdr:colOff>165100</xdr:colOff>
      <xdr:row>77</xdr:row>
      <xdr:rowOff>19050</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4541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75</xdr:row>
      <xdr:rowOff>35577</xdr:rowOff>
    </xdr:from>
    <xdr:ext cx="313932"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4435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69</xdr:row>
      <xdr:rowOff>146050</xdr:rowOff>
    </xdr:from>
    <xdr:to>
      <xdr:col>72</xdr:col>
      <xdr:colOff>38100</xdr:colOff>
      <xdr:row>70</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3652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68</xdr:row>
      <xdr:rowOff>92727</xdr:rowOff>
    </xdr:from>
    <xdr:ext cx="31393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3546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157480</xdr:rowOff>
    </xdr:from>
    <xdr:to>
      <xdr:col>67</xdr:col>
      <xdr:colOff>101600</xdr:colOff>
      <xdr:row>71</xdr:row>
      <xdr:rowOff>87630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2763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69</xdr:row>
      <xdr:rowOff>104157</xdr:rowOff>
    </xdr:from>
    <xdr:ext cx="31393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657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34" name="災害復旧費該当値テキスト">
          <a:extLst>
            <a:ext uri="{FF2B5EF4-FFF2-40B4-BE49-F238E27FC236}">
              <a16:creationId xmlns:a16="http://schemas.microsoft.com/office/drawing/2014/main" id="{00000000-0008-0000-0700-00007A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公債費グラフ枠">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125161</xdr:rowOff>
    </xdr:from>
    <xdr:to>
      <xdr:col>85</xdr:col>
      <xdr:colOff>126364</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flipV="1">
          <a:off x="16317595" y="15555661"/>
          <a:ext cx="1269" cy="138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5" name="公債費最小値テキスト">
          <a:extLst>
            <a:ext uri="{FF2B5EF4-FFF2-40B4-BE49-F238E27FC236}">
              <a16:creationId xmlns:a16="http://schemas.microsoft.com/office/drawing/2014/main" id="{00000000-0008-0000-0700-000099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71838</xdr:rowOff>
    </xdr:from>
    <xdr:ext cx="534377" cy="259045"/>
    <xdr:sp macro="" textlink="">
      <xdr:nvSpPr>
        <xdr:cNvPr id="667" name="公債費最大値テキスト">
          <a:extLst>
            <a:ext uri="{FF2B5EF4-FFF2-40B4-BE49-F238E27FC236}">
              <a16:creationId xmlns:a16="http://schemas.microsoft.com/office/drawing/2014/main" id="{00000000-0008-0000-0700-00009B020000}"/>
            </a:ext>
          </a:extLst>
        </xdr:cNvPr>
        <xdr:cNvSpPr txBox="1"/>
      </xdr:nvSpPr>
      <xdr:spPr>
        <a:xfrm>
          <a:off x="16370300" y="153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125161</xdr:rowOff>
    </xdr:from>
    <xdr:to>
      <xdr:col>86</xdr:col>
      <xdr:colOff>25400</xdr:colOff>
      <xdr:row>90</xdr:row>
      <xdr:rowOff>125161</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6230600" y="155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117663</xdr:rowOff>
    </xdr:from>
    <xdr:to>
      <xdr:col>85</xdr:col>
      <xdr:colOff>127000</xdr:colOff>
      <xdr:row>96</xdr:row>
      <xdr:rowOff>164709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5481300" y="16576863"/>
          <a:ext cx="838200" cy="4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469744" cy="259045"/>
    <xdr:sp macro="" textlink="">
      <xdr:nvSpPr>
        <xdr:cNvPr id="670" name="公債費平均値テキスト">
          <a:extLst>
            <a:ext uri="{FF2B5EF4-FFF2-40B4-BE49-F238E27FC236}">
              <a16:creationId xmlns:a16="http://schemas.microsoft.com/office/drawing/2014/main" id="{00000000-0008-0000-0700-00009E020000}"/>
            </a:ext>
          </a:extLst>
        </xdr:cNvPr>
        <xdr:cNvSpPr txBox="1"/>
      </xdr:nvSpPr>
      <xdr:spPr>
        <a:xfrm>
          <a:off x="16370300" y="1658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164709</xdr:rowOff>
    </xdr:from>
    <xdr:to>
      <xdr:col>81</xdr:col>
      <xdr:colOff>50800</xdr:colOff>
      <xdr:row>97</xdr:row>
      <xdr:rowOff>25217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4592300" y="16623909"/>
          <a:ext cx="889000" cy="3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7107</xdr:rowOff>
    </xdr:from>
    <xdr:to>
      <xdr:col>81</xdr:col>
      <xdr:colOff>101600</xdr:colOff>
      <xdr:row>97</xdr:row>
      <xdr:rowOff>108707</xdr:rowOff>
    </xdr:to>
    <xdr:sp macro="" textlink="">
      <xdr:nvSpPr>
        <xdr:cNvPr id="673" name="フローチャート: 判断 672">
          <a:extLst>
            <a:ext uri="{FF2B5EF4-FFF2-40B4-BE49-F238E27FC236}">
              <a16:creationId xmlns:a16="http://schemas.microsoft.com/office/drawing/2014/main" id="{00000000-0008-0000-0700-0000A1020000}"/>
            </a:ext>
          </a:extLst>
        </xdr:cNvPr>
        <xdr:cNvSpPr/>
      </xdr:nvSpPr>
      <xdr:spPr>
        <a:xfrm>
          <a:off x="15430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99834</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5246428" y="167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25217</xdr:rowOff>
    </xdr:from>
    <xdr:to>
      <xdr:col>76</xdr:col>
      <xdr:colOff>114300</xdr:colOff>
      <xdr:row>97</xdr:row>
      <xdr:rowOff>34499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3703300" y="16655867"/>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134620</xdr:rowOff>
    </xdr:from>
    <xdr:to>
      <xdr:col>76</xdr:col>
      <xdr:colOff>165100</xdr:colOff>
      <xdr:row>97</xdr:row>
      <xdr:rowOff>64770</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4541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81297</xdr:rowOff>
    </xdr:from>
    <xdr:ext cx="469744"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4357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34499</xdr:rowOff>
    </xdr:from>
    <xdr:to>
      <xdr:col>71</xdr:col>
      <xdr:colOff>177800</xdr:colOff>
      <xdr:row>97</xdr:row>
      <xdr:rowOff>90140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2814300" y="16665149"/>
          <a:ext cx="889000" cy="5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152953</xdr:rowOff>
    </xdr:from>
    <xdr:to>
      <xdr:col>72</xdr:col>
      <xdr:colOff>38100</xdr:colOff>
      <xdr:row>97</xdr:row>
      <xdr:rowOff>83103</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3652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99630</xdr:rowOff>
    </xdr:from>
    <xdr:ext cx="469744"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3468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99369</xdr:rowOff>
    </xdr:from>
    <xdr:to>
      <xdr:col>67</xdr:col>
      <xdr:colOff>101600</xdr:colOff>
      <xdr:row>97</xdr:row>
      <xdr:rowOff>29519</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2763500" y="1655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46046</xdr:rowOff>
    </xdr:from>
    <xdr:ext cx="469744"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579428" y="16333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66863</xdr:rowOff>
    </xdr:from>
    <xdr:to>
      <xdr:col>85</xdr:col>
      <xdr:colOff>177800</xdr:colOff>
      <xdr:row>96</xdr:row>
      <xdr:rowOff>168463</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6268700" y="165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89740</xdr:rowOff>
    </xdr:from>
    <xdr:ext cx="469744" cy="259045"/>
    <xdr:sp macro="" textlink="">
      <xdr:nvSpPr>
        <xdr:cNvPr id="689" name="公債費該当値テキスト">
          <a:extLst>
            <a:ext uri="{FF2B5EF4-FFF2-40B4-BE49-F238E27FC236}">
              <a16:creationId xmlns:a16="http://schemas.microsoft.com/office/drawing/2014/main" id="{00000000-0008-0000-0700-0000B1020000}"/>
            </a:ext>
          </a:extLst>
        </xdr:cNvPr>
        <xdr:cNvSpPr txBox="1"/>
      </xdr:nvSpPr>
      <xdr:spPr>
        <a:xfrm>
          <a:off x="16370300" y="1637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113909</xdr:rowOff>
    </xdr:from>
    <xdr:to>
      <xdr:col>81</xdr:col>
      <xdr:colOff>101600</xdr:colOff>
      <xdr:row>97</xdr:row>
      <xdr:rowOff>44059</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5430500" y="165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60586</xdr:rowOff>
    </xdr:from>
    <xdr:ext cx="469744"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46428" y="1634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145867</xdr:rowOff>
    </xdr:from>
    <xdr:to>
      <xdr:col>76</xdr:col>
      <xdr:colOff>165100</xdr:colOff>
      <xdr:row>97</xdr:row>
      <xdr:rowOff>76017</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4541500" y="166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67144</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57428" y="16697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155149</xdr:rowOff>
    </xdr:from>
    <xdr:to>
      <xdr:col>72</xdr:col>
      <xdr:colOff>38100</xdr:colOff>
      <xdr:row>97</xdr:row>
      <xdr:rowOff>85299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3652500" y="166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76426</xdr:rowOff>
    </xdr:from>
    <xdr:ext cx="469744"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68428" y="1670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39340</xdr:rowOff>
    </xdr:from>
    <xdr:to>
      <xdr:col>67</xdr:col>
      <xdr:colOff>101600</xdr:colOff>
      <xdr:row>97</xdr:row>
      <xdr:rowOff>140940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2763500" y="166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132067</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79428" y="167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62864</xdr:colOff>
      <xdr:row>38</xdr:row>
      <xdr:rowOff>25400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248910"/>
          <a:ext cx="1269"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52087</xdr:rowOff>
    </xdr:from>
    <xdr:ext cx="378565"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02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2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106062</xdr:rowOff>
    </xdr:from>
    <xdr:ext cx="313932"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27826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83185</xdr:rowOff>
    </xdr:from>
    <xdr:to>
      <xdr:col>116</xdr:col>
      <xdr:colOff>114300</xdr:colOff>
      <xdr:row>38</xdr:row>
      <xdr:rowOff>13335</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71755</xdr:rowOff>
    </xdr:from>
    <xdr:to>
      <xdr:col>112</xdr:col>
      <xdr:colOff>38100</xdr:colOff>
      <xdr:row>37</xdr:row>
      <xdr:rowOff>1905</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18432</xdr:rowOff>
    </xdr:from>
    <xdr:ext cx="313932"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66333" y="6019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146050</xdr:rowOff>
    </xdr:from>
    <xdr:to>
      <xdr:col>107</xdr:col>
      <xdr:colOff>101600</xdr:colOff>
      <xdr:row>36</xdr:row>
      <xdr:rowOff>76200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92727</xdr:rowOff>
    </xdr:from>
    <xdr:ext cx="313932"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277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26035</xdr:rowOff>
    </xdr:from>
    <xdr:to>
      <xdr:col>98</xdr:col>
      <xdr:colOff>38100</xdr:colOff>
      <xdr:row>37</xdr:row>
      <xdr:rowOff>127635</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144162</xdr:rowOff>
    </xdr:from>
    <xdr:ext cx="313932"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499333" y="614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61612</xdr:rowOff>
    </xdr:from>
    <xdr:ext cx="249299"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64052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a:extLst>
            <a:ext uri="{FF2B5EF4-FFF2-40B4-BE49-F238E27FC236}">
              <a16:creationId xmlns:a16="http://schemas.microsoft.com/office/drawing/2014/main" id="{00000000-0008-0000-0700-0000FD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a:extLst>
            <a:ext uri="{FF2B5EF4-FFF2-40B4-BE49-F238E27FC236}">
              <a16:creationId xmlns:a16="http://schemas.microsoft.com/office/drawing/2014/main" id="{00000000-0008-0000-0700-0000FF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a:extLst>
            <a:ext uri="{FF2B5EF4-FFF2-40B4-BE49-F238E27FC236}">
              <a16:creationId xmlns:a16="http://schemas.microsoft.com/office/drawing/2014/main" id="{00000000-0008-0000-0700-00000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a:extLst>
            <a:ext uri="{FF2B5EF4-FFF2-40B4-BE49-F238E27FC236}">
              <a16:creationId xmlns:a16="http://schemas.microsoft.com/office/drawing/2014/main" id="{00000000-0008-0000-0700-00000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a:extLst>
            <a:ext uri="{FF2B5EF4-FFF2-40B4-BE49-F238E27FC236}">
              <a16:creationId xmlns:a16="http://schemas.microsoft.com/office/drawing/2014/main" id="{00000000-0008-0000-0700-00001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主な構成項目である民生費については、住民一人当たり</a:t>
          </a:r>
          <a:r>
            <a:rPr kumimoji="1" lang="en-US" altLang="ja-JP" sz="1100" b="0" i="0" baseline="0">
              <a:solidFill>
                <a:schemeClr val="dk1"/>
              </a:solidFill>
              <a:effectLst/>
              <a:latin typeface="+mn-lt"/>
              <a:ea typeface="+mn-ea"/>
              <a:cs typeface="+mn-cs"/>
            </a:rPr>
            <a:t>232,584</a:t>
          </a:r>
          <a:r>
            <a:rPr kumimoji="1" lang="ja-JP" altLang="ja-JP" sz="1100" b="0" i="0" baseline="0">
              <a:solidFill>
                <a:schemeClr val="dk1"/>
              </a:solidFill>
              <a:effectLst/>
              <a:latin typeface="+mn-lt"/>
              <a:ea typeface="+mn-ea"/>
              <a:cs typeface="+mn-cs"/>
            </a:rPr>
            <a:t>円であり、前年度比</a:t>
          </a:r>
          <a:r>
            <a:rPr kumimoji="1" lang="en-US" altLang="ja-JP" sz="1100" b="0" i="0" baseline="0">
              <a:solidFill>
                <a:schemeClr val="dk1"/>
              </a:solidFill>
              <a:effectLst/>
              <a:latin typeface="+mn-lt"/>
              <a:ea typeface="+mn-ea"/>
              <a:cs typeface="+mn-cs"/>
            </a:rPr>
            <a:t>5.6</a:t>
          </a:r>
          <a:r>
            <a:rPr kumimoji="1" lang="ja-JP" altLang="ja-JP" sz="1100" b="0" i="0" baseline="0">
              <a:solidFill>
                <a:schemeClr val="dk1"/>
              </a:solidFill>
              <a:effectLst/>
              <a:latin typeface="+mn-lt"/>
              <a:ea typeface="+mn-ea"/>
              <a:cs typeface="+mn-cs"/>
            </a:rPr>
            <a:t>％の増となっている。これは</a:t>
          </a:r>
          <a:r>
            <a:rPr kumimoji="1" lang="ja-JP" altLang="en-US" sz="1100" b="0" i="0" baseline="0">
              <a:solidFill>
                <a:schemeClr val="dk1"/>
              </a:solidFill>
              <a:effectLst/>
              <a:latin typeface="+mn-lt"/>
              <a:ea typeface="+mn-ea"/>
              <a:cs typeface="+mn-cs"/>
            </a:rPr>
            <a:t>住民税非課税世帯等に対する臨時特別給付金</a:t>
          </a:r>
          <a:r>
            <a:rPr kumimoji="1" lang="ja-JP" altLang="ja-JP" sz="1100" b="0" i="0" baseline="0">
              <a:solidFill>
                <a:schemeClr val="dk1"/>
              </a:solidFill>
              <a:effectLst/>
              <a:latin typeface="+mn-lt"/>
              <a:ea typeface="+mn-ea"/>
              <a:cs typeface="+mn-cs"/>
            </a:rPr>
            <a:t>や</a:t>
          </a:r>
          <a:r>
            <a:rPr kumimoji="1" lang="ja-JP" altLang="en-US" sz="1100" b="0" i="0" baseline="0">
              <a:solidFill>
                <a:schemeClr val="dk1"/>
              </a:solidFill>
              <a:effectLst/>
              <a:latin typeface="+mn-lt"/>
              <a:ea typeface="+mn-ea"/>
              <a:cs typeface="+mn-cs"/>
            </a:rPr>
            <a:t>高齢者向け区内共通買物・食事券の臨時給付</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皆</a:t>
          </a:r>
          <a:r>
            <a:rPr kumimoji="1" lang="ja-JP" altLang="ja-JP" sz="1100" b="0" i="0" baseline="0">
              <a:solidFill>
                <a:schemeClr val="dk1"/>
              </a:solidFill>
              <a:effectLst/>
              <a:latin typeface="+mn-lt"/>
              <a:ea typeface="+mn-ea"/>
              <a:cs typeface="+mn-cs"/>
            </a:rPr>
            <a:t>減などがあるものの、電力・ガス・食料品等価格高騰緊急支援給付金や</a:t>
          </a:r>
          <a:r>
            <a:rPr kumimoji="1" lang="ja-JP" altLang="en-US" sz="1100" b="0" i="0" baseline="0">
              <a:solidFill>
                <a:schemeClr val="dk1"/>
              </a:solidFill>
              <a:effectLst/>
              <a:latin typeface="+mn-lt"/>
              <a:ea typeface="+mn-ea"/>
              <a:cs typeface="+mn-cs"/>
            </a:rPr>
            <a:t>私立保育所に対する助成の</a:t>
          </a:r>
          <a:r>
            <a:rPr kumimoji="1" lang="ja-JP" altLang="ja-JP" sz="1100" b="0" i="0" baseline="0">
              <a:solidFill>
                <a:schemeClr val="dk1"/>
              </a:solidFill>
              <a:effectLst/>
              <a:latin typeface="+mn-lt"/>
              <a:ea typeface="+mn-ea"/>
              <a:cs typeface="+mn-cs"/>
            </a:rPr>
            <a:t>増などによるものである。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類似団体平均と比較して、各年度下回っているのは、本区における人口に占める生活保護受給者の割合が低いことが要因の一つとして考えられる。今後については、年少人口の増に伴う子ども・子育て支援給付などの経常的経費の増加に加え、原材料価格・物価高騰への対応も当面続くことが見込まれるため、住民一人当たりのコスト</a:t>
          </a:r>
          <a:r>
            <a:rPr kumimoji="1" lang="ja-JP" altLang="en-US" sz="1100" b="0" i="0" baseline="0">
              <a:solidFill>
                <a:schemeClr val="dk1"/>
              </a:solidFill>
              <a:effectLst/>
              <a:latin typeface="+mn-lt"/>
              <a:ea typeface="+mn-ea"/>
              <a:cs typeface="+mn-cs"/>
            </a:rPr>
            <a:t>は上昇していくものと考えられる。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次に、土木費については、住民一人当たり</a:t>
          </a:r>
          <a:r>
            <a:rPr kumimoji="1" lang="en-US" altLang="ja-JP" sz="1100" b="0" i="0" baseline="0">
              <a:solidFill>
                <a:schemeClr val="dk1"/>
              </a:solidFill>
              <a:effectLst/>
              <a:latin typeface="+mn-lt"/>
              <a:ea typeface="+mn-ea"/>
              <a:cs typeface="+mn-cs"/>
            </a:rPr>
            <a:t>221,217</a:t>
          </a:r>
          <a:r>
            <a:rPr kumimoji="1" lang="ja-JP" altLang="ja-JP" sz="1100" b="0" i="0" baseline="0">
              <a:solidFill>
                <a:schemeClr val="dk1"/>
              </a:solidFill>
              <a:effectLst/>
              <a:latin typeface="+mn-lt"/>
              <a:ea typeface="+mn-ea"/>
              <a:cs typeface="+mn-cs"/>
            </a:rPr>
            <a:t>円であり、前年度比</a:t>
          </a:r>
          <a:r>
            <a:rPr kumimoji="1" lang="en-US" altLang="ja-JP" sz="1100" b="0" i="0" baseline="0">
              <a:solidFill>
                <a:schemeClr val="dk1"/>
              </a:solidFill>
              <a:effectLst/>
              <a:latin typeface="+mn-lt"/>
              <a:ea typeface="+mn-ea"/>
              <a:cs typeface="+mn-cs"/>
            </a:rPr>
            <a:t>8.8</a:t>
          </a:r>
          <a:r>
            <a:rPr kumimoji="1" lang="ja-JP" altLang="ja-JP" sz="1100" b="0" i="0" baseline="0">
              <a:solidFill>
                <a:schemeClr val="dk1"/>
              </a:solidFill>
              <a:effectLst/>
              <a:latin typeface="+mn-lt"/>
              <a:ea typeface="+mn-ea"/>
              <a:cs typeface="+mn-cs"/>
            </a:rPr>
            <a:t>％の増となっている。これは首都高速道路日本橋区間地下化事業における拠出金の</a:t>
          </a:r>
          <a:r>
            <a:rPr kumimoji="1" lang="ja-JP" altLang="en-US" sz="1100" b="0" i="0" baseline="0">
              <a:solidFill>
                <a:schemeClr val="dk1"/>
              </a:solidFill>
              <a:effectLst/>
              <a:latin typeface="+mn-lt"/>
              <a:ea typeface="+mn-ea"/>
              <a:cs typeface="+mn-cs"/>
            </a:rPr>
            <a:t>皆減などがあるものの</a:t>
          </a:r>
          <a:r>
            <a:rPr kumimoji="1" lang="ja-JP" altLang="en-US" sz="1100" b="0" i="0" baseline="0">
              <a:solidFill>
                <a:sysClr val="windowText" lastClr="000000"/>
              </a:solidFill>
              <a:effectLst/>
              <a:latin typeface="+mn-lt"/>
              <a:ea typeface="+mn-ea"/>
              <a:cs typeface="+mn-cs"/>
            </a:rPr>
            <a:t>、八重洲二丁目中地区市街地再開発事業に係る土地売払収入を首都高速道路地下化等都市基盤整備基金へ積み立てたことや市街地</a:t>
          </a:r>
          <a:r>
            <a:rPr kumimoji="1" lang="ja-JP" altLang="ja-JP" sz="1100" b="0" i="0" baseline="0">
              <a:solidFill>
                <a:sysClr val="windowText" lastClr="000000"/>
              </a:solidFill>
              <a:effectLst/>
              <a:latin typeface="+mn-lt"/>
              <a:ea typeface="+mn-ea"/>
              <a:cs typeface="+mn-cs"/>
            </a:rPr>
            <a:t>再開発事業助成の増などによるものである。なお、今後も築地市場跡地のまちづくり、首都高速道路日本橋区間地下化をはじめ将来を支える基盤となるプロジェクトに関連した経費が引き続き見込まれることから、住民一人当たりのコストは高い</a:t>
          </a:r>
          <a:r>
            <a:rPr kumimoji="1" lang="ja-JP" altLang="ja-JP" sz="1100" b="0" i="0" baseline="0">
              <a:solidFill>
                <a:schemeClr val="dk1"/>
              </a:solidFill>
              <a:effectLst/>
              <a:latin typeface="+mn-lt"/>
              <a:ea typeface="+mn-ea"/>
              <a:cs typeface="+mn-cs"/>
            </a:rPr>
            <a:t>水準で推移するものと考えられる。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aseline="0">
              <a:solidFill>
                <a:schemeClr val="dk1"/>
              </a:solidFill>
              <a:effectLst/>
              <a:latin typeface="+mn-lt"/>
              <a:ea typeface="+mn-ea"/>
              <a:cs typeface="+mn-cs"/>
            </a:rPr>
            <a:t>　財政調整基金残高の標準財政規模比は、分子である財政調整基金残高が</a:t>
          </a:r>
          <a:r>
            <a:rPr kumimoji="1" lang="en-US" altLang="ja-JP" sz="1200" baseline="0">
              <a:solidFill>
                <a:schemeClr val="dk1"/>
              </a:solidFill>
              <a:effectLst/>
              <a:latin typeface="+mn-lt"/>
              <a:ea typeface="+mn-ea"/>
              <a:cs typeface="+mn-cs"/>
            </a:rPr>
            <a:t>27</a:t>
          </a:r>
          <a:r>
            <a:rPr kumimoji="1" lang="ja-JP" altLang="ja-JP" sz="1200" baseline="0">
              <a:solidFill>
                <a:schemeClr val="dk1"/>
              </a:solidFill>
              <a:effectLst/>
              <a:latin typeface="+mn-lt"/>
              <a:ea typeface="+mn-ea"/>
              <a:cs typeface="+mn-cs"/>
            </a:rPr>
            <a:t>億円の取崩し及び約</a:t>
          </a:r>
          <a:r>
            <a:rPr kumimoji="1" lang="en-US" altLang="ja-JP" sz="1200" baseline="0">
              <a:solidFill>
                <a:schemeClr val="dk1"/>
              </a:solidFill>
              <a:effectLst/>
              <a:latin typeface="+mn-lt"/>
              <a:ea typeface="+mn-ea"/>
              <a:cs typeface="+mn-cs"/>
            </a:rPr>
            <a:t>65</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8,926</a:t>
          </a:r>
          <a:r>
            <a:rPr kumimoji="1" lang="ja-JP" altLang="ja-JP" sz="1200" baseline="0">
              <a:solidFill>
                <a:schemeClr val="dk1"/>
              </a:solidFill>
              <a:effectLst/>
              <a:latin typeface="+mn-lt"/>
              <a:ea typeface="+mn-ea"/>
              <a:cs typeface="+mn-cs"/>
            </a:rPr>
            <a:t>万円の積立てにより、約</a:t>
          </a:r>
          <a:r>
            <a:rPr kumimoji="1" lang="en-US" altLang="ja-JP" sz="1200" baseline="0">
              <a:solidFill>
                <a:schemeClr val="dk1"/>
              </a:solidFill>
              <a:effectLst/>
              <a:latin typeface="+mn-lt"/>
              <a:ea typeface="+mn-ea"/>
              <a:cs typeface="+mn-cs"/>
            </a:rPr>
            <a:t>38</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8,926</a:t>
          </a:r>
          <a:r>
            <a:rPr kumimoji="1" lang="ja-JP" altLang="ja-JP" sz="1200" baseline="0">
              <a:solidFill>
                <a:schemeClr val="dk1"/>
              </a:solidFill>
              <a:effectLst/>
              <a:latin typeface="+mn-lt"/>
              <a:ea typeface="+mn-ea"/>
              <a:cs typeface="+mn-cs"/>
            </a:rPr>
            <a:t>万円増加したものの、分母である標準財政規模が</a:t>
          </a:r>
          <a:r>
            <a:rPr kumimoji="1" lang="en-US" altLang="ja-JP" sz="1200" baseline="0">
              <a:solidFill>
                <a:schemeClr val="dk1"/>
              </a:solidFill>
              <a:effectLst/>
              <a:latin typeface="+mn-lt"/>
              <a:ea typeface="+mn-ea"/>
              <a:cs typeface="+mn-cs"/>
            </a:rPr>
            <a:t>109</a:t>
          </a:r>
          <a:r>
            <a:rPr kumimoji="1" lang="ja-JP" altLang="ja-JP" sz="1200" baseline="0">
              <a:solidFill>
                <a:schemeClr val="dk1"/>
              </a:solidFill>
              <a:effectLst/>
              <a:latin typeface="+mn-lt"/>
              <a:ea typeface="+mn-ea"/>
              <a:cs typeface="+mn-cs"/>
            </a:rPr>
            <a:t>億</a:t>
          </a:r>
          <a:r>
            <a:rPr kumimoji="1" lang="en-US" altLang="ja-JP" sz="1200" baseline="0">
              <a:solidFill>
                <a:schemeClr val="dk1"/>
              </a:solidFill>
              <a:effectLst/>
              <a:latin typeface="+mn-lt"/>
              <a:ea typeface="+mn-ea"/>
              <a:cs typeface="+mn-cs"/>
            </a:rPr>
            <a:t>8,722</a:t>
          </a:r>
          <a:r>
            <a:rPr kumimoji="1" lang="ja-JP" altLang="ja-JP" sz="1200" baseline="0">
              <a:solidFill>
                <a:schemeClr val="dk1"/>
              </a:solidFill>
              <a:effectLst/>
              <a:latin typeface="+mn-lt"/>
              <a:ea typeface="+mn-ea"/>
              <a:cs typeface="+mn-cs"/>
            </a:rPr>
            <a:t>万円増加となり</a:t>
          </a:r>
          <a:r>
            <a:rPr kumimoji="1" lang="ja-JP" altLang="en-US" sz="1200" baseline="0">
              <a:solidFill>
                <a:schemeClr val="dk1"/>
              </a:solidFill>
              <a:effectLst/>
              <a:latin typeface="+mn-lt"/>
              <a:ea typeface="+mn-ea"/>
              <a:cs typeface="+mn-cs"/>
            </a:rPr>
            <a:t>分子</a:t>
          </a:r>
          <a:r>
            <a:rPr kumimoji="1" lang="ja-JP" altLang="ja-JP" sz="1200" baseline="0">
              <a:solidFill>
                <a:schemeClr val="dk1"/>
              </a:solidFill>
              <a:effectLst/>
              <a:latin typeface="+mn-lt"/>
              <a:ea typeface="+mn-ea"/>
              <a:cs typeface="+mn-cs"/>
            </a:rPr>
            <a:t>を上回る増加率となったため、</a:t>
          </a:r>
          <a:r>
            <a:rPr kumimoji="1" lang="en-US" altLang="ja-JP" sz="1200" baseline="0">
              <a:solidFill>
                <a:schemeClr val="dk1"/>
              </a:solidFill>
              <a:effectLst/>
              <a:latin typeface="+mn-lt"/>
              <a:ea typeface="+mn-ea"/>
              <a:cs typeface="+mn-cs"/>
            </a:rPr>
            <a:t>1.69</a:t>
          </a:r>
          <a:r>
            <a:rPr kumimoji="1" lang="ja-JP" altLang="ja-JP" sz="1200" baseline="0">
              <a:solidFill>
                <a:schemeClr val="dk1"/>
              </a:solidFill>
              <a:effectLst/>
              <a:latin typeface="+mn-lt"/>
              <a:ea typeface="+mn-ea"/>
              <a:cs typeface="+mn-cs"/>
            </a:rPr>
            <a:t>ポイントの</a:t>
          </a:r>
          <a:r>
            <a:rPr kumimoji="1" lang="ja-JP" altLang="en-US" sz="1200" baseline="0">
              <a:solidFill>
                <a:schemeClr val="dk1"/>
              </a:solidFill>
              <a:effectLst/>
              <a:latin typeface="+mn-lt"/>
              <a:ea typeface="+mn-ea"/>
              <a:cs typeface="+mn-cs"/>
            </a:rPr>
            <a:t>減</a:t>
          </a:r>
          <a:r>
            <a:rPr kumimoji="1" lang="ja-JP" altLang="ja-JP" sz="1200" baseline="0">
              <a:solidFill>
                <a:schemeClr val="dk1"/>
              </a:solidFill>
              <a:effectLst/>
              <a:latin typeface="+mn-lt"/>
              <a:ea typeface="+mn-ea"/>
              <a:cs typeface="+mn-cs"/>
            </a:rPr>
            <a:t>となった。</a:t>
          </a:r>
          <a:endParaRPr kumimoji="1" lang="en-US" altLang="ja-JP" sz="1200" baseline="0">
            <a:solidFill>
              <a:schemeClr val="dk1"/>
            </a:solidFill>
            <a:effectLst/>
            <a:latin typeface="+mn-lt"/>
            <a:ea typeface="+mn-ea"/>
            <a:cs typeface="+mn-cs"/>
          </a:endParaRPr>
        </a:p>
        <a:p>
          <a:r>
            <a:rPr kumimoji="1" lang="ja-JP" altLang="en-US" sz="1200" baseline="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実質収支額は標準財政規模に対して、適正な範囲であるととともに、実質単年度収支の標準財政規模比については、</a:t>
          </a:r>
          <a:r>
            <a:rPr kumimoji="1" lang="ja-JP" altLang="ja-JP" sz="1200">
              <a:solidFill>
                <a:sysClr val="windowText" lastClr="000000"/>
              </a:solidFill>
              <a:effectLst/>
              <a:latin typeface="+mn-lt"/>
              <a:ea typeface="+mn-ea"/>
              <a:cs typeface="+mn-cs"/>
            </a:rPr>
            <a:t>特別区財政調整交付金</a:t>
          </a:r>
          <a:r>
            <a:rPr kumimoji="1" lang="ja-JP" altLang="en-US" sz="1200">
              <a:solidFill>
                <a:sysClr val="windowText" lastClr="000000"/>
              </a:solidFill>
              <a:effectLst/>
              <a:latin typeface="+mn-lt"/>
              <a:ea typeface="+mn-ea"/>
              <a:cs typeface="+mn-cs"/>
            </a:rPr>
            <a:t>における財産費の算定</a:t>
          </a:r>
          <a:r>
            <a:rPr kumimoji="1" lang="ja-JP" altLang="ja-JP" sz="1200">
              <a:solidFill>
                <a:sysClr val="windowText" lastClr="000000"/>
              </a:solidFill>
              <a:effectLst/>
              <a:latin typeface="+mn-lt"/>
              <a:ea typeface="+mn-ea"/>
              <a:cs typeface="+mn-cs"/>
            </a:rPr>
            <a:t>の増など</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0.92</a:t>
          </a:r>
          <a:r>
            <a:rPr kumimoji="1" lang="ja-JP" altLang="ja-JP" sz="1200">
              <a:solidFill>
                <a:schemeClr val="dk1"/>
              </a:solidFill>
              <a:effectLst/>
              <a:latin typeface="+mn-lt"/>
              <a:ea typeface="+mn-ea"/>
              <a:cs typeface="+mn-cs"/>
            </a:rPr>
            <a:t>ポイントの増となった。</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東京都中央区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すべての会計で実質収支は黒字である。</a:t>
          </a:r>
          <a:endParaRPr lang="ja-JP" altLang="ja-JP" sz="1300">
            <a:effectLst/>
          </a:endParaRPr>
        </a:p>
        <a:p>
          <a:r>
            <a:rPr kumimoji="1" lang="ja-JP" altLang="ja-JP" sz="1300">
              <a:solidFill>
                <a:schemeClr val="dk1"/>
              </a:solidFill>
              <a:effectLst/>
              <a:latin typeface="+mn-lt"/>
              <a:ea typeface="+mn-ea"/>
              <a:cs typeface="+mn-cs"/>
            </a:rPr>
            <a:t>　</a:t>
          </a:r>
          <a:r>
            <a:rPr lang="ja-JP" altLang="ja-JP" sz="1300">
              <a:solidFill>
                <a:schemeClr val="dk1"/>
              </a:solidFill>
              <a:effectLst/>
              <a:latin typeface="+mn-lt"/>
              <a:ea typeface="+mn-ea"/>
              <a:cs typeface="+mn-cs"/>
            </a:rPr>
            <a:t>分子となる全会計の実質赤字額のマイナス幅の増加率に比べ、分母となる標準財政規模の増加率の方が高かったため</a:t>
          </a:r>
          <a:r>
            <a:rPr kumimoji="1" lang="ja-JP" altLang="ja-JP" sz="1300">
              <a:solidFill>
                <a:schemeClr val="dk1"/>
              </a:solidFill>
              <a:effectLst/>
              <a:latin typeface="+mn-lt"/>
              <a:ea typeface="+mn-ea"/>
              <a:cs typeface="+mn-cs"/>
            </a:rPr>
            <a:t>、全体としては</a:t>
          </a:r>
          <a:r>
            <a:rPr kumimoji="1" lang="en-US" altLang="ja-JP" sz="1300">
              <a:solidFill>
                <a:schemeClr val="dk1"/>
              </a:solidFill>
              <a:effectLst/>
              <a:latin typeface="+mn-lt"/>
              <a:ea typeface="+mn-ea"/>
              <a:cs typeface="+mn-cs"/>
            </a:rPr>
            <a:t>0.51</a:t>
          </a:r>
          <a:r>
            <a:rPr kumimoji="1" lang="ja-JP" altLang="ja-JP" sz="1300">
              <a:solidFill>
                <a:schemeClr val="dk1"/>
              </a:solidFill>
              <a:effectLst/>
              <a:latin typeface="+mn-lt"/>
              <a:ea typeface="+mn-ea"/>
              <a:cs typeface="+mn-cs"/>
            </a:rPr>
            <a:t>ポイントの減とな</a:t>
          </a:r>
          <a:r>
            <a:rPr kumimoji="1" lang="ja-JP" altLang="en-US" sz="1300">
              <a:solidFill>
                <a:schemeClr val="dk1"/>
              </a:solidFill>
              <a:effectLst/>
              <a:latin typeface="+mn-lt"/>
              <a:ea typeface="+mn-ea"/>
              <a:cs typeface="+mn-cs"/>
            </a:rPr>
            <a:t>り、黒字幅が縮小した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166859737</v>
      </c>
      <c r="BO4" s="358"/>
      <c r="BP4" s="358"/>
      <c r="BQ4" s="358"/>
      <c r="BR4" s="358"/>
      <c r="BS4" s="358"/>
      <c r="BT4" s="358"/>
      <c r="BU4" s="359"/>
      <c r="BV4" s="357">
        <v>140316917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3.1</v>
      </c>
      <c r="CU4" s="364"/>
      <c r="CV4" s="364"/>
      <c r="CW4" s="364"/>
      <c r="CX4" s="364"/>
      <c r="CY4" s="364"/>
      <c r="CZ4" s="364"/>
      <c r="DA4" s="365"/>
      <c r="DB4" s="363">
        <v>3.3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161807893</v>
      </c>
      <c r="BO5" s="395"/>
      <c r="BP5" s="395"/>
      <c r="BQ5" s="395"/>
      <c r="BR5" s="395"/>
      <c r="BS5" s="395"/>
      <c r="BT5" s="395"/>
      <c r="BU5" s="396"/>
      <c r="BV5" s="394">
        <v>134823054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60.4</v>
      </c>
      <c r="CU5" s="392"/>
      <c r="CV5" s="392"/>
      <c r="CW5" s="392"/>
      <c r="CX5" s="392"/>
      <c r="CY5" s="392"/>
      <c r="CZ5" s="392"/>
      <c r="DA5" s="393"/>
      <c r="DB5" s="391">
        <v>64.599999999999994</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101</v>
      </c>
      <c r="AV6" s="427"/>
      <c r="AW6" s="427"/>
      <c r="AX6" s="427"/>
      <c r="AY6" s="428" t="s">
        <v>98</v>
      </c>
      <c r="AZ6" s="429"/>
      <c r="BA6" s="429"/>
      <c r="BB6" s="429"/>
      <c r="BC6" s="429"/>
      <c r="BD6" s="429"/>
      <c r="BE6" s="429"/>
      <c r="BF6" s="429"/>
      <c r="BG6" s="429"/>
      <c r="BH6" s="429"/>
      <c r="BI6" s="429"/>
      <c r="BJ6" s="429"/>
      <c r="BK6" s="429"/>
      <c r="BL6" s="429"/>
      <c r="BM6" s="430"/>
      <c r="BN6" s="394">
        <v>5051844</v>
      </c>
      <c r="BO6" s="395"/>
      <c r="BP6" s="395"/>
      <c r="BQ6" s="395"/>
      <c r="BR6" s="395"/>
      <c r="BS6" s="395"/>
      <c r="BT6" s="395"/>
      <c r="BU6" s="396"/>
      <c r="BV6" s="394">
        <v>5493863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60.4</v>
      </c>
      <c r="CU6" s="432"/>
      <c r="CV6" s="432"/>
      <c r="CW6" s="432"/>
      <c r="CX6" s="432"/>
      <c r="CY6" s="432"/>
      <c r="CZ6" s="432"/>
      <c r="DA6" s="433"/>
      <c r="DB6" s="431">
        <v>64.599999999999994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2655694</v>
      </c>
      <c r="BO7" s="395"/>
      <c r="BP7" s="395"/>
      <c r="BQ7" s="395"/>
      <c r="BR7" s="395"/>
      <c r="BS7" s="395"/>
      <c r="BT7" s="395"/>
      <c r="BU7" s="396"/>
      <c r="BV7" s="394">
        <v>3306985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76611065</v>
      </c>
      <c r="CU7" s="395"/>
      <c r="CV7" s="395"/>
      <c r="CW7" s="395"/>
      <c r="CX7" s="395"/>
      <c r="CY7" s="395"/>
      <c r="CZ7" s="395"/>
      <c r="DA7" s="396"/>
      <c r="DB7" s="394">
        <v>65623845</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2396150</v>
      </c>
      <c r="BO8" s="395"/>
      <c r="BP8" s="395"/>
      <c r="BQ8" s="395"/>
      <c r="BR8" s="395"/>
      <c r="BS8" s="395"/>
      <c r="BT8" s="395"/>
      <c r="BU8" s="396"/>
      <c r="BV8" s="394">
        <v>2186878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0.61</v>
      </c>
      <c r="CU8" s="435"/>
      <c r="CV8" s="435"/>
      <c r="CW8" s="435"/>
      <c r="CX8" s="435"/>
      <c r="CY8" s="435"/>
      <c r="CZ8" s="435"/>
      <c r="DA8" s="436"/>
      <c r="DB8" s="434">
        <v>0.66</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169179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209272</v>
      </c>
      <c r="BO9" s="395"/>
      <c r="BP9" s="395"/>
      <c r="BQ9" s="395"/>
      <c r="BR9" s="395"/>
      <c r="BS9" s="395"/>
      <c r="BT9" s="395"/>
      <c r="BU9" s="396"/>
      <c r="BV9" s="394">
        <v>237934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1.3</v>
      </c>
      <c r="CU9" s="392"/>
      <c r="CV9" s="392"/>
      <c r="CW9" s="392"/>
      <c r="CX9" s="392"/>
      <c r="CY9" s="392"/>
      <c r="CZ9" s="392"/>
      <c r="DA9" s="393"/>
      <c r="DB9" s="391">
        <v>1.4</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141183</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6589257</v>
      </c>
      <c r="BO10" s="395"/>
      <c r="BP10" s="395"/>
      <c r="BQ10" s="395"/>
      <c r="BR10" s="395"/>
      <c r="BS10" s="395"/>
      <c r="BT10" s="395"/>
      <c r="BU10" s="396"/>
      <c r="BV10" s="394">
        <v>5970214</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176835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2700000</v>
      </c>
      <c r="BO12" s="395"/>
      <c r="BP12" s="395"/>
      <c r="BQ12" s="395"/>
      <c r="BR12" s="395"/>
      <c r="BS12" s="395"/>
      <c r="BT12" s="395"/>
      <c r="BU12" s="396"/>
      <c r="BV12" s="394">
        <v>3300000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166465</v>
      </c>
      <c r="S13" s="479"/>
      <c r="T13" s="479"/>
      <c r="U13" s="479"/>
      <c r="V13" s="480"/>
      <c r="W13" s="410" t="s">
        <v>131</v>
      </c>
      <c r="X13" s="411"/>
      <c r="Y13" s="411"/>
      <c r="Z13" s="411"/>
      <c r="AA13" s="411"/>
      <c r="AB13" s="401"/>
      <c r="AC13" s="445">
        <v>67</v>
      </c>
      <c r="AD13" s="446"/>
      <c r="AE13" s="446"/>
      <c r="AF13" s="446"/>
      <c r="AG13" s="488"/>
      <c r="AH13" s="445">
        <v>26</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4098529</v>
      </c>
      <c r="BO13" s="395"/>
      <c r="BP13" s="395"/>
      <c r="BQ13" s="395"/>
      <c r="BR13" s="395"/>
      <c r="BS13" s="395"/>
      <c r="BT13" s="395"/>
      <c r="BU13" s="396"/>
      <c r="BV13" s="394">
        <v>2908148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1.1000000000000001</v>
      </c>
      <c r="CU13" s="392"/>
      <c r="CV13" s="392"/>
      <c r="CW13" s="392"/>
      <c r="CX13" s="392"/>
      <c r="CY13" s="392"/>
      <c r="CZ13" s="392"/>
      <c r="DA13" s="393"/>
      <c r="DB13" s="391">
        <v>0.6</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174074</v>
      </c>
      <c r="S14" s="479"/>
      <c r="T14" s="479"/>
      <c r="U14" s="479"/>
      <c r="V14" s="480"/>
      <c r="W14" s="384"/>
      <c r="X14" s="385"/>
      <c r="Y14" s="385"/>
      <c r="Z14" s="385"/>
      <c r="AA14" s="385"/>
      <c r="AB14" s="374"/>
      <c r="AC14" s="481">
        <v>0.1</v>
      </c>
      <c r="AD14" s="482"/>
      <c r="AE14" s="482"/>
      <c r="AF14" s="482"/>
      <c r="AG14" s="483"/>
      <c r="AH14" s="481">
        <v>0</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164750</v>
      </c>
      <c r="S15" s="479"/>
      <c r="T15" s="479"/>
      <c r="U15" s="479"/>
      <c r="V15" s="480"/>
      <c r="W15" s="410" t="s">
        <v>137</v>
      </c>
      <c r="X15" s="411"/>
      <c r="Y15" s="411"/>
      <c r="Z15" s="411"/>
      <c r="AA15" s="411"/>
      <c r="AB15" s="401"/>
      <c r="AC15" s="445">
        <v>8845</v>
      </c>
      <c r="AD15" s="446"/>
      <c r="AE15" s="446"/>
      <c r="AF15" s="446"/>
      <c r="AG15" s="488"/>
      <c r="AH15" s="445">
        <v>7033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39323243</v>
      </c>
      <c r="BO15" s="358"/>
      <c r="BP15" s="358"/>
      <c r="BQ15" s="358"/>
      <c r="BR15" s="358"/>
      <c r="BS15" s="358"/>
      <c r="BT15" s="358"/>
      <c r="BU15" s="359"/>
      <c r="BV15" s="357">
        <v>36202586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11.2</v>
      </c>
      <c r="AD16" s="482"/>
      <c r="AE16" s="482"/>
      <c r="AF16" s="482"/>
      <c r="AG16" s="483"/>
      <c r="AH16" s="481">
        <v>12.5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68900180</v>
      </c>
      <c r="BO16" s="395"/>
      <c r="BP16" s="395"/>
      <c r="BQ16" s="395"/>
      <c r="BR16" s="395"/>
      <c r="BS16" s="395"/>
      <c r="BT16" s="395"/>
      <c r="BU16" s="396"/>
      <c r="BV16" s="394">
        <v>58743117</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70037</v>
      </c>
      <c r="AD17" s="446"/>
      <c r="AE17" s="446"/>
      <c r="AF17" s="446"/>
      <c r="AG17" s="488"/>
      <c r="AH17" s="445">
        <v>49174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76611065</v>
      </c>
      <c r="BO17" s="395"/>
      <c r="BP17" s="395"/>
      <c r="BQ17" s="395"/>
      <c r="BR17" s="395"/>
      <c r="BS17" s="395"/>
      <c r="BT17" s="395"/>
      <c r="BU17" s="396"/>
      <c r="BV17" s="394">
        <v>65623845</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10.210000000000001</v>
      </c>
      <c r="M18" s="518"/>
      <c r="N18" s="518"/>
      <c r="O18" s="518"/>
      <c r="P18" s="518"/>
      <c r="Q18" s="518"/>
      <c r="R18" s="519"/>
      <c r="S18" s="519"/>
      <c r="T18" s="519"/>
      <c r="U18" s="519"/>
      <c r="V18" s="520"/>
      <c r="W18" s="412"/>
      <c r="X18" s="413"/>
      <c r="Y18" s="413"/>
      <c r="Z18" s="413"/>
      <c r="AA18" s="413"/>
      <c r="AB18" s="404"/>
      <c r="AC18" s="521">
        <v>88.7</v>
      </c>
      <c r="AD18" s="522"/>
      <c r="AE18" s="522"/>
      <c r="AF18" s="522"/>
      <c r="AG18" s="523"/>
      <c r="AH18" s="521">
        <v>87.4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51730717</v>
      </c>
      <c r="BO18" s="395"/>
      <c r="BP18" s="395"/>
      <c r="BQ18" s="395"/>
      <c r="BR18" s="395"/>
      <c r="BS18" s="395"/>
      <c r="BT18" s="395"/>
      <c r="BU18" s="396"/>
      <c r="BV18" s="394">
        <v>49648939</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16570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104754997</v>
      </c>
      <c r="BO19" s="395"/>
      <c r="BP19" s="395"/>
      <c r="BQ19" s="395"/>
      <c r="BR19" s="395"/>
      <c r="BS19" s="395"/>
      <c r="BT19" s="395"/>
      <c r="BU19" s="396"/>
      <c r="BV19" s="394">
        <v>87149007</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92533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43269886</v>
      </c>
      <c r="BO22" s="358"/>
      <c r="BP22" s="358"/>
      <c r="BQ22" s="358"/>
      <c r="BR22" s="358"/>
      <c r="BS22" s="358"/>
      <c r="BT22" s="358"/>
      <c r="BU22" s="359"/>
      <c r="BV22" s="357">
        <v>33554838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30471284</v>
      </c>
      <c r="BO23" s="395"/>
      <c r="BP23" s="395"/>
      <c r="BQ23" s="395"/>
      <c r="BR23" s="395"/>
      <c r="BS23" s="395"/>
      <c r="BT23" s="395"/>
      <c r="BU23" s="396"/>
      <c r="BV23" s="394">
        <v>23743905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11510</v>
      </c>
      <c r="R24" s="446"/>
      <c r="S24" s="446"/>
      <c r="T24" s="446"/>
      <c r="U24" s="446"/>
      <c r="V24" s="488"/>
      <c r="W24" s="540"/>
      <c r="X24" s="541"/>
      <c r="Y24" s="542"/>
      <c r="Z24" s="444" t="s">
        <v>162</v>
      </c>
      <c r="AA24" s="424"/>
      <c r="AB24" s="424"/>
      <c r="AC24" s="424"/>
      <c r="AD24" s="424"/>
      <c r="AE24" s="424"/>
      <c r="AF24" s="424"/>
      <c r="AG24" s="425"/>
      <c r="AH24" s="445">
        <v>1537</v>
      </c>
      <c r="AI24" s="446"/>
      <c r="AJ24" s="446"/>
      <c r="AK24" s="446"/>
      <c r="AL24" s="488"/>
      <c r="AM24" s="445">
        <v>4320507</v>
      </c>
      <c r="AN24" s="446"/>
      <c r="AO24" s="446"/>
      <c r="AP24" s="446"/>
      <c r="AQ24" s="446"/>
      <c r="AR24" s="488"/>
      <c r="AS24" s="445">
        <v>2811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43269886</v>
      </c>
      <c r="BO24" s="395"/>
      <c r="BP24" s="395"/>
      <c r="BQ24" s="395"/>
      <c r="BR24" s="395"/>
      <c r="BS24" s="395"/>
      <c r="BT24" s="395"/>
      <c r="BU24" s="396"/>
      <c r="BV24" s="394">
        <v>33554838</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2</v>
      </c>
      <c r="M25" s="446"/>
      <c r="N25" s="446"/>
      <c r="O25" s="446"/>
      <c r="P25" s="488"/>
      <c r="Q25" s="445">
        <v>9230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21032770</v>
      </c>
      <c r="BO25" s="358"/>
      <c r="BP25" s="358"/>
      <c r="BQ25" s="358"/>
      <c r="BR25" s="358"/>
      <c r="BS25" s="358"/>
      <c r="BT25" s="358"/>
      <c r="BU25" s="359"/>
      <c r="BV25" s="357">
        <v>31037939</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8240</v>
      </c>
      <c r="R26" s="446"/>
      <c r="S26" s="446"/>
      <c r="T26" s="446"/>
      <c r="U26" s="446"/>
      <c r="V26" s="488"/>
      <c r="W26" s="540"/>
      <c r="X26" s="541"/>
      <c r="Y26" s="542"/>
      <c r="Z26" s="444" t="s">
        <v>168</v>
      </c>
      <c r="AA26" s="546"/>
      <c r="AB26" s="546"/>
      <c r="AC26" s="546"/>
      <c r="AD26" s="546"/>
      <c r="AE26" s="546"/>
      <c r="AF26" s="546"/>
      <c r="AG26" s="547"/>
      <c r="AH26" s="445">
        <v>171</v>
      </c>
      <c r="AI26" s="446"/>
      <c r="AJ26" s="446"/>
      <c r="AK26" s="446"/>
      <c r="AL26" s="488"/>
      <c r="AM26" s="445">
        <v>461529</v>
      </c>
      <c r="AN26" s="446"/>
      <c r="AO26" s="446"/>
      <c r="AP26" s="446"/>
      <c r="AQ26" s="446"/>
      <c r="AR26" s="488"/>
      <c r="AS26" s="445">
        <v>2699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500000</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9300</v>
      </c>
      <c r="R27" s="446"/>
      <c r="S27" s="446"/>
      <c r="T27" s="446"/>
      <c r="U27" s="446"/>
      <c r="V27" s="488"/>
      <c r="W27" s="540"/>
      <c r="X27" s="541"/>
      <c r="Y27" s="542"/>
      <c r="Z27" s="444" t="s">
        <v>171</v>
      </c>
      <c r="AA27" s="424"/>
      <c r="AB27" s="424"/>
      <c r="AC27" s="424"/>
      <c r="AD27" s="424"/>
      <c r="AE27" s="424"/>
      <c r="AF27" s="424"/>
      <c r="AG27" s="425"/>
      <c r="AH27" s="445">
        <v>92</v>
      </c>
      <c r="AI27" s="446"/>
      <c r="AJ27" s="446"/>
      <c r="AK27" s="446"/>
      <c r="AL27" s="488"/>
      <c r="AM27" s="445">
        <v>297221</v>
      </c>
      <c r="AN27" s="446"/>
      <c r="AO27" s="446"/>
      <c r="AP27" s="446"/>
      <c r="AQ27" s="446"/>
      <c r="AR27" s="488"/>
      <c r="AS27" s="445">
        <v>3231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7890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34821849</v>
      </c>
      <c r="BO28" s="358"/>
      <c r="BP28" s="358"/>
      <c r="BQ28" s="358"/>
      <c r="BR28" s="358"/>
      <c r="BS28" s="358"/>
      <c r="BT28" s="358"/>
      <c r="BU28" s="359"/>
      <c r="BV28" s="357">
        <v>30932592</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30</v>
      </c>
      <c r="M29" s="446"/>
      <c r="N29" s="446"/>
      <c r="O29" s="446"/>
      <c r="P29" s="488"/>
      <c r="Q29" s="445">
        <v>6110</v>
      </c>
      <c r="R29" s="446"/>
      <c r="S29" s="446"/>
      <c r="T29" s="446"/>
      <c r="U29" s="446"/>
      <c r="V29" s="488"/>
      <c r="W29" s="543"/>
      <c r="X29" s="544"/>
      <c r="Y29" s="545"/>
      <c r="Z29" s="444" t="s">
        <v>177</v>
      </c>
      <c r="AA29" s="424"/>
      <c r="AB29" s="424"/>
      <c r="AC29" s="424"/>
      <c r="AD29" s="424"/>
      <c r="AE29" s="424"/>
      <c r="AF29" s="424"/>
      <c r="AG29" s="425"/>
      <c r="AH29" s="445">
        <v>1629</v>
      </c>
      <c r="AI29" s="446"/>
      <c r="AJ29" s="446"/>
      <c r="AK29" s="446"/>
      <c r="AL29" s="488"/>
      <c r="AM29" s="445">
        <v>4617728</v>
      </c>
      <c r="AN29" s="446"/>
      <c r="AO29" s="446"/>
      <c r="AP29" s="446"/>
      <c r="AQ29" s="446"/>
      <c r="AR29" s="488"/>
      <c r="AS29" s="445">
        <v>2835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60994774</v>
      </c>
      <c r="BO30" s="514"/>
      <c r="BP30" s="514"/>
      <c r="BQ30" s="514"/>
      <c r="BR30" s="514"/>
      <c r="BS30" s="514"/>
      <c r="BT30" s="514"/>
      <c r="BU30" s="515"/>
      <c r="BV30" s="513">
        <v>41957198</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75"/>
      <c r="CO34" s="584">
        <f>IF(CQ34="","",MAX(C34:D43,U34:V43,AM34:AN43,BE34:BF43,BW34:BX43)+1)</f>
        <v>10</v>
      </c>
      <c r="CP34" s="584"/>
      <c r="CQ34" s="585" t="str">
        <f>IF('各会計、関係団体の財政状況及び健全化判断比率'!BS7="","",'各会計、関係団体の財政状況及び健全化判断比率'!BS7)</f>
        <v>一般財団法人中央区都市整備公社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75"/>
      <c r="CO35" s="584">
        <f t="shared" ref="CO35:CO43" si="3">IF(CQ35="","",CO34+1)</f>
        <v>11</v>
      </c>
      <c r="CP35" s="584"/>
      <c r="CQ35" s="585" t="str">
        <f>IF('各会計、関係団体の財政状況及び健全化判断比率'!BS8="","",'各会計、関係団体の財政状況及び健全化判断比率'!BS8)</f>
        <v>中央区勤労者サービス公社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7</v>
      </c>
      <c r="BX36" s="584"/>
      <c r="BY36" s="585" t="str">
        <f>IF('各会計、関係団体の財政状況及び健全化判断比率'!B70="","",'各会計、関係団体の財政状況及び健全化判断比率'!B70)</f>
        <v>東京二十三区清掃一部事務組合</v>
      </c>
      <c r="BZ36" s="585"/>
      <c r="CA36" s="585"/>
      <c r="CB36" s="585"/>
      <c r="CC36" s="585"/>
      <c r="CD36" s="585"/>
      <c r="CE36" s="585"/>
      <c r="CF36" s="585"/>
      <c r="CG36" s="585"/>
      <c r="CH36" s="585"/>
      <c r="CI36" s="585"/>
      <c r="CJ36" s="585"/>
      <c r="CK36" s="585"/>
      <c r="CL36" s="585"/>
      <c r="CM36" s="585"/>
      <c r="CN36" s="175"/>
      <c r="CO36" s="584">
        <f t="shared" si="3"/>
        <v>12</v>
      </c>
      <c r="CP36" s="584"/>
      <c r="CQ36" s="585" t="str">
        <f>IF('各会計、関係団体の財政状況及び健全化判断比率'!BS9="","",'各会計、関係団体の財政状況及び健全化判断比率'!BS9)</f>
        <v>日本橋プラザ</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8</v>
      </c>
      <c r="BX37" s="584"/>
      <c r="BY37" s="585" t="str">
        <f>IF('各会計、関係団体の財政状況及び健全化判断比率'!B71="","",'各会計、関係団体の財政状況及び健全化判断比率'!B71)</f>
        <v>東京都後期高齢者医療広域連合（一般会計）</v>
      </c>
      <c r="BZ37" s="585"/>
      <c r="CA37" s="585"/>
      <c r="CB37" s="585"/>
      <c r="CC37" s="585"/>
      <c r="CD37" s="585"/>
      <c r="CE37" s="585"/>
      <c r="CF37" s="585"/>
      <c r="CG37" s="585"/>
      <c r="CH37" s="585"/>
      <c r="CI37" s="585"/>
      <c r="CJ37" s="585"/>
      <c r="CK37" s="585"/>
      <c r="CL37" s="585"/>
      <c r="CM37" s="585"/>
      <c r="CN37" s="175"/>
      <c r="CO37" s="584">
        <f t="shared" si="3"/>
        <v>13</v>
      </c>
      <c r="CP37" s="584"/>
      <c r="CQ37" s="585" t="str">
        <f>IF('各会計、関係団体の財政状況及び健全化判断比率'!BS10="","",'各会計、関係団体の財政状況及び健全化判断比率'!BS10)</f>
        <v>中央区土地開発公社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〇</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9</v>
      </c>
      <c r="BX38" s="584"/>
      <c r="BY38" s="585" t="str">
        <f>IF('各会計、関係団体の財政状況及び健全化判断比率'!B72="","",'各会計、関係団体の財政状況及び健全化判断比率'!B72)</f>
        <v>東京都後期高齢者医療広域連合（後期高齢者医療特別会計）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M1mRe7dlV504uWuyRu24yWntYxs4yUyfqqmKZPEZ/1CYLtRr6oTE/fE4Ckv7urHLrnKSqdIPFGNVorH6bqVQ==" saltValue="3ScsLeeGYcWVrcPMCJE+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527</v>
      </c>
      <c r="D34" s="1136"/>
      <c r="E34" s="1137"/>
      <c r="F34" s="32">
        <v>4.2699999999999996</v>
      </c>
      <c r="G34" s="33">
        <v>3.13</v>
      </c>
      <c r="H34" s="33">
        <v>3.19</v>
      </c>
      <c r="I34" s="33">
        <v>3.33</v>
      </c>
      <c r="J34" s="34">
        <v>3.12</v>
      </c>
      <c r="K34" s="22"/>
      <c r="L34" s="22"/>
      <c r="M34" s="22"/>
      <c r="N34" s="22"/>
      <c r="O34" s="22"/>
      <c r="P34" s="22"/>
    </row>
    <row r="35" spans="1:16" ht="39" customHeight="1" x14ac:dyDescent="0.2">
      <c r="A35" s="22"/>
      <c r="B35" s="35"/>
      <c r="C35" s="1132" t="s">
        <v>528</v>
      </c>
      <c r="D35" s="1132"/>
      <c r="E35" s="1133"/>
      <c r="F35" s="36">
        <v>0.31</v>
      </c>
      <c r="G35" s="37">
        <v>0.39</v>
      </c>
      <c r="H35" s="37">
        <v>0.46</v>
      </c>
      <c r="I35" s="37">
        <v>0.33</v>
      </c>
      <c r="J35" s="38">
        <v>0.22</v>
      </c>
      <c r="K35" s="22"/>
      <c r="L35" s="22"/>
      <c r="M35" s="22"/>
      <c r="N35" s="22"/>
      <c r="O35" s="22"/>
      <c r="P35" s="22"/>
    </row>
    <row r="36" spans="1:16" ht="39" customHeight="1" x14ac:dyDescent="0.2">
      <c r="A36" s="22"/>
      <c r="B36" s="35"/>
      <c r="C36" s="1132" t="s">
        <v>529</v>
      </c>
      <c r="D36" s="1132"/>
      <c r="E36" s="1133"/>
      <c r="F36" s="36">
        <v>0.45</v>
      </c>
      <c r="G36" s="37">
        <v>0.66</v>
      </c>
      <c r="H36" s="37">
        <v>0.52</v>
      </c>
      <c r="I36" s="37">
        <v>0.35</v>
      </c>
      <c r="J36" s="38">
        <v>0.19</v>
      </c>
      <c r="K36" s="22"/>
      <c r="L36" s="22"/>
      <c r="M36" s="22"/>
      <c r="N36" s="22"/>
      <c r="O36" s="22"/>
      <c r="P36" s="22"/>
    </row>
    <row r="37" spans="1:16" ht="39" customHeight="1" x14ac:dyDescent="0.2">
      <c r="A37" s="22"/>
      <c r="B37" s="35"/>
      <c r="C37" s="1132" t="s">
        <v>530</v>
      </c>
      <c r="D37" s="1132"/>
      <c r="E37" s="1133"/>
      <c r="F37" s="36">
        <v>0.04</v>
      </c>
      <c r="G37" s="37">
        <v>0.03</v>
      </c>
      <c r="H37" s="37">
        <v>0.04</v>
      </c>
      <c r="I37" s="37">
        <v>0.05</v>
      </c>
      <c r="J37" s="38">
        <v>0.02</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531</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532</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yKVnScLCgHhl+eGLsA/eqTGCASCKhvj317QIZQPfaJe42hbmS5C44c14a0k95G5p6eq9poXka4vBLuTw4i5IA==" saltValue="6DnaRJqG8Rz1cWuECZku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702</v>
      </c>
      <c r="L45" s="58">
        <v>816</v>
      </c>
      <c r="M45" s="58">
        <v>833</v>
      </c>
      <c r="N45" s="58">
        <v>917</v>
      </c>
      <c r="O45" s="59">
        <v>1045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v>35</v>
      </c>
      <c r="L47" s="62">
        <v>107</v>
      </c>
      <c r="M47" s="62">
        <v>134</v>
      </c>
      <c r="N47" s="62">
        <v>164</v>
      </c>
      <c r="O47" s="63">
        <v>210</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74</v>
      </c>
      <c r="L49" s="62">
        <v>83</v>
      </c>
      <c r="M49" s="62">
        <v>84</v>
      </c>
      <c r="N49" s="62">
        <v>62</v>
      </c>
      <c r="O49" s="63">
        <v>77</v>
      </c>
      <c r="P49" s="46"/>
      <c r="Q49" s="46"/>
      <c r="R49" s="46"/>
      <c r="S49" s="46"/>
      <c r="T49" s="46"/>
      <c r="U49" s="46"/>
    </row>
    <row r="50" spans="1:21" ht="30.75" customHeight="1" x14ac:dyDescent="0.2">
      <c r="A50" s="46"/>
      <c r="B50" s="1140"/>
      <c r="C50" s="1141"/>
      <c r="D50" s="60"/>
      <c r="E50" s="1146" t="s">
        <v>15</v>
      </c>
      <c r="F50" s="1146"/>
      <c r="G50" s="1146"/>
      <c r="H50" s="1146"/>
      <c r="I50" s="1146"/>
      <c r="J50" s="1147"/>
      <c r="K50" s="61">
        <v>724</v>
      </c>
      <c r="L50" s="62">
        <v>608</v>
      </c>
      <c r="M50" s="62">
        <v>1015</v>
      </c>
      <c r="N50" s="62">
        <v>1173</v>
      </c>
      <c r="O50" s="63">
        <v>1168</v>
      </c>
      <c r="P50" s="46"/>
      <c r="Q50" s="46"/>
      <c r="R50" s="46"/>
      <c r="S50" s="46"/>
      <c r="T50" s="46"/>
      <c r="U50" s="46"/>
    </row>
    <row r="51" spans="1:21" ht="30.75" customHeight="1" x14ac:dyDescent="0.2">
      <c r="A51" s="46"/>
      <c r="B51" s="1142"/>
      <c r="C51" s="1143"/>
      <c r="D51" s="64"/>
      <c r="E51" s="1146" t="s">
        <v>16</v>
      </c>
      <c r="F51" s="1146"/>
      <c r="G51" s="1146"/>
      <c r="H51" s="1146"/>
      <c r="I51" s="1146"/>
      <c r="J51" s="1147"/>
      <c r="K51" s="61">
        <v>1</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1690</v>
      </c>
      <c r="L52" s="62">
        <v>1702</v>
      </c>
      <c r="M52" s="62">
        <v>1638</v>
      </c>
      <c r="N52" s="62">
        <v>1505</v>
      </c>
      <c r="O52" s="63">
        <v>1407</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-154</v>
      </c>
      <c r="L53" s="67">
        <v>-88</v>
      </c>
      <c r="M53" s="67">
        <v>428</v>
      </c>
      <c r="N53" s="67">
        <v>811</v>
      </c>
      <c r="O53" s="68">
        <v>1093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533</v>
      </c>
      <c r="L57" s="79" t="s">
        <v>534</v>
      </c>
      <c r="M57" s="79" t="s">
        <v>535</v>
      </c>
      <c r="N57" s="79" t="s">
        <v>536</v>
      </c>
      <c r="O57" s="80" t="s">
        <v>537</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482</v>
      </c>
      <c r="L58" s="82" t="s">
        <v>482</v>
      </c>
      <c r="M58" s="82">
        <v>68</v>
      </c>
      <c r="N58" s="82" t="s">
        <v>482</v>
      </c>
      <c r="O58" s="83" t="s">
        <v>482</v>
      </c>
    </row>
    <row r="59" spans="1:21" ht="31.5" customHeight="1" x14ac:dyDescent="0.2">
      <c r="B59" s="1156"/>
      <c r="C59" s="1157"/>
      <c r="D59" s="1163" t="s">
        <v>26</v>
      </c>
      <c r="E59" s="1164"/>
      <c r="F59" s="1164"/>
      <c r="G59" s="1164"/>
      <c r="H59" s="1164"/>
      <c r="I59" s="1164"/>
      <c r="J59" s="1165"/>
      <c r="K59" s="84">
        <v>252</v>
      </c>
      <c r="L59" s="85">
        <v>356</v>
      </c>
      <c r="M59" s="85">
        <v>570</v>
      </c>
      <c r="N59" s="85">
        <v>621</v>
      </c>
      <c r="O59" s="86">
        <v>910</v>
      </c>
    </row>
    <row r="60" spans="1:21" ht="31.5" customHeight="1" thickBot="1" x14ac:dyDescent="0.25">
      <c r="B60" s="1158"/>
      <c r="C60" s="1159"/>
      <c r="D60" s="1166" t="s">
        <v>27</v>
      </c>
      <c r="E60" s="1167"/>
      <c r="F60" s="1167"/>
      <c r="G60" s="1167"/>
      <c r="H60" s="1167"/>
      <c r="I60" s="1167"/>
      <c r="J60" s="1168"/>
      <c r="K60" s="87">
        <v>84</v>
      </c>
      <c r="L60" s="88">
        <v>119</v>
      </c>
      <c r="M60" s="88">
        <v>226</v>
      </c>
      <c r="N60" s="88">
        <v>293</v>
      </c>
      <c r="O60" s="89">
        <v>457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x6JNPForBEI26qO/JoUGQ/wdtNtQ7Z5+Isln6HMfigpGm7Z/lBt2HKOicS6nDU1D/vstg9E8SVCc10alqjQpA==" saltValue="h4vOoTqqE+bxPIuQf5b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42">
        <v>17971</v>
      </c>
      <c r="J41" s="343">
        <v>20244</v>
      </c>
      <c r="K41" s="343">
        <v>30463</v>
      </c>
      <c r="L41" s="343">
        <v>34465</v>
      </c>
      <c r="M41" s="344">
        <v>44538</v>
      </c>
    </row>
    <row r="42" spans="2:13" ht="27.75" customHeight="1" x14ac:dyDescent="0.2">
      <c r="B42" s="1171"/>
      <c r="C42" s="1172"/>
      <c r="D42" s="104"/>
      <c r="E42" s="1177" t="s">
        <v>32</v>
      </c>
      <c r="F42" s="1177"/>
      <c r="G42" s="1177"/>
      <c r="H42" s="1178"/>
      <c r="I42" s="345">
        <v>4494</v>
      </c>
      <c r="J42" s="346">
        <v>4156</v>
      </c>
      <c r="K42" s="346">
        <v>3821</v>
      </c>
      <c r="L42" s="346">
        <v>3458</v>
      </c>
      <c r="M42" s="347">
        <v>2690</v>
      </c>
    </row>
    <row r="43" spans="2:13" ht="27.75" customHeight="1" x14ac:dyDescent="0.2">
      <c r="B43" s="1171"/>
      <c r="C43" s="1172"/>
      <c r="D43" s="104"/>
      <c r="E43" s="1177" t="s">
        <v>33</v>
      </c>
      <c r="F43" s="1177"/>
      <c r="G43" s="1177"/>
      <c r="H43" s="1178"/>
      <c r="I43" s="345" t="s">
        <v>482</v>
      </c>
      <c r="J43" s="346" t="s">
        <v>482</v>
      </c>
      <c r="K43" s="346" t="s">
        <v>482</v>
      </c>
      <c r="L43" s="346" t="s">
        <v>482</v>
      </c>
      <c r="M43" s="347" t="s">
        <v>482</v>
      </c>
    </row>
    <row r="44" spans="2:13" ht="27.75" customHeight="1" x14ac:dyDescent="0.2">
      <c r="B44" s="1171"/>
      <c r="C44" s="1172"/>
      <c r="D44" s="104"/>
      <c r="E44" s="1177" t="s">
        <v>34</v>
      </c>
      <c r="F44" s="1177"/>
      <c r="G44" s="1177"/>
      <c r="H44" s="1178"/>
      <c r="I44" s="345">
        <v>878</v>
      </c>
      <c r="J44" s="346">
        <v>1065</v>
      </c>
      <c r="K44" s="346">
        <v>1184</v>
      </c>
      <c r="L44" s="346">
        <v>1312</v>
      </c>
      <c r="M44" s="347">
        <v>1237</v>
      </c>
    </row>
    <row r="45" spans="2:13" ht="27.75" customHeight="1" x14ac:dyDescent="0.2">
      <c r="B45" s="1171"/>
      <c r="C45" s="1172"/>
      <c r="D45" s="104"/>
      <c r="E45" s="1177" t="s">
        <v>35</v>
      </c>
      <c r="F45" s="1177"/>
      <c r="G45" s="1177"/>
      <c r="H45" s="1178"/>
      <c r="I45" s="345">
        <v>9154</v>
      </c>
      <c r="J45" s="346">
        <v>9310</v>
      </c>
      <c r="K45" s="346">
        <v>8457</v>
      </c>
      <c r="L45" s="346">
        <v>7999</v>
      </c>
      <c r="M45" s="347">
        <v>8403</v>
      </c>
    </row>
    <row r="46" spans="2:13" ht="27.75" customHeight="1" x14ac:dyDescent="0.2">
      <c r="B46" s="1171"/>
      <c r="C46" s="1172"/>
      <c r="D46" s="105"/>
      <c r="E46" s="1177" t="s">
        <v>36</v>
      </c>
      <c r="F46" s="1177"/>
      <c r="G46" s="1177"/>
      <c r="H46" s="1178"/>
      <c r="I46" s="345" t="s">
        <v>482</v>
      </c>
      <c r="J46" s="346" t="s">
        <v>482</v>
      </c>
      <c r="K46" s="346" t="s">
        <v>482</v>
      </c>
      <c r="L46" s="346" t="s">
        <v>482</v>
      </c>
      <c r="M46" s="347" t="s">
        <v>482</v>
      </c>
    </row>
    <row r="47" spans="2:13" ht="27.75" customHeight="1" x14ac:dyDescent="0.2">
      <c r="B47" s="1171"/>
      <c r="C47" s="1172"/>
      <c r="D47" s="106"/>
      <c r="E47" s="1179" t="s">
        <v>37</v>
      </c>
      <c r="F47" s="1180"/>
      <c r="G47" s="1180"/>
      <c r="H47" s="1181"/>
      <c r="I47" s="345" t="s">
        <v>482</v>
      </c>
      <c r="J47" s="346" t="s">
        <v>482</v>
      </c>
      <c r="K47" s="346" t="s">
        <v>482</v>
      </c>
      <c r="L47" s="346" t="s">
        <v>482</v>
      </c>
      <c r="M47" s="347" t="s">
        <v>482</v>
      </c>
    </row>
    <row r="48" spans="2:13" ht="27.75" customHeight="1" x14ac:dyDescent="0.2">
      <c r="B48" s="1171"/>
      <c r="C48" s="1172"/>
      <c r="D48" s="104"/>
      <c r="E48" s="1177" t="s">
        <v>38</v>
      </c>
      <c r="F48" s="1177"/>
      <c r="G48" s="1177"/>
      <c r="H48" s="1178"/>
      <c r="I48" s="345" t="s">
        <v>482</v>
      </c>
      <c r="J48" s="346" t="s">
        <v>482</v>
      </c>
      <c r="K48" s="346" t="s">
        <v>482</v>
      </c>
      <c r="L48" s="346" t="s">
        <v>482</v>
      </c>
      <c r="M48" s="347" t="s">
        <v>482</v>
      </c>
    </row>
    <row r="49" spans="2:13" ht="27.75" customHeight="1" x14ac:dyDescent="0.2">
      <c r="B49" s="1173"/>
      <c r="C49" s="1174"/>
      <c r="D49" s="104"/>
      <c r="E49" s="1177" t="s">
        <v>39</v>
      </c>
      <c r="F49" s="1177"/>
      <c r="G49" s="1177"/>
      <c r="H49" s="1178"/>
      <c r="I49" s="345" t="s">
        <v>482</v>
      </c>
      <c r="J49" s="346" t="s">
        <v>482</v>
      </c>
      <c r="K49" s="346" t="s">
        <v>482</v>
      </c>
      <c r="L49" s="346" t="s">
        <v>482</v>
      </c>
      <c r="M49" s="347" t="s">
        <v>482</v>
      </c>
    </row>
    <row r="50" spans="2:13" ht="27.75" customHeight="1" x14ac:dyDescent="0.2">
      <c r="B50" s="1182" t="s">
        <v>40</v>
      </c>
      <c r="C50" s="1183"/>
      <c r="D50" s="107"/>
      <c r="E50" s="1177" t="s">
        <v>41</v>
      </c>
      <c r="F50" s="1177"/>
      <c r="G50" s="1177"/>
      <c r="H50" s="1178"/>
      <c r="I50" s="345">
        <v>65305</v>
      </c>
      <c r="J50" s="346">
        <v>73896</v>
      </c>
      <c r="K50" s="346">
        <v>73305</v>
      </c>
      <c r="L50" s="346">
        <v>75366</v>
      </c>
      <c r="M50" s="347">
        <v>98954</v>
      </c>
    </row>
    <row r="51" spans="2:13" ht="27.75" customHeight="1" x14ac:dyDescent="0.2">
      <c r="B51" s="1171"/>
      <c r="C51" s="1172"/>
      <c r="D51" s="104"/>
      <c r="E51" s="1177" t="s">
        <v>42</v>
      </c>
      <c r="F51" s="1177"/>
      <c r="G51" s="1177"/>
      <c r="H51" s="1178"/>
      <c r="I51" s="345" t="s">
        <v>482</v>
      </c>
      <c r="J51" s="346" t="s">
        <v>482</v>
      </c>
      <c r="K51" s="346" t="s">
        <v>482</v>
      </c>
      <c r="L51" s="346" t="s">
        <v>482</v>
      </c>
      <c r="M51" s="347" t="s">
        <v>482</v>
      </c>
    </row>
    <row r="52" spans="2:13" ht="27.75" customHeight="1" x14ac:dyDescent="0.2">
      <c r="B52" s="1173"/>
      <c r="C52" s="1174"/>
      <c r="D52" s="104"/>
      <c r="E52" s="1177" t="s">
        <v>43</v>
      </c>
      <c r="F52" s="1177"/>
      <c r="G52" s="1177"/>
      <c r="H52" s="1178"/>
      <c r="I52" s="345">
        <v>16524</v>
      </c>
      <c r="J52" s="346">
        <v>16832</v>
      </c>
      <c r="K52" s="346">
        <v>26985</v>
      </c>
      <c r="L52" s="346">
        <v>31277</v>
      </c>
      <c r="M52" s="347">
        <v>36855</v>
      </c>
    </row>
    <row r="53" spans="2:13" ht="27.75" customHeight="1" thickBot="1" x14ac:dyDescent="0.25">
      <c r="B53" s="1184" t="s">
        <v>19</v>
      </c>
      <c r="C53" s="1185"/>
      <c r="D53" s="108"/>
      <c r="E53" s="1186" t="s">
        <v>44</v>
      </c>
      <c r="F53" s="1186"/>
      <c r="G53" s="1186"/>
      <c r="H53" s="1187"/>
      <c r="I53" s="348">
        <v>-49332</v>
      </c>
      <c r="J53" s="349">
        <v>-55953</v>
      </c>
      <c r="K53" s="349">
        <v>-56364</v>
      </c>
      <c r="L53" s="349">
        <v>-59409</v>
      </c>
      <c r="M53" s="350">
        <v>-78941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c47Lhy9j7NevbUM/w7UtjZCOIKz5pWuzQoqjez21UTj3V5ae6WYiAv03eh3yLrnNnOyENXnOTwh3aO3CXUsyw==" saltValue="DYa6WW1oAWGIb14zPPDB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523</v>
      </c>
      <c r="G54" s="117" t="s">
        <v>524</v>
      </c>
      <c r="H54" s="118" t="s">
        <v>525</v>
      </c>
    </row>
    <row r="55" spans="2:8" ht="52.5" customHeight="1" x14ac:dyDescent="0.2">
      <c r="B55" s="119"/>
      <c r="C55" s="1196" t="s">
        <v>46</v>
      </c>
      <c r="D55" s="1196"/>
      <c r="E55" s="1197"/>
      <c r="F55" s="120">
        <v>28262</v>
      </c>
      <c r="G55" s="120">
        <v>30933</v>
      </c>
      <c r="H55" s="121">
        <v>34822</v>
      </c>
    </row>
    <row r="56" spans="2:8" ht="52.5" customHeight="1" x14ac:dyDescent="0.2">
      <c r="B56" s="122"/>
      <c r="C56" s="1198" t="s">
        <v>47</v>
      </c>
      <c r="D56" s="1198"/>
      <c r="E56" s="1199"/>
      <c r="F56" s="123" t="s">
        <v>482</v>
      </c>
      <c r="G56" s="123" t="s">
        <v>482</v>
      </c>
      <c r="H56" s="124" t="s">
        <v>482</v>
      </c>
    </row>
    <row r="57" spans="2:8" ht="53.25" customHeight="1" x14ac:dyDescent="0.2">
      <c r="B57" s="122"/>
      <c r="C57" s="1200" t="s">
        <v>48</v>
      </c>
      <c r="D57" s="1200"/>
      <c r="E57" s="1201"/>
      <c r="F57" s="125">
        <v>42969</v>
      </c>
      <c r="G57" s="125">
        <v>41957</v>
      </c>
      <c r="H57" s="126">
        <v>60995</v>
      </c>
    </row>
    <row r="58" spans="2:8" ht="45.75" customHeight="1" x14ac:dyDescent="0.2">
      <c r="B58" s="127"/>
      <c r="C58" s="1188" t="s">
        <v>544</v>
      </c>
      <c r="D58" s="1189"/>
      <c r="E58" s="1190"/>
      <c r="F58" s="128">
        <v>19198</v>
      </c>
      <c r="G58" s="128">
        <v>20376</v>
      </c>
      <c r="H58" s="129">
        <v>24010</v>
      </c>
    </row>
    <row r="59" spans="2:8" ht="45.75" customHeight="1" x14ac:dyDescent="0.2">
      <c r="B59" s="127"/>
      <c r="C59" s="1188" t="s">
        <v>545</v>
      </c>
      <c r="D59" s="1189"/>
      <c r="E59" s="1190"/>
      <c r="F59" s="128">
        <v>11453</v>
      </c>
      <c r="G59" s="128">
        <v>13872</v>
      </c>
      <c r="H59" s="129">
        <v>21730</v>
      </c>
    </row>
    <row r="60" spans="2:8" ht="45.75" customHeight="1" x14ac:dyDescent="0.2">
      <c r="B60" s="127"/>
      <c r="C60" s="1188" t="s">
        <v>546</v>
      </c>
      <c r="D60" s="1189"/>
      <c r="E60" s="1190"/>
      <c r="F60" s="128">
        <v>7478</v>
      </c>
      <c r="G60" s="128">
        <v>1314</v>
      </c>
      <c r="H60" s="129">
        <v>8886</v>
      </c>
    </row>
    <row r="61" spans="2:8" ht="45.75" customHeight="1" x14ac:dyDescent="0.2">
      <c r="B61" s="127"/>
      <c r="C61" s="1188" t="s">
        <v>547</v>
      </c>
      <c r="D61" s="1189"/>
      <c r="E61" s="1190"/>
      <c r="F61" s="128">
        <v>3588</v>
      </c>
      <c r="G61" s="128">
        <v>4478</v>
      </c>
      <c r="H61" s="129">
        <v>4261</v>
      </c>
    </row>
    <row r="62" spans="2:8" ht="45.75" customHeight="1" thickBot="1" x14ac:dyDescent="0.25">
      <c r="B62" s="130"/>
      <c r="C62" s="1191" t="s">
        <v>548</v>
      </c>
      <c r="D62" s="1192"/>
      <c r="E62" s="1193"/>
      <c r="F62" s="131">
        <v>544</v>
      </c>
      <c r="G62" s="131">
        <v>960</v>
      </c>
      <c r="H62" s="132">
        <v>1087</v>
      </c>
    </row>
    <row r="63" spans="2:8" ht="52.5" customHeight="1" thickBot="1" x14ac:dyDescent="0.25">
      <c r="B63" s="133"/>
      <c r="C63" s="1194" t="s">
        <v>49</v>
      </c>
      <c r="D63" s="1194"/>
      <c r="E63" s="1195"/>
      <c r="F63" s="134">
        <v>71231</v>
      </c>
      <c r="G63" s="134">
        <v>72890</v>
      </c>
      <c r="H63" s="135">
        <v>95817</v>
      </c>
    </row>
    <row r="64" spans="2:8" ht="13" x14ac:dyDescent="0.2"/>
  </sheetData>
  <sheetProtection algorithmName="SHA-512" hashValue="4lCLAJQ5Gq7R4xnbuuiYxNLFBv1wwlLHi6VYHEAkP05+l2y4A2CrhRJsMMz6u5PrWd5HVPl7A5dSM8xC+AS6mQ==" saltValue="8uW4k+DUNPyrWkpnKan4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520</v>
      </c>
      <c r="G2" s="149"/>
      <c r="H2" s="150"/>
    </row>
    <row r="3" spans="1:8" x14ac:dyDescent="0.2">
      <c r="A3" s="146" t="s">
        <v>513</v>
      </c>
      <c r="B3" s="151"/>
      <c r="C3" s="152"/>
      <c r="D3" s="153">
        <v>160335</v>
      </c>
      <c r="E3" s="154"/>
      <c r="F3" s="155">
        <v>51681</v>
      </c>
      <c r="G3" s="156"/>
      <c r="H3" s="157"/>
    </row>
    <row r="4" spans="1:8" x14ac:dyDescent="0.2">
      <c r="A4" s="158"/>
      <c r="B4" s="159"/>
      <c r="C4" s="160"/>
      <c r="D4" s="161">
        <v>118075</v>
      </c>
      <c r="E4" s="162"/>
      <c r="F4" s="163">
        <v>37226</v>
      </c>
      <c r="G4" s="164"/>
      <c r="H4" s="165"/>
    </row>
    <row r="5" spans="1:8" x14ac:dyDescent="0.2">
      <c r="A5" s="146" t="s">
        <v>515</v>
      </c>
      <c r="B5" s="151"/>
      <c r="C5" s="152"/>
      <c r="D5" s="153">
        <v>205135</v>
      </c>
      <c r="E5" s="154"/>
      <c r="F5" s="155">
        <v>50465</v>
      </c>
      <c r="G5" s="156"/>
      <c r="H5" s="157"/>
    </row>
    <row r="6" spans="1:8" x14ac:dyDescent="0.2">
      <c r="A6" s="158"/>
      <c r="B6" s="159"/>
      <c r="C6" s="160"/>
      <c r="D6" s="161">
        <v>97979</v>
      </c>
      <c r="E6" s="162"/>
      <c r="F6" s="163">
        <v>34193</v>
      </c>
      <c r="G6" s="164"/>
      <c r="H6" s="165"/>
    </row>
    <row r="7" spans="1:8" x14ac:dyDescent="0.2">
      <c r="A7" s="146" t="s">
        <v>516</v>
      </c>
      <c r="B7" s="151"/>
      <c r="C7" s="152"/>
      <c r="D7" s="153">
        <v>263043</v>
      </c>
      <c r="E7" s="154"/>
      <c r="F7" s="155">
        <v>51679</v>
      </c>
      <c r="G7" s="156"/>
      <c r="H7" s="157"/>
    </row>
    <row r="8" spans="1:8" x14ac:dyDescent="0.2">
      <c r="A8" s="158"/>
      <c r="B8" s="159"/>
      <c r="C8" s="160"/>
      <c r="D8" s="161">
        <v>167279</v>
      </c>
      <c r="E8" s="162"/>
      <c r="F8" s="163">
        <v>35132</v>
      </c>
      <c r="G8" s="164"/>
      <c r="H8" s="165"/>
    </row>
    <row r="9" spans="1:8" x14ac:dyDescent="0.2">
      <c r="A9" s="146" t="s">
        <v>517</v>
      </c>
      <c r="B9" s="151"/>
      <c r="C9" s="152"/>
      <c r="D9" s="153">
        <v>245284</v>
      </c>
      <c r="E9" s="154"/>
      <c r="F9" s="155">
        <v>49665</v>
      </c>
      <c r="G9" s="156"/>
      <c r="H9" s="157"/>
    </row>
    <row r="10" spans="1:8" x14ac:dyDescent="0.2">
      <c r="A10" s="158"/>
      <c r="B10" s="159"/>
      <c r="C10" s="160"/>
      <c r="D10" s="161">
        <v>129004</v>
      </c>
      <c r="E10" s="162"/>
      <c r="F10" s="163">
        <v>34678</v>
      </c>
      <c r="G10" s="164"/>
      <c r="H10" s="165"/>
    </row>
    <row r="11" spans="1:8" x14ac:dyDescent="0.2">
      <c r="A11" s="146" t="s">
        <v>518</v>
      </c>
      <c r="B11" s="151"/>
      <c r="C11" s="152"/>
      <c r="D11" s="153">
        <v>305421</v>
      </c>
      <c r="E11" s="154"/>
      <c r="F11" s="155">
        <v>63439</v>
      </c>
      <c r="G11" s="156"/>
      <c r="H11" s="157"/>
    </row>
    <row r="12" spans="1:8" x14ac:dyDescent="0.2">
      <c r="A12" s="158"/>
      <c r="B12" s="159"/>
      <c r="C12" s="166"/>
      <c r="D12" s="161">
        <v>161198</v>
      </c>
      <c r="E12" s="162"/>
      <c r="F12" s="163">
        <v>46463</v>
      </c>
      <c r="G12" s="164"/>
      <c r="H12" s="165"/>
    </row>
    <row r="13" spans="1:8" x14ac:dyDescent="0.2">
      <c r="A13" s="146"/>
      <c r="B13" s="151"/>
      <c r="C13" s="152"/>
      <c r="D13" s="153">
        <v>235844</v>
      </c>
      <c r="E13" s="154"/>
      <c r="F13" s="155">
        <v>53386</v>
      </c>
      <c r="G13" s="167"/>
      <c r="H13" s="157"/>
    </row>
    <row r="14" spans="1:8" x14ac:dyDescent="0.2">
      <c r="A14" s="158"/>
      <c r="B14" s="159"/>
      <c r="C14" s="160"/>
      <c r="D14" s="161">
        <v>134707</v>
      </c>
      <c r="E14" s="162"/>
      <c r="F14" s="163">
        <v>37538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4.2699999999999996</v>
      </c>
      <c r="C19" s="168">
        <f>ROUND(VALUE(SUBSTITUTE(実質収支比率等に係る経年分析!G$48,"▲","-")),2)</f>
        <v>3.13</v>
      </c>
      <c r="D19" s="168">
        <f>ROUND(VALUE(SUBSTITUTE(実質収支比率等に係る経年分析!H$48,"▲","-")),2)</f>
        <v>3.19</v>
      </c>
      <c r="E19" s="168">
        <f>ROUND(VALUE(SUBSTITUTE(実質収支比率等に係る経年分析!I$48,"▲","-")),2)</f>
        <v>3.33</v>
      </c>
      <c r="F19" s="168">
        <f>ROUND(VALUE(SUBSTITUTE(実質収支比率等に係る経年分析!J$48,"▲","-")),2)</f>
        <v>3.13</v>
      </c>
    </row>
    <row r="20" spans="1:11" x14ac:dyDescent="0.2">
      <c r="A20" s="168" t="s">
        <v>53</v>
      </c>
      <c r="B20" s="168">
        <f>ROUND(VALUE(SUBSTITUTE(実質収支比率等に係る経年分析!F$47,"▲","-")),2)</f>
        <v>46.02</v>
      </c>
      <c r="C20" s="168">
        <f>ROUND(VALUE(SUBSTITUTE(実質収支比率等に係る経年分析!G$47,"▲","-")),2)</f>
        <v>52.43</v>
      </c>
      <c r="D20" s="168">
        <f>ROUND(VALUE(SUBSTITUTE(実質収支比率等に係る経年分析!H$47,"▲","-")),2)</f>
        <v>46.3</v>
      </c>
      <c r="E20" s="168">
        <f>ROUND(VALUE(SUBSTITUTE(実質収支比率等に係る経年分析!I$47,"▲","-")),2)</f>
        <v>47.14</v>
      </c>
      <c r="F20" s="168">
        <f>ROUND(VALUE(SUBSTITUTE(実質収支比率等に係る経年分析!J$47,"▲","-")),2)</f>
        <v>45.45</v>
      </c>
    </row>
    <row r="21" spans="1:11" x14ac:dyDescent="0.2">
      <c r="A21" s="168" t="s">
        <v>54</v>
      </c>
      <c r="B21" s="168">
        <f>IF(ISNUMBER(VALUE(SUBSTITUTE(実質収支比率等に係る経年分析!F$49,"▲","-"))),ROUND(VALUE(SUBSTITUTE(実質収支比率等に係る経年分析!F$49,"▲","-")),2),NA())</f>
        <v>0.63</v>
      </c>
      <c r="C21" s="168">
        <f>IF(ISNUMBER(VALUE(SUBSTITUTE(実質収支比率等に係る経年分析!G$49,"▲","-"))),ROUND(VALUE(SUBSTITUTE(実質収支比率等に係る経年分析!G$49,"▲","-")),2),NA())</f>
        <v>5.96</v>
      </c>
      <c r="D21" s="168">
        <f>IF(ISNUMBER(VALUE(SUBSTITUTE(実質収支比率等に係る経年分析!H$49,"▲","-"))),ROUND(VALUE(SUBSTITUTE(実質収支比率等に係る経年分析!H$49,"▲","-")),2),NA())</f>
        <v>-0.23</v>
      </c>
      <c r="E21" s="168">
        <f>IF(ISNUMBER(VALUE(SUBSTITUTE(実質収支比率等に係る経年分析!I$49,"▲","-"))),ROUND(VALUE(SUBSTITUTE(実質収支比率等に係る経年分析!I$49,"▲","-")),2),NA())</f>
        <v>4.43</v>
      </c>
      <c r="F21" s="168">
        <f>IF(ISNUMBER(VALUE(SUBSTITUTE(実質収支比率等に係る経年分析!J$49,"▲","-"))),ROUND(VALUE(SUBSTITUTE(実質収支比率等に係る経年分析!J$49,"▲","-")),2),NA())</f>
        <v>5.35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e">
        <f>IF(連結実質赤字比率に係る赤字・黒字の構成分析!C$38="",NA(),連結実質赤字比率に係る赤字・黒字の構成分析!C$38)</f>
        <v>#N/A</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#VALUE!</v>
      </c>
      <c r="E32" s="169" t="e">
        <f>IF(ROUND(VALUE(SUBSTITUTE(連結実質赤字比率に係る赤字・黒字の構成分析!G$38,"▲", "-")), 2) &gt;= 0, ABS(ROUND(VALUE(SUBSTITUTE(連結実質赤字比率に係る赤字・黒字の構成分析!G$38,"▲", "-")), 2)), NA())</f>
        <v>#VALUE!</v>
      </c>
      <c r="F32" s="169" t="e">
        <f>IF(ROUND(VALUE(SUBSTITUTE(連結実質赤字比率に係る赤字・黒字の構成分析!H$38,"▲", "-")), 2) &lt; 0, ABS(ROUND(VALUE(SUBSTITUTE(連結実質赤字比率に係る赤字・黒字の構成分析!H$38,"▲", "-")), 2)), NA())</f>
        <v>#VALUE!</v>
      </c>
      <c r="G32" s="169" t="e">
        <f>IF(ROUND(VALUE(SUBSTITUTE(連結実質赤字比率に係る赤字・黒字の構成分析!H$38,"▲", "-")), 2) &gt;= 0, ABS(ROUND(VALUE(SUBSTITUTE(連結実質赤字比率に係る赤字・黒字の構成分析!H$38,"▲", "-")), 2)), NA())</f>
        <v>#VALUE!</v>
      </c>
      <c r="H32" s="169" t="e">
        <f>IF(ROUND(VALUE(SUBSTITUTE(連結実質赤字比率に係る赤字・黒字の構成分析!I$38,"▲", "-")), 2) &lt; 0, ABS(ROUND(VALUE(SUBSTITUTE(連結実質赤字比率に係る赤字・黒字の構成分析!I$38,"▲", "-")), 2)), NA())</f>
        <v>#VALUE!</v>
      </c>
      <c r="I32" s="169" t="e">
        <f>IF(ROUND(VALUE(SUBSTITUTE(連結実質赤字比率に係る赤字・黒字の構成分析!I$38,"▲", "-")), 2) &gt;= 0, ABS(ROUND(VALUE(SUBSTITUTE(連結実質赤字比率に係る赤字・黒字の構成分析!I$38,"▲", "-")), 2)), NA())</f>
        <v>#VALUE!</v>
      </c>
      <c r="J32" s="169" t="e">
        <f>IF(ROUND(VALUE(SUBSTITUTE(連結実質赤字比率に係る赤字・黒字の構成分析!J$38,"▲", "-")), 2) &lt; 0, ABS(ROUND(VALUE(SUBSTITUTE(連結実質赤字比率に係る赤字・黒字の構成分析!J$38,"▲", "-")), 2)), NA())</f>
        <v>#VALUE!</v>
      </c>
      <c r="K32" s="169" t="e">
        <f>IF(ROUND(VALUE(SUBSTITUTE(連結実質赤字比率に係る赤字・黒字の構成分析!J$38,"▲", "-")), 2) &gt;= 0, ABS(ROUND(VALUE(SUBSTITUTE(連結実質赤字比率に係る赤字・黒字の構成分析!J$38,"▲", "-")), 2)), NA())</f>
        <v>#VALUE!</v>
      </c>
    </row>
    <row r="33" spans="1:16" x14ac:dyDescent="0.2">
      <c r="A33" s="169" t="str">
        <f>IF(連結実質赤字比率に係る赤字・黒字の構成分析!C$37="",NA(),連結実質赤字比率に係る赤字・黒字の構成分析!C$37)</f>
        <v>後期高齢者医療会計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0.02</v>
      </c>
    </row>
    <row r="34" spans="1:16" x14ac:dyDescent="0.2">
      <c r="A34" s="169" t="str">
        <f>IF(連結実質赤字比率に係る赤字・黒字の構成分析!C$36="",NA(),連結実質赤字比率に係る赤字・黒字の構成分析!C$36)</f>
        <v>介護保険事業会計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0.19</v>
      </c>
    </row>
    <row r="35" spans="1:16" x14ac:dyDescent="0.2">
      <c r="A35" s="169" t="str">
        <f>IF(連結実質赤字比率に係る赤字・黒字の構成分析!C$35="",NA(),連結実質赤字比率に係る赤字・黒字の構成分析!C$35)</f>
        <v>国民健康保険事業会計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0.31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0.46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0.33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0.22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4.2699999999999996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3.12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1690</v>
      </c>
      <c r="E42" s="170"/>
      <c r="F42" s="170"/>
      <c r="G42" s="170">
        <f>'実質公債費比率（分子）の構造'!L$52</f>
        <v>1702</v>
      </c>
      <c r="H42" s="170"/>
      <c r="I42" s="170"/>
      <c r="J42" s="170">
        <f>'実質公債費比率（分子）の構造'!M$52</f>
        <v>1638</v>
      </c>
      <c r="K42" s="170"/>
      <c r="L42" s="170"/>
      <c r="M42" s="170">
        <f>'実質公債費比率（分子）の構造'!N$52</f>
        <v>1505</v>
      </c>
      <c r="N42" s="170"/>
      <c r="O42" s="170"/>
      <c r="P42" s="170">
        <f>'実質公債費比率（分子）の構造'!O$52</f>
        <v>1407</v>
      </c>
    </row>
    <row r="43" spans="1:16" x14ac:dyDescent="0.2">
      <c r="A43" s="170" t="s">
        <v>16</v>
      </c>
      <c r="B43" s="170">
        <f>'実質公債費比率（分子）の構造'!K$51</f>
        <v>1</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724</v>
      </c>
      <c r="C44" s="170"/>
      <c r="D44" s="170"/>
      <c r="E44" s="170">
        <f>'実質公債費比率（分子）の構造'!L$50</f>
        <v>608</v>
      </c>
      <c r="F44" s="170"/>
      <c r="G44" s="170"/>
      <c r="H44" s="170">
        <f>'実質公債費比率（分子）の構造'!M$50</f>
        <v>1015</v>
      </c>
      <c r="I44" s="170"/>
      <c r="J44" s="170"/>
      <c r="K44" s="170">
        <f>'実質公債費比率（分子）の構造'!N$50</f>
        <v>1173</v>
      </c>
      <c r="L44" s="170"/>
      <c r="M44" s="170"/>
      <c r="N44" s="170">
        <f>'実質公債費比率（分子）の構造'!O$50</f>
        <v>1168</v>
      </c>
      <c r="O44" s="170"/>
      <c r="P44" s="170"/>
    </row>
    <row r="45" spans="1:16" x14ac:dyDescent="0.2">
      <c r="A45" s="170" t="s">
        <v>63</v>
      </c>
      <c r="B45" s="170">
        <f>'実質公債費比率（分子）の構造'!K$49</f>
        <v>74</v>
      </c>
      <c r="C45" s="170"/>
      <c r="D45" s="170"/>
      <c r="E45" s="170">
        <f>'実質公債費比率（分子）の構造'!L$49</f>
        <v>83</v>
      </c>
      <c r="F45" s="170"/>
      <c r="G45" s="170"/>
      <c r="H45" s="170">
        <f>'実質公債費比率（分子）の構造'!M$49</f>
        <v>84</v>
      </c>
      <c r="I45" s="170"/>
      <c r="J45" s="170"/>
      <c r="K45" s="170">
        <f>'実質公債費比率（分子）の構造'!N$49</f>
        <v>62</v>
      </c>
      <c r="L45" s="170"/>
      <c r="M45" s="170"/>
      <c r="N45" s="170">
        <f>'実質公債費比率（分子）の構造'!O$49</f>
        <v>77</v>
      </c>
      <c r="O45" s="170"/>
      <c r="P45" s="170"/>
    </row>
    <row r="46" spans="1:16" x14ac:dyDescent="0.2">
      <c r="A46" s="170" t="s">
        <v>64</v>
      </c>
      <c r="B46" s="170" t="str">
        <f>'実質公債費比率（分子）の構造'!K$48</f>
        <v>-</v>
      </c>
      <c r="C46" s="170"/>
      <c r="D46" s="170"/>
      <c r="E46" s="170" t="str">
        <f>'実質公債費比率（分子）の構造'!L$48</f>
        <v>-</v>
      </c>
      <c r="F46" s="170"/>
      <c r="G46" s="170"/>
      <c r="H46" s="170" t="str">
        <f>'実質公債費比率（分子）の構造'!M$48</f>
        <v>-</v>
      </c>
      <c r="I46" s="170"/>
      <c r="J46" s="170"/>
      <c r="K46" s="170" t="str">
        <f>'実質公債費比率（分子）の構造'!N$48</f>
        <v>-</v>
      </c>
      <c r="L46" s="170"/>
      <c r="M46" s="170"/>
      <c r="N46" s="170" t="str">
        <f>'実質公債費比率（分子）の構造'!O$48</f>
        <v>-</v>
      </c>
      <c r="O46" s="170"/>
      <c r="P46" s="170"/>
    </row>
    <row r="47" spans="1:16" x14ac:dyDescent="0.2">
      <c r="A47" s="170" t="s">
        <v>12</v>
      </c>
      <c r="B47" s="170">
        <f>'実質公債費比率（分子）の構造'!K$47</f>
        <v>35</v>
      </c>
      <c r="C47" s="170"/>
      <c r="D47" s="170"/>
      <c r="E47" s="170">
        <f>'実質公債費比率（分子）の構造'!L$47</f>
        <v>107</v>
      </c>
      <c r="F47" s="170"/>
      <c r="G47" s="170"/>
      <c r="H47" s="170">
        <f>'実質公債費比率（分子）の構造'!M$47</f>
        <v>134</v>
      </c>
      <c r="I47" s="170"/>
      <c r="J47" s="170"/>
      <c r="K47" s="170">
        <f>'実質公債費比率（分子）の構造'!N$47</f>
        <v>164</v>
      </c>
      <c r="L47" s="170"/>
      <c r="M47" s="170"/>
      <c r="N47" s="170">
        <f>'実質公債費比率（分子）の構造'!O$47</f>
        <v>210</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702</v>
      </c>
      <c r="C49" s="170"/>
      <c r="D49" s="170"/>
      <c r="E49" s="170">
        <f>'実質公債費比率（分子）の構造'!L$45</f>
        <v>816</v>
      </c>
      <c r="F49" s="170"/>
      <c r="G49" s="170"/>
      <c r="H49" s="170">
        <f>'実質公債費比率（分子）の構造'!M$45</f>
        <v>833</v>
      </c>
      <c r="I49" s="170"/>
      <c r="J49" s="170"/>
      <c r="K49" s="170">
        <f>'実質公債費比率（分子）の構造'!N$45</f>
        <v>917</v>
      </c>
      <c r="L49" s="170"/>
      <c r="M49" s="170"/>
      <c r="N49" s="170">
        <f>'実質公債費比率（分子）の構造'!O$45</f>
        <v>1045</v>
      </c>
      <c r="O49" s="170"/>
      <c r="P49" s="170"/>
    </row>
    <row r="50" spans="1:16" x14ac:dyDescent="0.2">
      <c r="A50" s="170" t="s">
        <v>67</v>
      </c>
      <c r="B50" s="170" t="e">
        <f>NA()</f>
        <v>#N/A</v>
      </c>
      <c r="C50" s="170">
        <f>IF(ISNUMBER('実質公債費比率（分子）の構造'!K$53),'実質公債費比率（分子）の構造'!K$53,NA())</f>
        <v>-154</v>
      </c>
      <c r="D50" s="170" t="e">
        <f>NA()</f>
        <v>#N/A</v>
      </c>
      <c r="E50" s="170" t="e">
        <f>NA()</f>
        <v>#N/A</v>
      </c>
      <c r="F50" s="170">
        <f>IF(ISNUMBER('実質公債費比率（分子）の構造'!L$53),'実質公債費比率（分子）の構造'!L$53,NA())</f>
        <v>-88</v>
      </c>
      <c r="G50" s="170" t="e">
        <f>NA()</f>
        <v>#N/A</v>
      </c>
      <c r="H50" s="170" t="e">
        <f>NA()</f>
        <v>#N/A</v>
      </c>
      <c r="I50" s="170">
        <f>IF(ISNUMBER('実質公債費比率（分子）の構造'!M$53),'実質公債費比率（分子）の構造'!M$53,NA())</f>
        <v>428</v>
      </c>
      <c r="J50" s="170" t="e">
        <f>NA()</f>
        <v>#N/A</v>
      </c>
      <c r="K50" s="170" t="e">
        <f>NA()</f>
        <v>#N/A</v>
      </c>
      <c r="L50" s="170">
        <f>IF(ISNUMBER('実質公債費比率（分子）の構造'!N$53),'実質公債費比率（分子）の構造'!N$53,NA())</f>
        <v>811</v>
      </c>
      <c r="M50" s="170" t="e">
        <f>NA()</f>
        <v>#N/A</v>
      </c>
      <c r="N50" s="170" t="e">
        <f>NA()</f>
        <v>#N/A</v>
      </c>
      <c r="O50" s="170">
        <f>IF(ISNUMBER('実質公債費比率（分子）の構造'!O$53),'実質公債費比率（分子）の構造'!O$53,NA())</f>
        <v>1093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16524</v>
      </c>
      <c r="E56" s="169"/>
      <c r="F56" s="169"/>
      <c r="G56" s="169">
        <f>'将来負担比率（分子）の構造'!J$52</f>
        <v>16832</v>
      </c>
      <c r="H56" s="169"/>
      <c r="I56" s="169"/>
      <c r="J56" s="169">
        <f>'将来負担比率（分子）の構造'!K$52</f>
        <v>26985</v>
      </c>
      <c r="K56" s="169"/>
      <c r="L56" s="169"/>
      <c r="M56" s="169">
        <f>'将来負担比率（分子）の構造'!L$52</f>
        <v>31277</v>
      </c>
      <c r="N56" s="169"/>
      <c r="O56" s="169"/>
      <c r="P56" s="169">
        <f>'将来負担比率（分子）の構造'!M$52</f>
        <v>36855</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65305</v>
      </c>
      <c r="E58" s="169"/>
      <c r="F58" s="169"/>
      <c r="G58" s="169">
        <f>'将来負担比率（分子）の構造'!J$50</f>
        <v>73896</v>
      </c>
      <c r="H58" s="169"/>
      <c r="I58" s="169"/>
      <c r="J58" s="169">
        <f>'将来負担比率（分子）の構造'!K$50</f>
        <v>73305</v>
      </c>
      <c r="K58" s="169"/>
      <c r="L58" s="169"/>
      <c r="M58" s="169">
        <f>'将来負担比率（分子）の構造'!L$50</f>
        <v>75366</v>
      </c>
      <c r="N58" s="169"/>
      <c r="O58" s="169"/>
      <c r="P58" s="169">
        <f>'将来負担比率（分子）の構造'!M$50</f>
        <v>98954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9154</v>
      </c>
      <c r="C62" s="169"/>
      <c r="D62" s="169"/>
      <c r="E62" s="169">
        <f>'将来負担比率（分子）の構造'!J$45</f>
        <v>9310</v>
      </c>
      <c r="F62" s="169"/>
      <c r="G62" s="169"/>
      <c r="H62" s="169">
        <f>'将来負担比率（分子）の構造'!K$45</f>
        <v>8457</v>
      </c>
      <c r="I62" s="169"/>
      <c r="J62" s="169"/>
      <c r="K62" s="169">
        <f>'将来負担比率（分子）の構造'!L$45</f>
        <v>7999</v>
      </c>
      <c r="L62" s="169"/>
      <c r="M62" s="169"/>
      <c r="N62" s="169">
        <f>'将来負担比率（分子）の構造'!M$45</f>
        <v>8403</v>
      </c>
      <c r="O62" s="169"/>
      <c r="P62" s="169"/>
    </row>
    <row r="63" spans="1:16" x14ac:dyDescent="0.2">
      <c r="A63" s="169" t="s">
        <v>34</v>
      </c>
      <c r="B63" s="169">
        <f>'将来負担比率（分子）の構造'!I$44</f>
        <v>878</v>
      </c>
      <c r="C63" s="169"/>
      <c r="D63" s="169"/>
      <c r="E63" s="169">
        <f>'将来負担比率（分子）の構造'!J$44</f>
        <v>1065</v>
      </c>
      <c r="F63" s="169"/>
      <c r="G63" s="169"/>
      <c r="H63" s="169">
        <f>'将来負担比率（分子）の構造'!K$44</f>
        <v>1184</v>
      </c>
      <c r="I63" s="169"/>
      <c r="J63" s="169"/>
      <c r="K63" s="169">
        <f>'将来負担比率（分子）の構造'!L$44</f>
        <v>1312</v>
      </c>
      <c r="L63" s="169"/>
      <c r="M63" s="169"/>
      <c r="N63" s="169">
        <f>'将来負担比率（分子）の構造'!M$44</f>
        <v>1237</v>
      </c>
      <c r="O63" s="169"/>
      <c r="P63" s="169"/>
    </row>
    <row r="64" spans="1:16" x14ac:dyDescent="0.2">
      <c r="A64" s="169" t="s">
        <v>33</v>
      </c>
      <c r="B64" s="169" t="str">
        <f>'将来負担比率（分子）の構造'!I$43</f>
        <v>-</v>
      </c>
      <c r="C64" s="169"/>
      <c r="D64" s="169"/>
      <c r="E64" s="169" t="str">
        <f>'将来負担比率（分子）の構造'!J$43</f>
        <v>-</v>
      </c>
      <c r="F64" s="169"/>
      <c r="G64" s="169"/>
      <c r="H64" s="169" t="str">
        <f>'将来負担比率（分子）の構造'!K$43</f>
        <v>-</v>
      </c>
      <c r="I64" s="169"/>
      <c r="J64" s="169"/>
      <c r="K64" s="169" t="str">
        <f>'将来負担比率（分子）の構造'!L$43</f>
        <v>-</v>
      </c>
      <c r="L64" s="169"/>
      <c r="M64" s="169"/>
      <c r="N64" s="169" t="str">
        <f>'将来負担比率（分子）の構造'!M$43</f>
        <v>-</v>
      </c>
      <c r="O64" s="169"/>
      <c r="P64" s="169"/>
    </row>
    <row r="65" spans="1:16" x14ac:dyDescent="0.2">
      <c r="A65" s="169" t="s">
        <v>32</v>
      </c>
      <c r="B65" s="169">
        <f>'将来負担比率（分子）の構造'!I$42</f>
        <v>4494</v>
      </c>
      <c r="C65" s="169"/>
      <c r="D65" s="169"/>
      <c r="E65" s="169">
        <f>'将来負担比率（分子）の構造'!J$42</f>
        <v>4156</v>
      </c>
      <c r="F65" s="169"/>
      <c r="G65" s="169"/>
      <c r="H65" s="169">
        <f>'将来負担比率（分子）の構造'!K$42</f>
        <v>3821</v>
      </c>
      <c r="I65" s="169"/>
      <c r="J65" s="169"/>
      <c r="K65" s="169">
        <f>'将来負担比率（分子）の構造'!L$42</f>
        <v>3458</v>
      </c>
      <c r="L65" s="169"/>
      <c r="M65" s="169"/>
      <c r="N65" s="169">
        <f>'将来負担比率（分子）の構造'!M$42</f>
        <v>2690</v>
      </c>
      <c r="O65" s="169"/>
      <c r="P65" s="169"/>
    </row>
    <row r="66" spans="1:16" x14ac:dyDescent="0.2">
      <c r="A66" s="169" t="s">
        <v>31</v>
      </c>
      <c r="B66" s="169">
        <f>'将来負担比率（分子）の構造'!I$41</f>
        <v>17971</v>
      </c>
      <c r="C66" s="169"/>
      <c r="D66" s="169"/>
      <c r="E66" s="169">
        <f>'将来負担比率（分子）の構造'!J$41</f>
        <v>20244</v>
      </c>
      <c r="F66" s="169"/>
      <c r="G66" s="169"/>
      <c r="H66" s="169">
        <f>'将来負担比率（分子）の構造'!K$41</f>
        <v>30463</v>
      </c>
      <c r="I66" s="169"/>
      <c r="J66" s="169"/>
      <c r="K66" s="169">
        <f>'将来負担比率（分子）の構造'!L$41</f>
        <v>34465</v>
      </c>
      <c r="L66" s="169"/>
      <c r="M66" s="169"/>
      <c r="N66" s="169">
        <f>'将来負担比率（分子）の構造'!M$41</f>
        <v>44538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28262</v>
      </c>
      <c r="C72" s="173">
        <f>基金残高に係る経年分析!G55</f>
        <v>30933</v>
      </c>
      <c r="D72" s="173">
        <f>基金残高に係る経年分析!H55</f>
        <v>34822</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42969</v>
      </c>
      <c r="C74" s="173">
        <f>基金残高に係る経年分析!G57</f>
        <v>41957</v>
      </c>
      <c r="D74" s="173">
        <f>基金残高に係る経年分析!H57</f>
        <v>60995</v>
      </c>
    </row>
  </sheetData>
  <sheetProtection algorithmName="SHA-512" hashValue="fZzdCtfjWznU6sdp4jQJypw+ZCcvgAO/5Y8o92eaLR4GKI94EJ3v/QLaarWqHjG1tLx7R/onsrFbzLsVgPf4Vg==" saltValue="xPlXjDhTo8tU+jaSZHxZ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37033401</v>
      </c>
      <c r="S5" s="600"/>
      <c r="T5" s="600"/>
      <c r="U5" s="600"/>
      <c r="V5" s="600"/>
      <c r="W5" s="600"/>
      <c r="X5" s="600"/>
      <c r="Y5" s="601"/>
      <c r="Z5" s="602">
        <v>22.2</v>
      </c>
      <c r="AA5" s="602"/>
      <c r="AB5" s="602"/>
      <c r="AC5" s="602"/>
      <c r="AD5" s="603">
        <v>37033401</v>
      </c>
      <c r="AE5" s="603"/>
      <c r="AF5" s="603"/>
      <c r="AG5" s="603"/>
      <c r="AH5" s="603"/>
      <c r="AI5" s="603"/>
      <c r="AJ5" s="603"/>
      <c r="AK5" s="603"/>
      <c r="AL5" s="604">
        <v>43.3</v>
      </c>
      <c r="AM5" s="605"/>
      <c r="AN5" s="605"/>
      <c r="AO5" s="606"/>
      <c r="AP5" s="596" t="s">
        <v>216</v>
      </c>
      <c r="AQ5" s="597"/>
      <c r="AR5" s="597"/>
      <c r="AS5" s="597"/>
      <c r="AT5" s="597"/>
      <c r="AU5" s="597"/>
      <c r="AV5" s="597"/>
      <c r="AW5" s="597"/>
      <c r="AX5" s="597"/>
      <c r="AY5" s="597"/>
      <c r="AZ5" s="597"/>
      <c r="BA5" s="597"/>
      <c r="BB5" s="597"/>
      <c r="BC5" s="597"/>
      <c r="BD5" s="597"/>
      <c r="BE5" s="597"/>
      <c r="BF5" s="598"/>
      <c r="BG5" s="610">
        <v>37014485</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394043</v>
      </c>
      <c r="S6" s="611"/>
      <c r="T6" s="611"/>
      <c r="U6" s="611"/>
      <c r="V6" s="611"/>
      <c r="W6" s="611"/>
      <c r="X6" s="611"/>
      <c r="Y6" s="612"/>
      <c r="Z6" s="613">
        <v>0.2</v>
      </c>
      <c r="AA6" s="613"/>
      <c r="AB6" s="613"/>
      <c r="AC6" s="613"/>
      <c r="AD6" s="614">
        <v>394043</v>
      </c>
      <c r="AE6" s="614"/>
      <c r="AF6" s="614"/>
      <c r="AG6" s="614"/>
      <c r="AH6" s="614"/>
      <c r="AI6" s="614"/>
      <c r="AJ6" s="614"/>
      <c r="AK6" s="614"/>
      <c r="AL6" s="615">
        <v>0.5</v>
      </c>
      <c r="AM6" s="616"/>
      <c r="AN6" s="616"/>
      <c r="AO6" s="617"/>
      <c r="AP6" s="607" t="s">
        <v>221</v>
      </c>
      <c r="AQ6" s="608"/>
      <c r="AR6" s="608"/>
      <c r="AS6" s="608"/>
      <c r="AT6" s="608"/>
      <c r="AU6" s="608"/>
      <c r="AV6" s="608"/>
      <c r="AW6" s="608"/>
      <c r="AX6" s="608"/>
      <c r="AY6" s="608"/>
      <c r="AZ6" s="608"/>
      <c r="BA6" s="608"/>
      <c r="BB6" s="608"/>
      <c r="BC6" s="608"/>
      <c r="BD6" s="608"/>
      <c r="BE6" s="608"/>
      <c r="BF6" s="609"/>
      <c r="BG6" s="610">
        <v>37014485</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591113</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591057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133134</v>
      </c>
      <c r="S7" s="611"/>
      <c r="T7" s="611"/>
      <c r="U7" s="611"/>
      <c r="V7" s="611"/>
      <c r="W7" s="611"/>
      <c r="X7" s="611"/>
      <c r="Y7" s="612"/>
      <c r="Z7" s="613">
        <v>0.1</v>
      </c>
      <c r="AA7" s="613"/>
      <c r="AB7" s="613"/>
      <c r="AC7" s="613"/>
      <c r="AD7" s="614">
        <v>133134</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34338011</v>
      </c>
      <c r="BH7" s="611"/>
      <c r="BI7" s="611"/>
      <c r="BJ7" s="611"/>
      <c r="BK7" s="611"/>
      <c r="BL7" s="611"/>
      <c r="BM7" s="611"/>
      <c r="BN7" s="612"/>
      <c r="BO7" s="613">
        <v>92.7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29122097</v>
      </c>
      <c r="CS7" s="611"/>
      <c r="CT7" s="611"/>
      <c r="CU7" s="611"/>
      <c r="CV7" s="611"/>
      <c r="CW7" s="611"/>
      <c r="CX7" s="611"/>
      <c r="CY7" s="612"/>
      <c r="CZ7" s="613">
        <v>18</v>
      </c>
      <c r="DA7" s="613"/>
      <c r="DB7" s="613"/>
      <c r="DC7" s="613"/>
      <c r="DD7" s="619">
        <v>4861703</v>
      </c>
      <c r="DE7" s="611"/>
      <c r="DF7" s="611"/>
      <c r="DG7" s="611"/>
      <c r="DH7" s="611"/>
      <c r="DI7" s="611"/>
      <c r="DJ7" s="611"/>
      <c r="DK7" s="611"/>
      <c r="DL7" s="611"/>
      <c r="DM7" s="611"/>
      <c r="DN7" s="611"/>
      <c r="DO7" s="611"/>
      <c r="DP7" s="612"/>
      <c r="DQ7" s="619">
        <v>27017849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710191</v>
      </c>
      <c r="S8" s="611"/>
      <c r="T8" s="611"/>
      <c r="U8" s="611"/>
      <c r="V8" s="611"/>
      <c r="W8" s="611"/>
      <c r="X8" s="611"/>
      <c r="Y8" s="612"/>
      <c r="Z8" s="613">
        <v>0.4</v>
      </c>
      <c r="AA8" s="613"/>
      <c r="AB8" s="613"/>
      <c r="AC8" s="613"/>
      <c r="AD8" s="614">
        <v>710191</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388042</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41129001</v>
      </c>
      <c r="CS8" s="611"/>
      <c r="CT8" s="611"/>
      <c r="CU8" s="611"/>
      <c r="CV8" s="611"/>
      <c r="CW8" s="611"/>
      <c r="CX8" s="611"/>
      <c r="CY8" s="612"/>
      <c r="CZ8" s="613">
        <v>25.4</v>
      </c>
      <c r="DA8" s="613"/>
      <c r="DB8" s="613"/>
      <c r="DC8" s="613"/>
      <c r="DD8" s="619">
        <v>3249981</v>
      </c>
      <c r="DE8" s="611"/>
      <c r="DF8" s="611"/>
      <c r="DG8" s="611"/>
      <c r="DH8" s="611"/>
      <c r="DI8" s="611"/>
      <c r="DJ8" s="611"/>
      <c r="DK8" s="611"/>
      <c r="DL8" s="611"/>
      <c r="DM8" s="611"/>
      <c r="DN8" s="611"/>
      <c r="DO8" s="611"/>
      <c r="DP8" s="612"/>
      <c r="DQ8" s="619">
        <v>25466296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767424</v>
      </c>
      <c r="S9" s="611"/>
      <c r="T9" s="611"/>
      <c r="U9" s="611"/>
      <c r="V9" s="611"/>
      <c r="W9" s="611"/>
      <c r="X9" s="611"/>
      <c r="Y9" s="612"/>
      <c r="Z9" s="613">
        <v>0.5</v>
      </c>
      <c r="AA9" s="613"/>
      <c r="AB9" s="613"/>
      <c r="AC9" s="613"/>
      <c r="AD9" s="614">
        <v>767424</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33949969</v>
      </c>
      <c r="BH9" s="611"/>
      <c r="BI9" s="611"/>
      <c r="BJ9" s="611"/>
      <c r="BK9" s="611"/>
      <c r="BL9" s="611"/>
      <c r="BM9" s="611"/>
      <c r="BN9" s="612"/>
      <c r="BO9" s="613">
        <v>91.7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10939187</v>
      </c>
      <c r="CS9" s="611"/>
      <c r="CT9" s="611"/>
      <c r="CU9" s="611"/>
      <c r="CV9" s="611"/>
      <c r="CW9" s="611"/>
      <c r="CX9" s="611"/>
      <c r="CY9" s="612"/>
      <c r="CZ9" s="613">
        <v>6.8</v>
      </c>
      <c r="DA9" s="613"/>
      <c r="DB9" s="613"/>
      <c r="DC9" s="613"/>
      <c r="DD9" s="619">
        <v>2010803</v>
      </c>
      <c r="DE9" s="611"/>
      <c r="DF9" s="611"/>
      <c r="DG9" s="611"/>
      <c r="DH9" s="611"/>
      <c r="DI9" s="611"/>
      <c r="DJ9" s="611"/>
      <c r="DK9" s="611"/>
      <c r="DL9" s="611"/>
      <c r="DM9" s="611"/>
      <c r="DN9" s="611"/>
      <c r="DO9" s="611"/>
      <c r="DP9" s="612"/>
      <c r="DQ9" s="619">
        <v>6883740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175801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149451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10073332</v>
      </c>
      <c r="S11" s="611"/>
      <c r="T11" s="611"/>
      <c r="U11" s="611"/>
      <c r="V11" s="611"/>
      <c r="W11" s="611"/>
      <c r="X11" s="611"/>
      <c r="Y11" s="612"/>
      <c r="Z11" s="615">
        <v>6</v>
      </c>
      <c r="AA11" s="616"/>
      <c r="AB11" s="616"/>
      <c r="AC11" s="622"/>
      <c r="AD11" s="619">
        <v>10073332</v>
      </c>
      <c r="AE11" s="611"/>
      <c r="AF11" s="611"/>
      <c r="AG11" s="611"/>
      <c r="AH11" s="611"/>
      <c r="AI11" s="611"/>
      <c r="AJ11" s="611"/>
      <c r="AK11" s="612"/>
      <c r="AL11" s="615">
        <v>11.8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61067</v>
      </c>
      <c r="CS11" s="611"/>
      <c r="CT11" s="611"/>
      <c r="CU11" s="611"/>
      <c r="CV11" s="611"/>
      <c r="CW11" s="611"/>
      <c r="CX11" s="611"/>
      <c r="CY11" s="612"/>
      <c r="CZ11" s="613">
        <v>0</v>
      </c>
      <c r="DA11" s="613"/>
      <c r="DB11" s="613"/>
      <c r="DC11" s="613"/>
      <c r="DD11" s="619" t="s">
        <v>122</v>
      </c>
      <c r="DE11" s="611"/>
      <c r="DF11" s="611"/>
      <c r="DG11" s="611"/>
      <c r="DH11" s="611"/>
      <c r="DI11" s="611"/>
      <c r="DJ11" s="611"/>
      <c r="DK11" s="611"/>
      <c r="DL11" s="611"/>
      <c r="DM11" s="611"/>
      <c r="DN11" s="611"/>
      <c r="DO11" s="611"/>
      <c r="DP11" s="612"/>
      <c r="DQ11" s="619">
        <v>56164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3835538</v>
      </c>
      <c r="CS12" s="611"/>
      <c r="CT12" s="611"/>
      <c r="CU12" s="611"/>
      <c r="CV12" s="611"/>
      <c r="CW12" s="611"/>
      <c r="CX12" s="611"/>
      <c r="CY12" s="612"/>
      <c r="CZ12" s="613">
        <v>2.4</v>
      </c>
      <c r="DA12" s="613"/>
      <c r="DB12" s="613"/>
      <c r="DC12" s="613"/>
      <c r="DD12" s="619">
        <v>48526</v>
      </c>
      <c r="DE12" s="611"/>
      <c r="DF12" s="611"/>
      <c r="DG12" s="611"/>
      <c r="DH12" s="611"/>
      <c r="DI12" s="611"/>
      <c r="DJ12" s="611"/>
      <c r="DK12" s="611"/>
      <c r="DL12" s="611"/>
      <c r="DM12" s="611"/>
      <c r="DN12" s="611"/>
      <c r="DO12" s="611"/>
      <c r="DP12" s="612"/>
      <c r="DQ12" s="619">
        <v>2470707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39118991</v>
      </c>
      <c r="CS13" s="611"/>
      <c r="CT13" s="611"/>
      <c r="CU13" s="611"/>
      <c r="CV13" s="611"/>
      <c r="CW13" s="611"/>
      <c r="CX13" s="611"/>
      <c r="CY13" s="612"/>
      <c r="CZ13" s="613">
        <v>24.2</v>
      </c>
      <c r="DA13" s="613"/>
      <c r="DB13" s="613"/>
      <c r="DC13" s="613"/>
      <c r="DD13" s="619">
        <v>24936802</v>
      </c>
      <c r="DE13" s="611"/>
      <c r="DF13" s="611"/>
      <c r="DG13" s="611"/>
      <c r="DH13" s="611"/>
      <c r="DI13" s="611"/>
      <c r="DJ13" s="611"/>
      <c r="DK13" s="611"/>
      <c r="DL13" s="611"/>
      <c r="DM13" s="611"/>
      <c r="DN13" s="611"/>
      <c r="DO13" s="611"/>
      <c r="DP13" s="612"/>
      <c r="DQ13" s="619">
        <v>11768833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3002</v>
      </c>
      <c r="S14" s="611"/>
      <c r="T14" s="611"/>
      <c r="U14" s="611"/>
      <c r="V14" s="611"/>
      <c r="W14" s="611"/>
      <c r="X14" s="611"/>
      <c r="Y14" s="612"/>
      <c r="Z14" s="613">
        <v>0</v>
      </c>
      <c r="AA14" s="613"/>
      <c r="AB14" s="613"/>
      <c r="AC14" s="613"/>
      <c r="AD14" s="614">
        <v>3002</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56597</v>
      </c>
      <c r="BH14" s="611"/>
      <c r="BI14" s="611"/>
      <c r="BJ14" s="611"/>
      <c r="BK14" s="611"/>
      <c r="BL14" s="611"/>
      <c r="BM14" s="611"/>
      <c r="BN14" s="612"/>
      <c r="BO14" s="613">
        <v>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489547</v>
      </c>
      <c r="CS14" s="611"/>
      <c r="CT14" s="611"/>
      <c r="CU14" s="611"/>
      <c r="CV14" s="611"/>
      <c r="CW14" s="611"/>
      <c r="CX14" s="611"/>
      <c r="CY14" s="612"/>
      <c r="CZ14" s="613">
        <v>0.3</v>
      </c>
      <c r="DA14" s="613"/>
      <c r="DB14" s="613"/>
      <c r="DC14" s="613"/>
      <c r="DD14" s="619">
        <v>4620</v>
      </c>
      <c r="DE14" s="611"/>
      <c r="DF14" s="611"/>
      <c r="DG14" s="611"/>
      <c r="DH14" s="611"/>
      <c r="DI14" s="611"/>
      <c r="DJ14" s="611"/>
      <c r="DK14" s="611"/>
      <c r="DL14" s="611"/>
      <c r="DM14" s="611"/>
      <c r="DN14" s="611"/>
      <c r="DO14" s="611"/>
      <c r="DP14" s="612"/>
      <c r="DQ14" s="619">
        <v>481774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2619877</v>
      </c>
      <c r="BH15" s="611"/>
      <c r="BI15" s="611"/>
      <c r="BJ15" s="611"/>
      <c r="BK15" s="611"/>
      <c r="BL15" s="611"/>
      <c r="BM15" s="611"/>
      <c r="BN15" s="612"/>
      <c r="BO15" s="613">
        <v>7.1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34934076</v>
      </c>
      <c r="CS15" s="611"/>
      <c r="CT15" s="611"/>
      <c r="CU15" s="611"/>
      <c r="CV15" s="611"/>
      <c r="CW15" s="611"/>
      <c r="CX15" s="611"/>
      <c r="CY15" s="612"/>
      <c r="CZ15" s="613">
        <v>21.6</v>
      </c>
      <c r="DA15" s="613"/>
      <c r="DB15" s="613"/>
      <c r="DC15" s="613"/>
      <c r="DD15" s="619">
        <v>18896729</v>
      </c>
      <c r="DE15" s="611"/>
      <c r="DF15" s="611"/>
      <c r="DG15" s="611"/>
      <c r="DH15" s="611"/>
      <c r="DI15" s="611"/>
      <c r="DJ15" s="611"/>
      <c r="DK15" s="611"/>
      <c r="DL15" s="611"/>
      <c r="DM15" s="611"/>
      <c r="DN15" s="611"/>
      <c r="DO15" s="611"/>
      <c r="DP15" s="612"/>
      <c r="DQ15" s="619">
        <v>23405807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112319</v>
      </c>
      <c r="S16" s="611"/>
      <c r="T16" s="611"/>
      <c r="U16" s="611"/>
      <c r="V16" s="611"/>
      <c r="W16" s="611"/>
      <c r="X16" s="611"/>
      <c r="Y16" s="612"/>
      <c r="Z16" s="613">
        <v>0.1</v>
      </c>
      <c r="AA16" s="613"/>
      <c r="AB16" s="613"/>
      <c r="AC16" s="613"/>
      <c r="AD16" s="614">
        <v>112319</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t="s">
        <v>122</v>
      </c>
      <c r="S17" s="611"/>
      <c r="T17" s="611"/>
      <c r="U17" s="611"/>
      <c r="V17" s="611"/>
      <c r="W17" s="611"/>
      <c r="X17" s="611"/>
      <c r="Y17" s="612"/>
      <c r="Z17" s="613" t="s">
        <v>122</v>
      </c>
      <c r="AA17" s="613"/>
      <c r="AB17" s="613"/>
      <c r="AC17" s="613"/>
      <c r="AD17" s="614" t="s">
        <v>122</v>
      </c>
      <c r="AE17" s="614"/>
      <c r="AF17" s="614"/>
      <c r="AG17" s="614"/>
      <c r="AH17" s="614"/>
      <c r="AI17" s="614"/>
      <c r="AJ17" s="614"/>
      <c r="AK17" s="614"/>
      <c r="AL17" s="615" t="s">
        <v>122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1411475</v>
      </c>
      <c r="CS17" s="611"/>
      <c r="CT17" s="611"/>
      <c r="CU17" s="611"/>
      <c r="CV17" s="611"/>
      <c r="CW17" s="611"/>
      <c r="CX17" s="611"/>
      <c r="CY17" s="612"/>
      <c r="CZ17" s="613">
        <v>0.9</v>
      </c>
      <c r="DA17" s="613"/>
      <c r="DB17" s="613"/>
      <c r="DC17" s="613"/>
      <c r="DD17" s="619" t="s">
        <v>122</v>
      </c>
      <c r="DE17" s="611"/>
      <c r="DF17" s="611"/>
      <c r="DG17" s="611"/>
      <c r="DH17" s="611"/>
      <c r="DI17" s="611"/>
      <c r="DJ17" s="611"/>
      <c r="DK17" s="611"/>
      <c r="DL17" s="611"/>
      <c r="DM17" s="611"/>
      <c r="DN17" s="611"/>
      <c r="DO17" s="611"/>
      <c r="DP17" s="612"/>
      <c r="DQ17" s="619">
        <v>1411475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97428</v>
      </c>
      <c r="S18" s="611"/>
      <c r="T18" s="611"/>
      <c r="U18" s="611"/>
      <c r="V18" s="611"/>
      <c r="W18" s="611"/>
      <c r="X18" s="611"/>
      <c r="Y18" s="612"/>
      <c r="Z18" s="613">
        <v>0.1</v>
      </c>
      <c r="AA18" s="613"/>
      <c r="AB18" s="613"/>
      <c r="AC18" s="613"/>
      <c r="AD18" s="614">
        <v>97428</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97428</v>
      </c>
      <c r="S19" s="611"/>
      <c r="T19" s="611"/>
      <c r="U19" s="611"/>
      <c r="V19" s="611"/>
      <c r="W19" s="611"/>
      <c r="X19" s="611"/>
      <c r="Y19" s="612"/>
      <c r="Z19" s="613">
        <v>0.1</v>
      </c>
      <c r="AA19" s="613"/>
      <c r="AB19" s="613"/>
      <c r="AC19" s="613"/>
      <c r="AD19" s="614">
        <v>97428</v>
      </c>
      <c r="AE19" s="614"/>
      <c r="AF19" s="614"/>
      <c r="AG19" s="614"/>
      <c r="AH19" s="614"/>
      <c r="AI19" s="614"/>
      <c r="AJ19" s="614"/>
      <c r="AK19" s="614"/>
      <c r="AL19" s="615">
        <v>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18916</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18916</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161807893</v>
      </c>
      <c r="CS20" s="611"/>
      <c r="CT20" s="611"/>
      <c r="CU20" s="611"/>
      <c r="CV20" s="611"/>
      <c r="CW20" s="611"/>
      <c r="CX20" s="611"/>
      <c r="CY20" s="612"/>
      <c r="CZ20" s="613">
        <v>100</v>
      </c>
      <c r="DA20" s="613"/>
      <c r="DB20" s="613"/>
      <c r="DC20" s="613"/>
      <c r="DD20" s="619">
        <v>54009164</v>
      </c>
      <c r="DE20" s="611"/>
      <c r="DF20" s="611"/>
      <c r="DG20" s="611"/>
      <c r="DH20" s="611"/>
      <c r="DI20" s="611"/>
      <c r="DJ20" s="611"/>
      <c r="DK20" s="611"/>
      <c r="DL20" s="611"/>
      <c r="DM20" s="611"/>
      <c r="DN20" s="611"/>
      <c r="DO20" s="611"/>
      <c r="DP20" s="612"/>
      <c r="DQ20" s="619">
        <v>99703153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18916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39470529</v>
      </c>
      <c r="CS24" s="600"/>
      <c r="CT24" s="600"/>
      <c r="CU24" s="600"/>
      <c r="CV24" s="600"/>
      <c r="CW24" s="600"/>
      <c r="CX24" s="600"/>
      <c r="CY24" s="601"/>
      <c r="CZ24" s="604">
        <v>24.4</v>
      </c>
      <c r="DA24" s="605"/>
      <c r="DB24" s="605"/>
      <c r="DC24" s="621"/>
      <c r="DD24" s="645">
        <v>27364287</v>
      </c>
      <c r="DE24" s="600"/>
      <c r="DF24" s="600"/>
      <c r="DG24" s="600"/>
      <c r="DH24" s="600"/>
      <c r="DI24" s="600"/>
      <c r="DJ24" s="600"/>
      <c r="DK24" s="601"/>
      <c r="DL24" s="645">
        <v>25176490</v>
      </c>
      <c r="DM24" s="600"/>
      <c r="DN24" s="600"/>
      <c r="DO24" s="600"/>
      <c r="DP24" s="600"/>
      <c r="DQ24" s="600"/>
      <c r="DR24" s="600"/>
      <c r="DS24" s="600"/>
      <c r="DT24" s="600"/>
      <c r="DU24" s="600"/>
      <c r="DV24" s="601"/>
      <c r="DW24" s="604">
        <v>29.4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49324274</v>
      </c>
      <c r="S25" s="611"/>
      <c r="T25" s="611"/>
      <c r="U25" s="611"/>
      <c r="V25" s="611"/>
      <c r="W25" s="611"/>
      <c r="X25" s="611"/>
      <c r="Y25" s="612"/>
      <c r="Z25" s="613">
        <v>29.6</v>
      </c>
      <c r="AA25" s="613"/>
      <c r="AB25" s="613"/>
      <c r="AC25" s="613"/>
      <c r="AD25" s="614">
        <v>49324274</v>
      </c>
      <c r="AE25" s="614"/>
      <c r="AF25" s="614"/>
      <c r="AG25" s="614"/>
      <c r="AH25" s="614"/>
      <c r="AI25" s="614"/>
      <c r="AJ25" s="614"/>
      <c r="AK25" s="614"/>
      <c r="AL25" s="615">
        <v>57.6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15600585</v>
      </c>
      <c r="CS25" s="642"/>
      <c r="CT25" s="642"/>
      <c r="CU25" s="642"/>
      <c r="CV25" s="642"/>
      <c r="CW25" s="642"/>
      <c r="CX25" s="642"/>
      <c r="CY25" s="643"/>
      <c r="CZ25" s="615">
        <v>9.6</v>
      </c>
      <c r="DA25" s="640"/>
      <c r="DB25" s="640"/>
      <c r="DC25" s="644"/>
      <c r="DD25" s="619">
        <v>14274223</v>
      </c>
      <c r="DE25" s="642"/>
      <c r="DF25" s="642"/>
      <c r="DG25" s="642"/>
      <c r="DH25" s="642"/>
      <c r="DI25" s="642"/>
      <c r="DJ25" s="642"/>
      <c r="DK25" s="643"/>
      <c r="DL25" s="619">
        <v>13965899</v>
      </c>
      <c r="DM25" s="642"/>
      <c r="DN25" s="642"/>
      <c r="DO25" s="642"/>
      <c r="DP25" s="642"/>
      <c r="DQ25" s="642"/>
      <c r="DR25" s="642"/>
      <c r="DS25" s="642"/>
      <c r="DT25" s="642"/>
      <c r="DU25" s="642"/>
      <c r="DV25" s="643"/>
      <c r="DW25" s="615">
        <v>16.3</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22903</v>
      </c>
      <c r="S26" s="611"/>
      <c r="T26" s="611"/>
      <c r="U26" s="611"/>
      <c r="V26" s="611"/>
      <c r="W26" s="611"/>
      <c r="X26" s="611"/>
      <c r="Y26" s="612"/>
      <c r="Z26" s="613">
        <v>0</v>
      </c>
      <c r="AA26" s="613"/>
      <c r="AB26" s="613"/>
      <c r="AC26" s="613"/>
      <c r="AD26" s="614">
        <v>22903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10358371</v>
      </c>
      <c r="CS26" s="611"/>
      <c r="CT26" s="611"/>
      <c r="CU26" s="611"/>
      <c r="CV26" s="611"/>
      <c r="CW26" s="611"/>
      <c r="CX26" s="611"/>
      <c r="CY26" s="612"/>
      <c r="CZ26" s="615">
        <v>6.4</v>
      </c>
      <c r="DA26" s="640"/>
      <c r="DB26" s="640"/>
      <c r="DC26" s="644"/>
      <c r="DD26" s="619">
        <v>9209217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1080908</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37033401</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22466320</v>
      </c>
      <c r="CS27" s="642"/>
      <c r="CT27" s="642"/>
      <c r="CU27" s="642"/>
      <c r="CV27" s="642"/>
      <c r="CW27" s="642"/>
      <c r="CX27" s="642"/>
      <c r="CY27" s="643"/>
      <c r="CZ27" s="615">
        <v>13.9</v>
      </c>
      <c r="DA27" s="640"/>
      <c r="DB27" s="640"/>
      <c r="DC27" s="644"/>
      <c r="DD27" s="619">
        <v>11686440</v>
      </c>
      <c r="DE27" s="642"/>
      <c r="DF27" s="642"/>
      <c r="DG27" s="642"/>
      <c r="DH27" s="642"/>
      <c r="DI27" s="642"/>
      <c r="DJ27" s="642"/>
      <c r="DK27" s="643"/>
      <c r="DL27" s="619">
        <v>9806967</v>
      </c>
      <c r="DM27" s="642"/>
      <c r="DN27" s="642"/>
      <c r="DO27" s="642"/>
      <c r="DP27" s="642"/>
      <c r="DQ27" s="642"/>
      <c r="DR27" s="642"/>
      <c r="DS27" s="642"/>
      <c r="DT27" s="642"/>
      <c r="DU27" s="642"/>
      <c r="DV27" s="643"/>
      <c r="DW27" s="615">
        <v>11.5</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7839844</v>
      </c>
      <c r="S28" s="611"/>
      <c r="T28" s="611"/>
      <c r="U28" s="611"/>
      <c r="V28" s="611"/>
      <c r="W28" s="611"/>
      <c r="X28" s="611"/>
      <c r="Y28" s="612"/>
      <c r="Z28" s="613">
        <v>4.7</v>
      </c>
      <c r="AA28" s="613"/>
      <c r="AB28" s="613"/>
      <c r="AC28" s="613"/>
      <c r="AD28" s="614">
        <v>5475259</v>
      </c>
      <c r="AE28" s="614"/>
      <c r="AF28" s="614"/>
      <c r="AG28" s="614"/>
      <c r="AH28" s="614"/>
      <c r="AI28" s="614"/>
      <c r="AJ28" s="614"/>
      <c r="AK28" s="614"/>
      <c r="AL28" s="615">
        <v>6.4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1403624</v>
      </c>
      <c r="CS28" s="611"/>
      <c r="CT28" s="611"/>
      <c r="CU28" s="611"/>
      <c r="CV28" s="611"/>
      <c r="CW28" s="611"/>
      <c r="CX28" s="611"/>
      <c r="CY28" s="612"/>
      <c r="CZ28" s="615">
        <v>0.9</v>
      </c>
      <c r="DA28" s="640"/>
      <c r="DB28" s="640"/>
      <c r="DC28" s="644"/>
      <c r="DD28" s="619">
        <v>1403624</v>
      </c>
      <c r="DE28" s="611"/>
      <c r="DF28" s="611"/>
      <c r="DG28" s="611"/>
      <c r="DH28" s="611"/>
      <c r="DI28" s="611"/>
      <c r="DJ28" s="611"/>
      <c r="DK28" s="612"/>
      <c r="DL28" s="619">
        <v>1403624</v>
      </c>
      <c r="DM28" s="611"/>
      <c r="DN28" s="611"/>
      <c r="DO28" s="611"/>
      <c r="DP28" s="611"/>
      <c r="DQ28" s="611"/>
      <c r="DR28" s="611"/>
      <c r="DS28" s="611"/>
      <c r="DT28" s="611"/>
      <c r="DU28" s="611"/>
      <c r="DV28" s="612"/>
      <c r="DW28" s="615">
        <v>1.6</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833608</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1403624</v>
      </c>
      <c r="CS29" s="642"/>
      <c r="CT29" s="642"/>
      <c r="CU29" s="642"/>
      <c r="CV29" s="642"/>
      <c r="CW29" s="642"/>
      <c r="CX29" s="642"/>
      <c r="CY29" s="643"/>
      <c r="CZ29" s="615">
        <v>0.9</v>
      </c>
      <c r="DA29" s="640"/>
      <c r="DB29" s="640"/>
      <c r="DC29" s="644"/>
      <c r="DD29" s="619">
        <v>1403624</v>
      </c>
      <c r="DE29" s="642"/>
      <c r="DF29" s="642"/>
      <c r="DG29" s="642"/>
      <c r="DH29" s="642"/>
      <c r="DI29" s="642"/>
      <c r="DJ29" s="642"/>
      <c r="DK29" s="643"/>
      <c r="DL29" s="619">
        <v>1403624</v>
      </c>
      <c r="DM29" s="642"/>
      <c r="DN29" s="642"/>
      <c r="DO29" s="642"/>
      <c r="DP29" s="642"/>
      <c r="DQ29" s="642"/>
      <c r="DR29" s="642"/>
      <c r="DS29" s="642"/>
      <c r="DT29" s="642"/>
      <c r="DU29" s="642"/>
      <c r="DV29" s="643"/>
      <c r="DW29" s="615">
        <v>1.6</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23501909</v>
      </c>
      <c r="S30" s="611"/>
      <c r="T30" s="611"/>
      <c r="U30" s="611"/>
      <c r="V30" s="611"/>
      <c r="W30" s="611"/>
      <c r="X30" s="611"/>
      <c r="Y30" s="612"/>
      <c r="Z30" s="613">
        <v>14.1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1198552</v>
      </c>
      <c r="CS30" s="611"/>
      <c r="CT30" s="611"/>
      <c r="CU30" s="611"/>
      <c r="CV30" s="611"/>
      <c r="CW30" s="611"/>
      <c r="CX30" s="611"/>
      <c r="CY30" s="612"/>
      <c r="CZ30" s="615">
        <v>0.7</v>
      </c>
      <c r="DA30" s="640"/>
      <c r="DB30" s="640"/>
      <c r="DC30" s="644"/>
      <c r="DD30" s="619">
        <v>1198552</v>
      </c>
      <c r="DE30" s="611"/>
      <c r="DF30" s="611"/>
      <c r="DG30" s="611"/>
      <c r="DH30" s="611"/>
      <c r="DI30" s="611"/>
      <c r="DJ30" s="611"/>
      <c r="DK30" s="612"/>
      <c r="DL30" s="619">
        <v>1198552</v>
      </c>
      <c r="DM30" s="611"/>
      <c r="DN30" s="611"/>
      <c r="DO30" s="611"/>
      <c r="DP30" s="611"/>
      <c r="DQ30" s="611"/>
      <c r="DR30" s="611"/>
      <c r="DS30" s="611"/>
      <c r="DT30" s="611"/>
      <c r="DU30" s="611"/>
      <c r="DV30" s="612"/>
      <c r="DW30" s="615">
        <v>1.4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v>31601400</v>
      </c>
      <c r="S31" s="611"/>
      <c r="T31" s="611"/>
      <c r="U31" s="611"/>
      <c r="V31" s="611"/>
      <c r="W31" s="611"/>
      <c r="X31" s="611"/>
      <c r="Y31" s="612"/>
      <c r="Z31" s="613">
        <v>18.899999999999999</v>
      </c>
      <c r="AA31" s="613"/>
      <c r="AB31" s="613"/>
      <c r="AC31" s="613"/>
      <c r="AD31" s="614">
        <v>29576937</v>
      </c>
      <c r="AE31" s="614"/>
      <c r="AF31" s="614"/>
      <c r="AG31" s="614"/>
      <c r="AH31" s="614"/>
      <c r="AI31" s="614"/>
      <c r="AJ31" s="614"/>
      <c r="AK31" s="614"/>
      <c r="AL31" s="615">
        <v>34.6</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98.1</v>
      </c>
      <c r="BN31" s="654"/>
      <c r="BO31" s="654"/>
      <c r="BP31" s="654"/>
      <c r="BQ31" s="655"/>
      <c r="BR31" s="666">
        <v>99.1</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205072</v>
      </c>
      <c r="CS31" s="642"/>
      <c r="CT31" s="642"/>
      <c r="CU31" s="642"/>
      <c r="CV31" s="642"/>
      <c r="CW31" s="642"/>
      <c r="CX31" s="642"/>
      <c r="CY31" s="643"/>
      <c r="CZ31" s="615">
        <v>0.1</v>
      </c>
      <c r="DA31" s="640"/>
      <c r="DB31" s="640"/>
      <c r="DC31" s="644"/>
      <c r="DD31" s="619">
        <v>205072</v>
      </c>
      <c r="DE31" s="642"/>
      <c r="DF31" s="642"/>
      <c r="DG31" s="642"/>
      <c r="DH31" s="642"/>
      <c r="DI31" s="642"/>
      <c r="DJ31" s="642"/>
      <c r="DK31" s="643"/>
      <c r="DL31" s="619">
        <v>205072</v>
      </c>
      <c r="DM31" s="642"/>
      <c r="DN31" s="642"/>
      <c r="DO31" s="642"/>
      <c r="DP31" s="642"/>
      <c r="DQ31" s="642"/>
      <c r="DR31" s="642"/>
      <c r="DS31" s="642"/>
      <c r="DT31" s="642"/>
      <c r="DU31" s="642"/>
      <c r="DV31" s="643"/>
      <c r="DW31" s="615">
        <v>0.2</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12411260</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99.2</v>
      </c>
      <c r="BH32" s="642"/>
      <c r="BI32" s="642"/>
      <c r="BJ32" s="642"/>
      <c r="BK32" s="642"/>
      <c r="BL32" s="642"/>
      <c r="BM32" s="616">
        <v>98</v>
      </c>
      <c r="BN32" s="642"/>
      <c r="BO32" s="642"/>
      <c r="BP32" s="642"/>
      <c r="BQ32" s="665"/>
      <c r="BR32" s="667">
        <v>99</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16748348</v>
      </c>
      <c r="S33" s="611"/>
      <c r="T33" s="611"/>
      <c r="U33" s="611"/>
      <c r="V33" s="611"/>
      <c r="W33" s="611"/>
      <c r="X33" s="611"/>
      <c r="Y33" s="612"/>
      <c r="Z33" s="613">
        <v>10</v>
      </c>
      <c r="AA33" s="613"/>
      <c r="AB33" s="613"/>
      <c r="AC33" s="613"/>
      <c r="AD33" s="614">
        <v>1202969</v>
      </c>
      <c r="AE33" s="614"/>
      <c r="AF33" s="614"/>
      <c r="AG33" s="614"/>
      <c r="AH33" s="614"/>
      <c r="AI33" s="614"/>
      <c r="AJ33" s="614"/>
      <c r="AK33" s="614"/>
      <c r="AL33" s="615">
        <v>1.4</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68328200</v>
      </c>
      <c r="CS33" s="642"/>
      <c r="CT33" s="642"/>
      <c r="CU33" s="642"/>
      <c r="CV33" s="642"/>
      <c r="CW33" s="642"/>
      <c r="CX33" s="642"/>
      <c r="CY33" s="643"/>
      <c r="CZ33" s="615">
        <v>42.2</v>
      </c>
      <c r="DA33" s="640"/>
      <c r="DB33" s="640"/>
      <c r="DC33" s="644"/>
      <c r="DD33" s="619">
        <v>50008541</v>
      </c>
      <c r="DE33" s="642"/>
      <c r="DF33" s="642"/>
      <c r="DG33" s="642"/>
      <c r="DH33" s="642"/>
      <c r="DI33" s="642"/>
      <c r="DJ33" s="642"/>
      <c r="DK33" s="643"/>
      <c r="DL33" s="619">
        <v>26554227</v>
      </c>
      <c r="DM33" s="642"/>
      <c r="DN33" s="642"/>
      <c r="DO33" s="642"/>
      <c r="DP33" s="642"/>
      <c r="DQ33" s="642"/>
      <c r="DR33" s="642"/>
      <c r="DS33" s="642"/>
      <c r="DT33" s="642"/>
      <c r="DU33" s="642"/>
      <c r="DV33" s="643"/>
      <c r="DW33" s="615">
        <v>31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140981</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24990519</v>
      </c>
      <c r="CS34" s="611"/>
      <c r="CT34" s="611"/>
      <c r="CU34" s="611"/>
      <c r="CV34" s="611"/>
      <c r="CW34" s="611"/>
      <c r="CX34" s="611"/>
      <c r="CY34" s="612"/>
      <c r="CZ34" s="615">
        <v>15.4</v>
      </c>
      <c r="DA34" s="640"/>
      <c r="DB34" s="640"/>
      <c r="DC34" s="644"/>
      <c r="DD34" s="619">
        <v>19961606</v>
      </c>
      <c r="DE34" s="611"/>
      <c r="DF34" s="611"/>
      <c r="DG34" s="611"/>
      <c r="DH34" s="611"/>
      <c r="DI34" s="611"/>
      <c r="DJ34" s="611"/>
      <c r="DK34" s="612"/>
      <c r="DL34" s="619">
        <v>18677277</v>
      </c>
      <c r="DM34" s="611"/>
      <c r="DN34" s="611"/>
      <c r="DO34" s="611"/>
      <c r="DP34" s="611"/>
      <c r="DQ34" s="611"/>
      <c r="DR34" s="611"/>
      <c r="DS34" s="611"/>
      <c r="DT34" s="611"/>
      <c r="DU34" s="611"/>
      <c r="DV34" s="612"/>
      <c r="DW34" s="615">
        <v>21.8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3544556</v>
      </c>
      <c r="S35" s="611"/>
      <c r="T35" s="611"/>
      <c r="U35" s="611"/>
      <c r="V35" s="611"/>
      <c r="W35" s="611"/>
      <c r="X35" s="611"/>
      <c r="Y35" s="612"/>
      <c r="Z35" s="613">
        <v>2.1</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968058</v>
      </c>
      <c r="CS35" s="642"/>
      <c r="CT35" s="642"/>
      <c r="CU35" s="642"/>
      <c r="CV35" s="642"/>
      <c r="CW35" s="642"/>
      <c r="CX35" s="642"/>
      <c r="CY35" s="643"/>
      <c r="CZ35" s="615">
        <v>0.6</v>
      </c>
      <c r="DA35" s="640"/>
      <c r="DB35" s="640"/>
      <c r="DC35" s="644"/>
      <c r="DD35" s="619">
        <v>856549</v>
      </c>
      <c r="DE35" s="642"/>
      <c r="DF35" s="642"/>
      <c r="DG35" s="642"/>
      <c r="DH35" s="642"/>
      <c r="DI35" s="642"/>
      <c r="DJ35" s="642"/>
      <c r="DK35" s="643"/>
      <c r="DL35" s="619">
        <v>856549</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5493863</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5284207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170651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9528945</v>
      </c>
      <c r="CS36" s="611"/>
      <c r="CT36" s="611"/>
      <c r="CU36" s="611"/>
      <c r="CV36" s="611"/>
      <c r="CW36" s="611"/>
      <c r="CX36" s="611"/>
      <c r="CY36" s="612"/>
      <c r="CZ36" s="615">
        <v>5.9</v>
      </c>
      <c r="DA36" s="640"/>
      <c r="DB36" s="640"/>
      <c r="DC36" s="644"/>
      <c r="DD36" s="619">
        <v>6719617</v>
      </c>
      <c r="DE36" s="611"/>
      <c r="DF36" s="611"/>
      <c r="DG36" s="611"/>
      <c r="DH36" s="611"/>
      <c r="DI36" s="611"/>
      <c r="DJ36" s="611"/>
      <c r="DK36" s="612"/>
      <c r="DL36" s="619">
        <v>3709266</v>
      </c>
      <c r="DM36" s="611"/>
      <c r="DN36" s="611"/>
      <c r="DO36" s="611"/>
      <c r="DP36" s="611"/>
      <c r="DQ36" s="611"/>
      <c r="DR36" s="611"/>
      <c r="DS36" s="611"/>
      <c r="DT36" s="611"/>
      <c r="DU36" s="611"/>
      <c r="DV36" s="612"/>
      <c r="DW36" s="615">
        <v>4.3</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3402283</v>
      </c>
      <c r="S37" s="611"/>
      <c r="T37" s="611"/>
      <c r="U37" s="611"/>
      <c r="V37" s="611"/>
      <c r="W37" s="611"/>
      <c r="X37" s="611"/>
      <c r="Y37" s="612"/>
      <c r="Z37" s="613">
        <v>2</v>
      </c>
      <c r="AA37" s="613"/>
      <c r="AB37" s="613"/>
      <c r="AC37" s="613"/>
      <c r="AD37" s="614">
        <v>255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472641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170651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1077117</v>
      </c>
      <c r="CS37" s="642"/>
      <c r="CT37" s="642"/>
      <c r="CU37" s="642"/>
      <c r="CV37" s="642"/>
      <c r="CW37" s="642"/>
      <c r="CX37" s="642"/>
      <c r="CY37" s="643"/>
      <c r="CZ37" s="615">
        <v>0.7</v>
      </c>
      <c r="DA37" s="640"/>
      <c r="DB37" s="640"/>
      <c r="DC37" s="644"/>
      <c r="DD37" s="619">
        <v>1077117</v>
      </c>
      <c r="DE37" s="642"/>
      <c r="DF37" s="642"/>
      <c r="DG37" s="642"/>
      <c r="DH37" s="642"/>
      <c r="DI37" s="642"/>
      <c r="DJ37" s="642"/>
      <c r="DK37" s="643"/>
      <c r="DL37" s="619">
        <v>849582</v>
      </c>
      <c r="DM37" s="642"/>
      <c r="DN37" s="642"/>
      <c r="DO37" s="642"/>
      <c r="DP37" s="642"/>
      <c r="DQ37" s="642"/>
      <c r="DR37" s="642"/>
      <c r="DS37" s="642"/>
      <c r="DT37" s="642"/>
      <c r="DU37" s="642"/>
      <c r="DV37" s="643"/>
      <c r="DW37" s="615">
        <v>1</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10913600</v>
      </c>
      <c r="S38" s="611"/>
      <c r="T38" s="611"/>
      <c r="U38" s="611"/>
      <c r="V38" s="611"/>
      <c r="W38" s="611"/>
      <c r="X38" s="611"/>
      <c r="Y38" s="612"/>
      <c r="Z38" s="613">
        <v>6.5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20676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5284207</v>
      </c>
      <c r="CS38" s="611"/>
      <c r="CT38" s="611"/>
      <c r="CU38" s="611"/>
      <c r="CV38" s="611"/>
      <c r="CW38" s="611"/>
      <c r="CX38" s="611"/>
      <c r="CY38" s="612"/>
      <c r="CZ38" s="615">
        <v>3.3</v>
      </c>
      <c r="DA38" s="640"/>
      <c r="DB38" s="640"/>
      <c r="DC38" s="644"/>
      <c r="DD38" s="619">
        <v>4452131</v>
      </c>
      <c r="DE38" s="611"/>
      <c r="DF38" s="611"/>
      <c r="DG38" s="611"/>
      <c r="DH38" s="611"/>
      <c r="DI38" s="611"/>
      <c r="DJ38" s="611"/>
      <c r="DK38" s="612"/>
      <c r="DL38" s="619">
        <v>3311135</v>
      </c>
      <c r="DM38" s="611"/>
      <c r="DN38" s="611"/>
      <c r="DO38" s="611"/>
      <c r="DP38" s="611"/>
      <c r="DQ38" s="611"/>
      <c r="DR38" s="611"/>
      <c r="DS38" s="611"/>
      <c r="DT38" s="611"/>
      <c r="DU38" s="611"/>
      <c r="DV38" s="612"/>
      <c r="DW38" s="615">
        <v>3.9</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26666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26352311</v>
      </c>
      <c r="CS39" s="642"/>
      <c r="CT39" s="642"/>
      <c r="CU39" s="642"/>
      <c r="CV39" s="642"/>
      <c r="CW39" s="642"/>
      <c r="CX39" s="642"/>
      <c r="CY39" s="643"/>
      <c r="CZ39" s="615">
        <v>16.3</v>
      </c>
      <c r="DA39" s="640"/>
      <c r="DB39" s="640"/>
      <c r="DC39" s="644"/>
      <c r="DD39" s="619">
        <v>18018638</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155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1204160</v>
      </c>
      <c r="CS40" s="611"/>
      <c r="CT40" s="611"/>
      <c r="CU40" s="611"/>
      <c r="CV40" s="611"/>
      <c r="CW40" s="611"/>
      <c r="CX40" s="611"/>
      <c r="CY40" s="612"/>
      <c r="CZ40" s="615">
        <v>0.7</v>
      </c>
      <c r="DA40" s="640"/>
      <c r="DB40" s="640"/>
      <c r="DC40" s="644"/>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166859737</v>
      </c>
      <c r="S41" s="683"/>
      <c r="T41" s="683"/>
      <c r="U41" s="683"/>
      <c r="V41" s="683"/>
      <c r="W41" s="683"/>
      <c r="X41" s="683"/>
      <c r="Y41" s="687"/>
      <c r="Z41" s="688">
        <v>100</v>
      </c>
      <c r="AA41" s="688"/>
      <c r="AB41" s="688"/>
      <c r="AC41" s="688"/>
      <c r="AD41" s="689">
        <v>85602597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1562185</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3249381</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281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54009164</v>
      </c>
      <c r="CS42" s="642"/>
      <c r="CT42" s="642"/>
      <c r="CU42" s="642"/>
      <c r="CV42" s="642"/>
      <c r="CW42" s="642"/>
      <c r="CX42" s="642"/>
      <c r="CY42" s="643"/>
      <c r="CZ42" s="615">
        <v>33.4</v>
      </c>
      <c r="DA42" s="640"/>
      <c r="DB42" s="640"/>
      <c r="DC42" s="644"/>
      <c r="DD42" s="619">
        <v>22330325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217184</v>
      </c>
      <c r="CS43" s="642"/>
      <c r="CT43" s="642"/>
      <c r="CU43" s="642"/>
      <c r="CV43" s="642"/>
      <c r="CW43" s="642"/>
      <c r="CX43" s="642"/>
      <c r="CY43" s="643"/>
      <c r="CZ43" s="615">
        <v>0.1</v>
      </c>
      <c r="DA43" s="640"/>
      <c r="DB43" s="640"/>
      <c r="DC43" s="644"/>
      <c r="DD43" s="619">
        <v>217184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54009164</v>
      </c>
      <c r="CS44" s="611"/>
      <c r="CT44" s="611"/>
      <c r="CU44" s="611"/>
      <c r="CV44" s="611"/>
      <c r="CW44" s="611"/>
      <c r="CX44" s="611"/>
      <c r="CY44" s="612"/>
      <c r="CZ44" s="615">
        <v>33.4</v>
      </c>
      <c r="DA44" s="616"/>
      <c r="DB44" s="616"/>
      <c r="DC44" s="622"/>
      <c r="DD44" s="619">
        <v>22330325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25503744</v>
      </c>
      <c r="CS45" s="642"/>
      <c r="CT45" s="642"/>
      <c r="CU45" s="642"/>
      <c r="CV45" s="642"/>
      <c r="CW45" s="642"/>
      <c r="CX45" s="642"/>
      <c r="CY45" s="643"/>
      <c r="CZ45" s="615">
        <v>15.8</v>
      </c>
      <c r="DA45" s="640"/>
      <c r="DB45" s="640"/>
      <c r="DC45" s="644"/>
      <c r="DD45" s="619">
        <v>6467554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28505420</v>
      </c>
      <c r="CS46" s="611"/>
      <c r="CT46" s="611"/>
      <c r="CU46" s="611"/>
      <c r="CV46" s="611"/>
      <c r="CW46" s="611"/>
      <c r="CX46" s="611"/>
      <c r="CY46" s="612"/>
      <c r="CZ46" s="615">
        <v>17.600000000000001</v>
      </c>
      <c r="DA46" s="616"/>
      <c r="DB46" s="616"/>
      <c r="DC46" s="622"/>
      <c r="DD46" s="619">
        <v>15862771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161807893</v>
      </c>
      <c r="CS49" s="669"/>
      <c r="CT49" s="669"/>
      <c r="CU49" s="669"/>
      <c r="CV49" s="669"/>
      <c r="CW49" s="669"/>
      <c r="CX49" s="669"/>
      <c r="CY49" s="698"/>
      <c r="CZ49" s="690">
        <v>100</v>
      </c>
      <c r="DA49" s="699"/>
      <c r="DB49" s="699"/>
      <c r="DC49" s="700"/>
      <c r="DD49" s="701">
        <v>99703153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9wGf2d7xCqYhQngHzOehTSswp875RnK6P+Yxzbck2l1xlIOQNdgLne3ahHXIJps+rHvSVX32T4M0Svn1z1jww==" saltValue="vfGiEBp6NEQ8DfR9+bm1/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168025</v>
      </c>
      <c r="R7" s="740"/>
      <c r="S7" s="740"/>
      <c r="T7" s="740"/>
      <c r="U7" s="740"/>
      <c r="V7" s="740">
        <v>162973</v>
      </c>
      <c r="W7" s="740"/>
      <c r="X7" s="740"/>
      <c r="Y7" s="740"/>
      <c r="Z7" s="740"/>
      <c r="AA7" s="740">
        <v>5052</v>
      </c>
      <c r="AB7" s="740"/>
      <c r="AC7" s="740"/>
      <c r="AD7" s="740"/>
      <c r="AE7" s="741"/>
      <c r="AF7" s="742">
        <v>2396</v>
      </c>
      <c r="AG7" s="743"/>
      <c r="AH7" s="743"/>
      <c r="AI7" s="743"/>
      <c r="AJ7" s="744"/>
      <c r="AK7" s="745">
        <v>3460</v>
      </c>
      <c r="AL7" s="746"/>
      <c r="AM7" s="746"/>
      <c r="AN7" s="746"/>
      <c r="AO7" s="746"/>
      <c r="AP7" s="746">
        <v>44538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549</v>
      </c>
      <c r="BT7" s="734"/>
      <c r="BU7" s="734"/>
      <c r="BV7" s="734"/>
      <c r="BW7" s="734"/>
      <c r="BX7" s="734"/>
      <c r="BY7" s="734"/>
      <c r="BZ7" s="734"/>
      <c r="CA7" s="734"/>
      <c r="CB7" s="734"/>
      <c r="CC7" s="734"/>
      <c r="CD7" s="734"/>
      <c r="CE7" s="734"/>
      <c r="CF7" s="734"/>
      <c r="CG7" s="749"/>
      <c r="CH7" s="730">
        <v>56</v>
      </c>
      <c r="CI7" s="731"/>
      <c r="CJ7" s="731"/>
      <c r="CK7" s="731"/>
      <c r="CL7" s="732"/>
      <c r="CM7" s="730">
        <v>273</v>
      </c>
      <c r="CN7" s="731"/>
      <c r="CO7" s="731"/>
      <c r="CP7" s="731"/>
      <c r="CQ7" s="732"/>
      <c r="CR7" s="730">
        <v>50</v>
      </c>
      <c r="CS7" s="731"/>
      <c r="CT7" s="731"/>
      <c r="CU7" s="731"/>
      <c r="CV7" s="732"/>
      <c r="CW7" s="730">
        <v>149</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482</v>
      </c>
      <c r="DR7" s="731"/>
      <c r="DS7" s="731"/>
      <c r="DT7" s="731"/>
      <c r="DU7" s="732"/>
      <c r="DV7" s="733"/>
      <c r="DW7" s="734"/>
      <c r="DX7" s="734"/>
      <c r="DY7" s="734"/>
      <c r="DZ7" s="735"/>
      <c r="EA7" s="228"/>
    </row>
    <row r="8" spans="1:131" s="229" customFormat="1" ht="26.25" customHeight="1" x14ac:dyDescent="0.2">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551</v>
      </c>
      <c r="BT8" s="761"/>
      <c r="BU8" s="761"/>
      <c r="BV8" s="761"/>
      <c r="BW8" s="761"/>
      <c r="BX8" s="761"/>
      <c r="BY8" s="761"/>
      <c r="BZ8" s="761"/>
      <c r="CA8" s="761"/>
      <c r="CB8" s="761"/>
      <c r="CC8" s="761"/>
      <c r="CD8" s="761"/>
      <c r="CE8" s="761"/>
      <c r="CF8" s="761"/>
      <c r="CG8" s="762"/>
      <c r="CH8" s="763">
        <v>7</v>
      </c>
      <c r="CI8" s="764"/>
      <c r="CJ8" s="764"/>
      <c r="CK8" s="764"/>
      <c r="CL8" s="765"/>
      <c r="CM8" s="763">
        <v>559</v>
      </c>
      <c r="CN8" s="764"/>
      <c r="CO8" s="764"/>
      <c r="CP8" s="764"/>
      <c r="CQ8" s="765"/>
      <c r="CR8" s="763">
        <v>500</v>
      </c>
      <c r="CS8" s="764"/>
      <c r="CT8" s="764"/>
      <c r="CU8" s="764"/>
      <c r="CV8" s="765"/>
      <c r="CW8" s="763">
        <v>93</v>
      </c>
      <c r="CX8" s="764"/>
      <c r="CY8" s="764"/>
      <c r="CZ8" s="764"/>
      <c r="DA8" s="765"/>
      <c r="DB8" s="763">
        <v>1</v>
      </c>
      <c r="DC8" s="764"/>
      <c r="DD8" s="764"/>
      <c r="DE8" s="764"/>
      <c r="DF8" s="765"/>
      <c r="DG8" s="763" t="s">
        <v>482</v>
      </c>
      <c r="DH8" s="764"/>
      <c r="DI8" s="764"/>
      <c r="DJ8" s="764"/>
      <c r="DK8" s="765"/>
      <c r="DL8" s="763" t="s">
        <v>482</v>
      </c>
      <c r="DM8" s="764"/>
      <c r="DN8" s="764"/>
      <c r="DO8" s="764"/>
      <c r="DP8" s="765"/>
      <c r="DQ8" s="763" t="s">
        <v>482</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552</v>
      </c>
      <c r="BT9" s="761"/>
      <c r="BU9" s="761"/>
      <c r="BV9" s="761"/>
      <c r="BW9" s="761"/>
      <c r="BX9" s="761"/>
      <c r="BY9" s="761"/>
      <c r="BZ9" s="761"/>
      <c r="CA9" s="761"/>
      <c r="CB9" s="761"/>
      <c r="CC9" s="761"/>
      <c r="CD9" s="761"/>
      <c r="CE9" s="761"/>
      <c r="CF9" s="761"/>
      <c r="CG9" s="762"/>
      <c r="CH9" s="763">
        <v>103</v>
      </c>
      <c r="CI9" s="764"/>
      <c r="CJ9" s="764"/>
      <c r="CK9" s="764"/>
      <c r="CL9" s="765"/>
      <c r="CM9" s="763">
        <v>3976</v>
      </c>
      <c r="CN9" s="764"/>
      <c r="CO9" s="764"/>
      <c r="CP9" s="764"/>
      <c r="CQ9" s="765"/>
      <c r="CR9" s="763">
        <v>550</v>
      </c>
      <c r="CS9" s="764"/>
      <c r="CT9" s="764"/>
      <c r="CU9" s="764"/>
      <c r="CV9" s="765"/>
      <c r="CW9" s="763" t="s">
        <v>482</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t="s">
        <v>554</v>
      </c>
      <c r="BS10" s="760" t="s">
        <v>553</v>
      </c>
      <c r="BT10" s="761"/>
      <c r="BU10" s="761"/>
      <c r="BV10" s="761"/>
      <c r="BW10" s="761"/>
      <c r="BX10" s="761"/>
      <c r="BY10" s="761"/>
      <c r="BZ10" s="761"/>
      <c r="CA10" s="761"/>
      <c r="CB10" s="761"/>
      <c r="CC10" s="761"/>
      <c r="CD10" s="761"/>
      <c r="CE10" s="761"/>
      <c r="CF10" s="761"/>
      <c r="CG10" s="762"/>
      <c r="CH10" s="763">
        <v>0</v>
      </c>
      <c r="CI10" s="764"/>
      <c r="CJ10" s="764"/>
      <c r="CK10" s="764"/>
      <c r="CL10" s="765"/>
      <c r="CM10" s="763">
        <v>10</v>
      </c>
      <c r="CN10" s="764"/>
      <c r="CO10" s="764"/>
      <c r="CP10" s="764"/>
      <c r="CQ10" s="765"/>
      <c r="CR10" s="763">
        <v>10</v>
      </c>
      <c r="CS10" s="764"/>
      <c r="CT10" s="764"/>
      <c r="CU10" s="764"/>
      <c r="CV10" s="765"/>
      <c r="CW10" s="763" t="s">
        <v>482</v>
      </c>
      <c r="CX10" s="764"/>
      <c r="CY10" s="764"/>
      <c r="CZ10" s="764"/>
      <c r="DA10" s="765"/>
      <c r="DB10" s="763" t="s">
        <v>482</v>
      </c>
      <c r="DC10" s="764"/>
      <c r="DD10" s="764"/>
      <c r="DE10" s="764"/>
      <c r="DF10" s="765"/>
      <c r="DG10" s="763" t="s">
        <v>482</v>
      </c>
      <c r="DH10" s="764"/>
      <c r="DI10" s="764"/>
      <c r="DJ10" s="764"/>
      <c r="DK10" s="765"/>
      <c r="DL10" s="763" t="s">
        <v>482</v>
      </c>
      <c r="DM10" s="764"/>
      <c r="DN10" s="764"/>
      <c r="DO10" s="764"/>
      <c r="DP10" s="765"/>
      <c r="DQ10" s="763" t="s">
        <v>482</v>
      </c>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376</v>
      </c>
      <c r="B23" s="776" t="s">
        <v>377</v>
      </c>
      <c r="C23" s="777"/>
      <c r="D23" s="777"/>
      <c r="E23" s="777"/>
      <c r="F23" s="777"/>
      <c r="G23" s="777"/>
      <c r="H23" s="777"/>
      <c r="I23" s="777"/>
      <c r="J23" s="777"/>
      <c r="K23" s="777"/>
      <c r="L23" s="777"/>
      <c r="M23" s="777"/>
      <c r="N23" s="777"/>
      <c r="O23" s="777"/>
      <c r="P23" s="778"/>
      <c r="Q23" s="779">
        <v>168025</v>
      </c>
      <c r="R23" s="780"/>
      <c r="S23" s="780"/>
      <c r="T23" s="780"/>
      <c r="U23" s="780"/>
      <c r="V23" s="780">
        <v>162973</v>
      </c>
      <c r="W23" s="780"/>
      <c r="X23" s="780"/>
      <c r="Y23" s="780"/>
      <c r="Z23" s="780"/>
      <c r="AA23" s="780">
        <v>5052</v>
      </c>
      <c r="AB23" s="780"/>
      <c r="AC23" s="780"/>
      <c r="AD23" s="780"/>
      <c r="AE23" s="781"/>
      <c r="AF23" s="782">
        <v>2396</v>
      </c>
      <c r="AG23" s="780"/>
      <c r="AH23" s="780"/>
      <c r="AI23" s="780"/>
      <c r="AJ23" s="783"/>
      <c r="AK23" s="784"/>
      <c r="AL23" s="785"/>
      <c r="AM23" s="785"/>
      <c r="AN23" s="785"/>
      <c r="AO23" s="785"/>
      <c r="AP23" s="780">
        <v>44538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388</v>
      </c>
      <c r="C28" s="737"/>
      <c r="D28" s="737"/>
      <c r="E28" s="737"/>
      <c r="F28" s="737"/>
      <c r="G28" s="737"/>
      <c r="H28" s="737"/>
      <c r="I28" s="737"/>
      <c r="J28" s="737"/>
      <c r="K28" s="737"/>
      <c r="L28" s="737"/>
      <c r="M28" s="737"/>
      <c r="N28" s="737"/>
      <c r="O28" s="737"/>
      <c r="P28" s="738"/>
      <c r="Q28" s="809">
        <v>13572</v>
      </c>
      <c r="R28" s="810"/>
      <c r="S28" s="810"/>
      <c r="T28" s="810"/>
      <c r="U28" s="810"/>
      <c r="V28" s="810">
        <v>13401</v>
      </c>
      <c r="W28" s="810"/>
      <c r="X28" s="810"/>
      <c r="Y28" s="810"/>
      <c r="Z28" s="810"/>
      <c r="AA28" s="810">
        <v>171</v>
      </c>
      <c r="AB28" s="810"/>
      <c r="AC28" s="810"/>
      <c r="AD28" s="810"/>
      <c r="AE28" s="811"/>
      <c r="AF28" s="812">
        <v>171</v>
      </c>
      <c r="AG28" s="810"/>
      <c r="AH28" s="810"/>
      <c r="AI28" s="810"/>
      <c r="AJ28" s="813"/>
      <c r="AK28" s="814">
        <v>1560</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389</v>
      </c>
      <c r="C29" s="768"/>
      <c r="D29" s="768"/>
      <c r="E29" s="768"/>
      <c r="F29" s="768"/>
      <c r="G29" s="768"/>
      <c r="H29" s="768"/>
      <c r="I29" s="768"/>
      <c r="J29" s="768"/>
      <c r="K29" s="768"/>
      <c r="L29" s="768"/>
      <c r="M29" s="768"/>
      <c r="N29" s="768"/>
      <c r="O29" s="768"/>
      <c r="P29" s="769"/>
      <c r="Q29" s="770">
        <v>9522</v>
      </c>
      <c r="R29" s="771"/>
      <c r="S29" s="771"/>
      <c r="T29" s="771"/>
      <c r="U29" s="771"/>
      <c r="V29" s="771">
        <v>9377</v>
      </c>
      <c r="W29" s="771"/>
      <c r="X29" s="771"/>
      <c r="Y29" s="771"/>
      <c r="Z29" s="771"/>
      <c r="AA29" s="771">
        <v>146</v>
      </c>
      <c r="AB29" s="771"/>
      <c r="AC29" s="771"/>
      <c r="AD29" s="771"/>
      <c r="AE29" s="772"/>
      <c r="AF29" s="773">
        <v>146</v>
      </c>
      <c r="AG29" s="774"/>
      <c r="AH29" s="774"/>
      <c r="AI29" s="774"/>
      <c r="AJ29" s="775"/>
      <c r="AK29" s="821">
        <v>1658</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390</v>
      </c>
      <c r="C30" s="768"/>
      <c r="D30" s="768"/>
      <c r="E30" s="768"/>
      <c r="F30" s="768"/>
      <c r="G30" s="768"/>
      <c r="H30" s="768"/>
      <c r="I30" s="768"/>
      <c r="J30" s="768"/>
      <c r="K30" s="768"/>
      <c r="L30" s="768"/>
      <c r="M30" s="768"/>
      <c r="N30" s="768"/>
      <c r="O30" s="768"/>
      <c r="P30" s="769"/>
      <c r="Q30" s="770">
        <v>3463</v>
      </c>
      <c r="R30" s="771"/>
      <c r="S30" s="771"/>
      <c r="T30" s="771"/>
      <c r="U30" s="771"/>
      <c r="V30" s="771">
        <v>3447</v>
      </c>
      <c r="W30" s="771"/>
      <c r="X30" s="771"/>
      <c r="Y30" s="771"/>
      <c r="Z30" s="771"/>
      <c r="AA30" s="771">
        <v>16</v>
      </c>
      <c r="AB30" s="771"/>
      <c r="AC30" s="771"/>
      <c r="AD30" s="771"/>
      <c r="AE30" s="772"/>
      <c r="AF30" s="773">
        <v>16</v>
      </c>
      <c r="AG30" s="774"/>
      <c r="AH30" s="774"/>
      <c r="AI30" s="774"/>
      <c r="AJ30" s="775"/>
      <c r="AK30" s="821">
        <v>1365</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333</v>
      </c>
      <c r="AG63" s="831"/>
      <c r="AH63" s="831"/>
      <c r="AI63" s="831"/>
      <c r="AJ63" s="832"/>
      <c r="AK63" s="833"/>
      <c r="AL63" s="828"/>
      <c r="AM63" s="828"/>
      <c r="AN63" s="828"/>
      <c r="AO63" s="828"/>
      <c r="AP63" s="831" t="s">
        <v>482</v>
      </c>
      <c r="AQ63" s="831"/>
      <c r="AR63" s="831"/>
      <c r="AS63" s="831"/>
      <c r="AT63" s="831"/>
      <c r="AU63" s="831" t="s">
        <v>482</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538</v>
      </c>
      <c r="C68" s="857"/>
      <c r="D68" s="857"/>
      <c r="E68" s="857"/>
      <c r="F68" s="857"/>
      <c r="G68" s="857"/>
      <c r="H68" s="857"/>
      <c r="I68" s="857"/>
      <c r="J68" s="857"/>
      <c r="K68" s="857"/>
      <c r="L68" s="857"/>
      <c r="M68" s="857"/>
      <c r="N68" s="857"/>
      <c r="O68" s="857"/>
      <c r="P68" s="858"/>
      <c r="Q68" s="859">
        <v>8467</v>
      </c>
      <c r="R68" s="853">
        <v>7961</v>
      </c>
      <c r="S68" s="853">
        <v>7961</v>
      </c>
      <c r="T68" s="853">
        <v>7961</v>
      </c>
      <c r="U68" s="853">
        <v>7961</v>
      </c>
      <c r="V68" s="853">
        <v>7990</v>
      </c>
      <c r="W68" s="853">
        <v>7475</v>
      </c>
      <c r="X68" s="853">
        <v>7475</v>
      </c>
      <c r="Y68" s="853">
        <v>7475</v>
      </c>
      <c r="Z68" s="853">
        <v>7475</v>
      </c>
      <c r="AA68" s="853">
        <v>477</v>
      </c>
      <c r="AB68" s="853">
        <v>486</v>
      </c>
      <c r="AC68" s="853">
        <v>486</v>
      </c>
      <c r="AD68" s="853">
        <v>486</v>
      </c>
      <c r="AE68" s="853">
        <v>486</v>
      </c>
      <c r="AF68" s="853">
        <v>477</v>
      </c>
      <c r="AG68" s="853">
        <v>486</v>
      </c>
      <c r="AH68" s="853">
        <v>486</v>
      </c>
      <c r="AI68" s="853">
        <v>486</v>
      </c>
      <c r="AJ68" s="853">
        <v>486</v>
      </c>
      <c r="AK68" s="853">
        <v>380</v>
      </c>
      <c r="AL68" s="853"/>
      <c r="AM68" s="853"/>
      <c r="AN68" s="853"/>
      <c r="AO68" s="853"/>
      <c r="AP68" s="853">
        <v>3142</v>
      </c>
      <c r="AQ68" s="853">
        <v>4476</v>
      </c>
      <c r="AR68" s="853">
        <v>4476</v>
      </c>
      <c r="AS68" s="853">
        <v>4476</v>
      </c>
      <c r="AT68" s="853">
        <v>4476</v>
      </c>
      <c r="AU68" s="853">
        <v>135</v>
      </c>
      <c r="AV68" s="853">
        <v>192</v>
      </c>
      <c r="AW68" s="853">
        <v>192</v>
      </c>
      <c r="AX68" s="853">
        <v>192</v>
      </c>
      <c r="AY68" s="853">
        <v>192</v>
      </c>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539</v>
      </c>
      <c r="C69" s="861"/>
      <c r="D69" s="861"/>
      <c r="E69" s="861"/>
      <c r="F69" s="861"/>
      <c r="G69" s="861"/>
      <c r="H69" s="861"/>
      <c r="I69" s="861"/>
      <c r="J69" s="861"/>
      <c r="K69" s="861"/>
      <c r="L69" s="861"/>
      <c r="M69" s="861"/>
      <c r="N69" s="861"/>
      <c r="O69" s="861"/>
      <c r="P69" s="862"/>
      <c r="Q69" s="863">
        <v>221481</v>
      </c>
      <c r="R69" s="817">
        <v>144168</v>
      </c>
      <c r="S69" s="817">
        <v>144168</v>
      </c>
      <c r="T69" s="817">
        <v>144168</v>
      </c>
      <c r="U69" s="817">
        <v>144168</v>
      </c>
      <c r="V69" s="817">
        <v>203386</v>
      </c>
      <c r="W69" s="817">
        <v>138019</v>
      </c>
      <c r="X69" s="817">
        <v>138019</v>
      </c>
      <c r="Y69" s="817">
        <v>138019</v>
      </c>
      <c r="Z69" s="817">
        <v>138019</v>
      </c>
      <c r="AA69" s="817">
        <v>18095</v>
      </c>
      <c r="AB69" s="817">
        <v>6149</v>
      </c>
      <c r="AC69" s="817">
        <v>6149</v>
      </c>
      <c r="AD69" s="817">
        <v>6149</v>
      </c>
      <c r="AE69" s="817">
        <v>6149</v>
      </c>
      <c r="AF69" s="817">
        <v>40934</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543</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540</v>
      </c>
      <c r="C70" s="861"/>
      <c r="D70" s="861"/>
      <c r="E70" s="861"/>
      <c r="F70" s="861"/>
      <c r="G70" s="861"/>
      <c r="H70" s="861"/>
      <c r="I70" s="861"/>
      <c r="J70" s="861"/>
      <c r="K70" s="861"/>
      <c r="L70" s="861"/>
      <c r="M70" s="861"/>
      <c r="N70" s="861"/>
      <c r="O70" s="861"/>
      <c r="P70" s="862"/>
      <c r="Q70" s="863">
        <v>90180</v>
      </c>
      <c r="R70" s="817">
        <v>76940</v>
      </c>
      <c r="S70" s="817">
        <v>76940</v>
      </c>
      <c r="T70" s="817">
        <v>76940</v>
      </c>
      <c r="U70" s="817">
        <v>76940</v>
      </c>
      <c r="V70" s="817">
        <v>85061</v>
      </c>
      <c r="W70" s="817">
        <v>73165</v>
      </c>
      <c r="X70" s="817">
        <v>73165</v>
      </c>
      <c r="Y70" s="817">
        <v>73165</v>
      </c>
      <c r="Z70" s="817">
        <v>73165</v>
      </c>
      <c r="AA70" s="817">
        <v>5120</v>
      </c>
      <c r="AB70" s="817">
        <v>3775</v>
      </c>
      <c r="AC70" s="817">
        <v>3775</v>
      </c>
      <c r="AD70" s="817">
        <v>3775</v>
      </c>
      <c r="AE70" s="817">
        <v>3775</v>
      </c>
      <c r="AF70" s="817">
        <v>4894</v>
      </c>
      <c r="AG70" s="817">
        <v>3775</v>
      </c>
      <c r="AH70" s="817">
        <v>3775</v>
      </c>
      <c r="AI70" s="817">
        <v>3775</v>
      </c>
      <c r="AJ70" s="817">
        <v>3775</v>
      </c>
      <c r="AK70" s="817">
        <v>5163</v>
      </c>
      <c r="AL70" s="817">
        <v>7300</v>
      </c>
      <c r="AM70" s="817">
        <v>7300</v>
      </c>
      <c r="AN70" s="817">
        <v>7300</v>
      </c>
      <c r="AO70" s="817">
        <v>7300</v>
      </c>
      <c r="AP70" s="817">
        <v>78689</v>
      </c>
      <c r="AQ70" s="817">
        <v>42318</v>
      </c>
      <c r="AR70" s="817">
        <v>42318</v>
      </c>
      <c r="AS70" s="817">
        <v>42318</v>
      </c>
      <c r="AT70" s="817">
        <v>42318</v>
      </c>
      <c r="AU70" s="817">
        <v>1102</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541</v>
      </c>
      <c r="C71" s="861"/>
      <c r="D71" s="861"/>
      <c r="E71" s="861"/>
      <c r="F71" s="861"/>
      <c r="G71" s="861"/>
      <c r="H71" s="861"/>
      <c r="I71" s="861"/>
      <c r="J71" s="861"/>
      <c r="K71" s="861"/>
      <c r="L71" s="861"/>
      <c r="M71" s="861"/>
      <c r="N71" s="861"/>
      <c r="O71" s="861"/>
      <c r="P71" s="862"/>
      <c r="Q71" s="863">
        <v>9878</v>
      </c>
      <c r="R71" s="817">
        <v>6933</v>
      </c>
      <c r="S71" s="817">
        <v>6933</v>
      </c>
      <c r="T71" s="817">
        <v>6933</v>
      </c>
      <c r="U71" s="817">
        <v>6933</v>
      </c>
      <c r="V71" s="817">
        <v>9787</v>
      </c>
      <c r="W71" s="817">
        <v>6850</v>
      </c>
      <c r="X71" s="817">
        <v>6850</v>
      </c>
      <c r="Y71" s="817">
        <v>6850</v>
      </c>
      <c r="Z71" s="817">
        <v>6850</v>
      </c>
      <c r="AA71" s="817">
        <v>92</v>
      </c>
      <c r="AB71" s="817">
        <v>82</v>
      </c>
      <c r="AC71" s="817">
        <v>82</v>
      </c>
      <c r="AD71" s="817">
        <v>82</v>
      </c>
      <c r="AE71" s="817">
        <v>82</v>
      </c>
      <c r="AF71" s="817">
        <v>92</v>
      </c>
      <c r="AG71" s="817">
        <v>82</v>
      </c>
      <c r="AH71" s="817">
        <v>82</v>
      </c>
      <c r="AI71" s="817">
        <v>82</v>
      </c>
      <c r="AJ71" s="817">
        <v>82</v>
      </c>
      <c r="AK71" s="817">
        <v>5083</v>
      </c>
      <c r="AL71" s="817">
        <v>2485</v>
      </c>
      <c r="AM71" s="817">
        <v>2485</v>
      </c>
      <c r="AN71" s="817">
        <v>2485</v>
      </c>
      <c r="AO71" s="817">
        <v>2485</v>
      </c>
      <c r="AP71" s="817" t="s">
        <v>482</v>
      </c>
      <c r="AQ71" s="817"/>
      <c r="AR71" s="817"/>
      <c r="AS71" s="817"/>
      <c r="AT71" s="817"/>
      <c r="AU71" s="817" t="s">
        <v>482</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542</v>
      </c>
      <c r="C72" s="861"/>
      <c r="D72" s="861"/>
      <c r="E72" s="861"/>
      <c r="F72" s="861"/>
      <c r="G72" s="861"/>
      <c r="H72" s="861"/>
      <c r="I72" s="861"/>
      <c r="J72" s="861"/>
      <c r="K72" s="861"/>
      <c r="L72" s="861"/>
      <c r="M72" s="861"/>
      <c r="N72" s="861"/>
      <c r="O72" s="861"/>
      <c r="P72" s="862"/>
      <c r="Q72" s="863">
        <v>1600855</v>
      </c>
      <c r="R72" s="817">
        <v>1385861</v>
      </c>
      <c r="S72" s="817">
        <v>1385861</v>
      </c>
      <c r="T72" s="817">
        <v>1385861</v>
      </c>
      <c r="U72" s="817">
        <v>1385861</v>
      </c>
      <c r="V72" s="817">
        <v>1567252</v>
      </c>
      <c r="W72" s="817">
        <v>1346246</v>
      </c>
      <c r="X72" s="817">
        <v>1346246</v>
      </c>
      <c r="Y72" s="817">
        <v>1346246</v>
      </c>
      <c r="Z72" s="817">
        <v>1346246</v>
      </c>
      <c r="AA72" s="817">
        <v>33603</v>
      </c>
      <c r="AB72" s="817">
        <v>39615</v>
      </c>
      <c r="AC72" s="817">
        <v>39615</v>
      </c>
      <c r="AD72" s="817">
        <v>39615</v>
      </c>
      <c r="AE72" s="817">
        <v>39615</v>
      </c>
      <c r="AF72" s="817">
        <v>33603</v>
      </c>
      <c r="AG72" s="817">
        <v>39615</v>
      </c>
      <c r="AH72" s="817">
        <v>39615</v>
      </c>
      <c r="AI72" s="817">
        <v>39615</v>
      </c>
      <c r="AJ72" s="817">
        <v>39615</v>
      </c>
      <c r="AK72" s="817">
        <v>22693</v>
      </c>
      <c r="AL72" s="817">
        <v>13582</v>
      </c>
      <c r="AM72" s="817">
        <v>13582</v>
      </c>
      <c r="AN72" s="817">
        <v>13582</v>
      </c>
      <c r="AO72" s="817">
        <v>13582</v>
      </c>
      <c r="AP72" s="817" t="s">
        <v>482</v>
      </c>
      <c r="AQ72" s="817"/>
      <c r="AR72" s="817"/>
      <c r="AS72" s="817"/>
      <c r="AT72" s="817"/>
      <c r="AU72" s="817" t="s">
        <v>482</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80000</v>
      </c>
      <c r="AG88" s="831"/>
      <c r="AH88" s="831"/>
      <c r="AI88" s="831"/>
      <c r="AJ88" s="831"/>
      <c r="AK88" s="828"/>
      <c r="AL88" s="828"/>
      <c r="AM88" s="828"/>
      <c r="AN88" s="828"/>
      <c r="AO88" s="828"/>
      <c r="AP88" s="831">
        <v>81831</v>
      </c>
      <c r="AQ88" s="831"/>
      <c r="AR88" s="831"/>
      <c r="AS88" s="831"/>
      <c r="AT88" s="831"/>
      <c r="AU88" s="831">
        <v>1237</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1110</v>
      </c>
      <c r="CS102" s="839"/>
      <c r="CT102" s="839"/>
      <c r="CU102" s="839"/>
      <c r="CV102" s="878"/>
      <c r="CW102" s="877">
        <v>242</v>
      </c>
      <c r="CX102" s="839"/>
      <c r="CY102" s="839"/>
      <c r="CZ102" s="839"/>
      <c r="DA102" s="878"/>
      <c r="DB102" s="877">
        <v>1</v>
      </c>
      <c r="DC102" s="839"/>
      <c r="DD102" s="839"/>
      <c r="DE102" s="839"/>
      <c r="DF102" s="878"/>
      <c r="DG102" s="877" t="s">
        <v>482</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24"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833185</v>
      </c>
      <c r="AB110" s="887"/>
      <c r="AC110" s="887"/>
      <c r="AD110" s="887"/>
      <c r="AE110" s="888"/>
      <c r="AF110" s="889">
        <v>916777</v>
      </c>
      <c r="AG110" s="887"/>
      <c r="AH110" s="887"/>
      <c r="AI110" s="887"/>
      <c r="AJ110" s="888"/>
      <c r="AK110" s="889">
        <v>1045134</v>
      </c>
      <c r="AL110" s="887"/>
      <c r="AM110" s="887"/>
      <c r="AN110" s="887"/>
      <c r="AO110" s="888"/>
      <c r="AP110" s="890">
        <v>1.4</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30463358</v>
      </c>
      <c r="BR110" s="918"/>
      <c r="BS110" s="918"/>
      <c r="BT110" s="918"/>
      <c r="BU110" s="918"/>
      <c r="BV110" s="918">
        <v>34464758</v>
      </c>
      <c r="BW110" s="918"/>
      <c r="BX110" s="918"/>
      <c r="BY110" s="918"/>
      <c r="BZ110" s="918"/>
      <c r="CA110" s="918">
        <v>44538296</v>
      </c>
      <c r="CB110" s="918"/>
      <c r="CC110" s="918"/>
      <c r="CD110" s="918"/>
      <c r="CE110" s="918"/>
      <c r="CF110" s="931">
        <v>59.2</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1389316</v>
      </c>
      <c r="DH110" s="918"/>
      <c r="DI110" s="918"/>
      <c r="DJ110" s="918"/>
      <c r="DK110" s="918"/>
      <c r="DL110" s="918">
        <v>1220512</v>
      </c>
      <c r="DM110" s="918"/>
      <c r="DN110" s="918"/>
      <c r="DO110" s="918"/>
      <c r="DP110" s="918"/>
      <c r="DQ110" s="918">
        <v>645084</v>
      </c>
      <c r="DR110" s="918"/>
      <c r="DS110" s="918"/>
      <c r="DT110" s="918"/>
      <c r="DU110" s="918"/>
      <c r="DV110" s="919">
        <v>0.9</v>
      </c>
      <c r="DW110" s="919"/>
      <c r="DX110" s="919"/>
      <c r="DY110" s="919"/>
      <c r="DZ110" s="920"/>
    </row>
    <row r="111" spans="1:131" s="224"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3820606</v>
      </c>
      <c r="BR111" s="913"/>
      <c r="BS111" s="913"/>
      <c r="BT111" s="913"/>
      <c r="BU111" s="913"/>
      <c r="BV111" s="913">
        <v>3458482</v>
      </c>
      <c r="BW111" s="913"/>
      <c r="BX111" s="913"/>
      <c r="BY111" s="913"/>
      <c r="BZ111" s="913"/>
      <c r="CA111" s="913">
        <v>2689552</v>
      </c>
      <c r="CB111" s="913"/>
      <c r="CC111" s="913"/>
      <c r="CD111" s="913"/>
      <c r="CE111" s="913"/>
      <c r="CF111" s="907">
        <v>3.6</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134290</v>
      </c>
      <c r="AB112" s="946"/>
      <c r="AC112" s="946"/>
      <c r="AD112" s="946"/>
      <c r="AE112" s="947"/>
      <c r="AF112" s="948">
        <v>163990</v>
      </c>
      <c r="AG112" s="946"/>
      <c r="AH112" s="946"/>
      <c r="AI112" s="946"/>
      <c r="AJ112" s="947"/>
      <c r="AK112" s="948">
        <v>210293</v>
      </c>
      <c r="AL112" s="946"/>
      <c r="AM112" s="946"/>
      <c r="AN112" s="946"/>
      <c r="AO112" s="947"/>
      <c r="AP112" s="949">
        <v>0.3</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1184451</v>
      </c>
      <c r="BR113" s="913"/>
      <c r="BS113" s="913"/>
      <c r="BT113" s="913"/>
      <c r="BU113" s="913"/>
      <c r="BV113" s="913">
        <v>1311826</v>
      </c>
      <c r="BW113" s="913"/>
      <c r="BX113" s="913"/>
      <c r="BY113" s="913"/>
      <c r="BZ113" s="913"/>
      <c r="CA113" s="913">
        <v>1236758</v>
      </c>
      <c r="CB113" s="913"/>
      <c r="CC113" s="913"/>
      <c r="CD113" s="913"/>
      <c r="CE113" s="913"/>
      <c r="CF113" s="907">
        <v>1.6</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84209</v>
      </c>
      <c r="AB114" s="946"/>
      <c r="AC114" s="946"/>
      <c r="AD114" s="946"/>
      <c r="AE114" s="947"/>
      <c r="AF114" s="948">
        <v>62037</v>
      </c>
      <c r="AG114" s="946"/>
      <c r="AH114" s="946"/>
      <c r="AI114" s="946"/>
      <c r="AJ114" s="947"/>
      <c r="AK114" s="948">
        <v>77398</v>
      </c>
      <c r="AL114" s="946"/>
      <c r="AM114" s="946"/>
      <c r="AN114" s="946"/>
      <c r="AO114" s="947"/>
      <c r="AP114" s="949">
        <v>0.1</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8457298</v>
      </c>
      <c r="BR114" s="913"/>
      <c r="BS114" s="913"/>
      <c r="BT114" s="913"/>
      <c r="BU114" s="913"/>
      <c r="BV114" s="913">
        <v>7998825</v>
      </c>
      <c r="BW114" s="913"/>
      <c r="BX114" s="913"/>
      <c r="BY114" s="913"/>
      <c r="BZ114" s="913"/>
      <c r="CA114" s="913">
        <v>8403002</v>
      </c>
      <c r="CB114" s="913"/>
      <c r="CC114" s="913"/>
      <c r="CD114" s="913"/>
      <c r="CE114" s="913"/>
      <c r="CF114" s="907">
        <v>11.2</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1014737</v>
      </c>
      <c r="AB115" s="925"/>
      <c r="AC115" s="925"/>
      <c r="AD115" s="925"/>
      <c r="AE115" s="926"/>
      <c r="AF115" s="927">
        <v>1172713</v>
      </c>
      <c r="AG115" s="925"/>
      <c r="AH115" s="925"/>
      <c r="AI115" s="925"/>
      <c r="AJ115" s="926"/>
      <c r="AK115" s="927">
        <v>1167732</v>
      </c>
      <c r="AL115" s="925"/>
      <c r="AM115" s="925"/>
      <c r="AN115" s="925"/>
      <c r="AO115" s="926"/>
      <c r="AP115" s="928">
        <v>1.6</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2066421</v>
      </c>
      <c r="AB117" s="966"/>
      <c r="AC117" s="966"/>
      <c r="AD117" s="966"/>
      <c r="AE117" s="967"/>
      <c r="AF117" s="968">
        <v>2315517</v>
      </c>
      <c r="AG117" s="966"/>
      <c r="AH117" s="966"/>
      <c r="AI117" s="966"/>
      <c r="AJ117" s="967"/>
      <c r="AK117" s="968">
        <v>2500557</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142028</v>
      </c>
      <c r="AB119" s="887"/>
      <c r="AC119" s="887"/>
      <c r="AD119" s="887"/>
      <c r="AE119" s="888"/>
      <c r="AF119" s="889">
        <v>140218</v>
      </c>
      <c r="AG119" s="887"/>
      <c r="AH119" s="887"/>
      <c r="AI119" s="887"/>
      <c r="AJ119" s="888"/>
      <c r="AK119" s="889">
        <v>137639</v>
      </c>
      <c r="AL119" s="887"/>
      <c r="AM119" s="887"/>
      <c r="AN119" s="887"/>
      <c r="AO119" s="888"/>
      <c r="AP119" s="890">
        <v>0.2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437</v>
      </c>
      <c r="BP119" s="992"/>
      <c r="BQ119" s="986">
        <v>43925713</v>
      </c>
      <c r="BR119" s="987"/>
      <c r="BS119" s="987"/>
      <c r="BT119" s="987"/>
      <c r="BU119" s="987"/>
      <c r="BV119" s="987">
        <v>47233891</v>
      </c>
      <c r="BW119" s="987"/>
      <c r="BX119" s="987"/>
      <c r="BY119" s="987"/>
      <c r="BZ119" s="987"/>
      <c r="CA119" s="987">
        <v>56867608</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2431290</v>
      </c>
      <c r="DH119" s="973"/>
      <c r="DI119" s="973"/>
      <c r="DJ119" s="973"/>
      <c r="DK119" s="974"/>
      <c r="DL119" s="972">
        <v>2237970</v>
      </c>
      <c r="DM119" s="973"/>
      <c r="DN119" s="973"/>
      <c r="DO119" s="973"/>
      <c r="DP119" s="974"/>
      <c r="DQ119" s="972">
        <v>2044468</v>
      </c>
      <c r="DR119" s="973"/>
      <c r="DS119" s="973"/>
      <c r="DT119" s="973"/>
      <c r="DU119" s="974"/>
      <c r="DV119" s="975">
        <v>2.7</v>
      </c>
      <c r="DW119" s="976"/>
      <c r="DX119" s="976"/>
      <c r="DY119" s="976"/>
      <c r="DZ119" s="977"/>
    </row>
    <row r="120" spans="1:130" s="224"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73305250</v>
      </c>
      <c r="BR120" s="918"/>
      <c r="BS120" s="918"/>
      <c r="BT120" s="918"/>
      <c r="BU120" s="918"/>
      <c r="BV120" s="918">
        <v>75365652</v>
      </c>
      <c r="BW120" s="918"/>
      <c r="BX120" s="918"/>
      <c r="BY120" s="918"/>
      <c r="BZ120" s="918"/>
      <c r="CA120" s="918">
        <v>98953949</v>
      </c>
      <c r="CB120" s="918"/>
      <c r="CC120" s="918"/>
      <c r="CD120" s="918"/>
      <c r="CE120" s="918"/>
      <c r="CF120" s="931">
        <v>131.6</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24"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24"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26984685</v>
      </c>
      <c r="BR122" s="987"/>
      <c r="BS122" s="987"/>
      <c r="BT122" s="987"/>
      <c r="BU122" s="987"/>
      <c r="BV122" s="987">
        <v>31276788</v>
      </c>
      <c r="BW122" s="987"/>
      <c r="BX122" s="987"/>
      <c r="BY122" s="987"/>
      <c r="BZ122" s="987"/>
      <c r="CA122" s="987">
        <v>36854795</v>
      </c>
      <c r="CB122" s="987"/>
      <c r="CC122" s="987"/>
      <c r="CD122" s="987"/>
      <c r="CE122" s="987"/>
      <c r="CF122" s="1004">
        <v>49</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445</v>
      </c>
      <c r="BP123" s="992"/>
      <c r="BQ123" s="1050">
        <v>100289935</v>
      </c>
      <c r="BR123" s="1051"/>
      <c r="BS123" s="1051"/>
      <c r="BT123" s="1051"/>
      <c r="BU123" s="1051"/>
      <c r="BV123" s="1051">
        <v>106642440</v>
      </c>
      <c r="BW123" s="1051"/>
      <c r="BX123" s="1051"/>
      <c r="BY123" s="1051"/>
      <c r="BZ123" s="1051"/>
      <c r="CA123" s="1051">
        <v>135808744</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193141</v>
      </c>
      <c r="AB126" s="946"/>
      <c r="AC126" s="946"/>
      <c r="AD126" s="946"/>
      <c r="AE126" s="947"/>
      <c r="AF126" s="948">
        <v>193319</v>
      </c>
      <c r="AG126" s="946"/>
      <c r="AH126" s="946"/>
      <c r="AI126" s="946"/>
      <c r="AJ126" s="947"/>
      <c r="AK126" s="948">
        <v>193503</v>
      </c>
      <c r="AL126" s="946"/>
      <c r="AM126" s="946"/>
      <c r="AN126" s="946"/>
      <c r="AO126" s="947"/>
      <c r="AP126" s="949">
        <v>0.3</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679568</v>
      </c>
      <c r="AB127" s="946"/>
      <c r="AC127" s="946"/>
      <c r="AD127" s="946"/>
      <c r="AE127" s="947"/>
      <c r="AF127" s="948">
        <v>839176</v>
      </c>
      <c r="AG127" s="946"/>
      <c r="AH127" s="946"/>
      <c r="AI127" s="946"/>
      <c r="AJ127" s="947"/>
      <c r="AK127" s="948">
        <v>836590</v>
      </c>
      <c r="AL127" s="946"/>
      <c r="AM127" s="946"/>
      <c r="AN127" s="946"/>
      <c r="AO127" s="947"/>
      <c r="AP127" s="949">
        <v>1.1000000000000001</v>
      </c>
      <c r="AQ127" s="950"/>
      <c r="AR127" s="950"/>
      <c r="AS127" s="950"/>
      <c r="AT127" s="951"/>
      <c r="AU127" s="226"/>
      <c r="AV127" s="226"/>
      <c r="AW127" s="226"/>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26"/>
      <c r="AV128" s="226"/>
      <c r="AW128" s="226"/>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61041293</v>
      </c>
      <c r="AB129" s="946"/>
      <c r="AC129" s="946"/>
      <c r="AD129" s="946"/>
      <c r="AE129" s="947"/>
      <c r="AF129" s="948">
        <v>65623845</v>
      </c>
      <c r="AG129" s="946"/>
      <c r="AH129" s="946"/>
      <c r="AI129" s="946"/>
      <c r="AJ129" s="947"/>
      <c r="AK129" s="948">
        <v>76611065</v>
      </c>
      <c r="AL129" s="946"/>
      <c r="AM129" s="946"/>
      <c r="AN129" s="946"/>
      <c r="AO129" s="947"/>
      <c r="AP129" s="1060"/>
      <c r="AQ129" s="1061"/>
      <c r="AR129" s="1061"/>
      <c r="AS129" s="1061"/>
      <c r="AT129" s="1062"/>
      <c r="AU129" s="227"/>
      <c r="AV129" s="227"/>
      <c r="AW129" s="227"/>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1637529</v>
      </c>
      <c r="AB130" s="946"/>
      <c r="AC130" s="946"/>
      <c r="AD130" s="946"/>
      <c r="AE130" s="947"/>
      <c r="AF130" s="948">
        <v>1504595</v>
      </c>
      <c r="AG130" s="946"/>
      <c r="AH130" s="946"/>
      <c r="AI130" s="946"/>
      <c r="AJ130" s="947"/>
      <c r="AK130" s="948">
        <v>1406768</v>
      </c>
      <c r="AL130" s="946"/>
      <c r="AM130" s="946"/>
      <c r="AN130" s="946"/>
      <c r="AO130" s="947"/>
      <c r="AP130" s="1060"/>
      <c r="AQ130" s="1061"/>
      <c r="AR130" s="1061"/>
      <c r="AS130" s="1061"/>
      <c r="AT130" s="1062"/>
      <c r="AU130" s="227"/>
      <c r="AV130" s="227"/>
      <c r="AW130" s="227"/>
      <c r="AX130" s="1052" t="s">
        <v>465</v>
      </c>
      <c r="AY130" s="910"/>
      <c r="AZ130" s="910"/>
      <c r="BA130" s="910"/>
      <c r="BB130" s="910"/>
      <c r="BC130" s="910"/>
      <c r="BD130" s="910"/>
      <c r="BE130" s="911"/>
      <c r="BF130" s="1088">
        <v>1.1000000000000001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59403764</v>
      </c>
      <c r="AB131" s="973"/>
      <c r="AC131" s="973"/>
      <c r="AD131" s="973"/>
      <c r="AE131" s="974"/>
      <c r="AF131" s="972">
        <v>64119250</v>
      </c>
      <c r="AG131" s="973"/>
      <c r="AH131" s="973"/>
      <c r="AI131" s="973"/>
      <c r="AJ131" s="974"/>
      <c r="AK131" s="972">
        <v>75204297</v>
      </c>
      <c r="AL131" s="973"/>
      <c r="AM131" s="973"/>
      <c r="AN131" s="973"/>
      <c r="AO131" s="974"/>
      <c r="AP131" s="1097"/>
      <c r="AQ131" s="1098"/>
      <c r="AR131" s="1098"/>
      <c r="AS131" s="1098"/>
      <c r="AT131" s="1099"/>
      <c r="AU131" s="227"/>
      <c r="AV131" s="227"/>
      <c r="AW131" s="227"/>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0.72199465299999999</v>
      </c>
      <c r="AB132" s="1084"/>
      <c r="AC132" s="1084"/>
      <c r="AD132" s="1084"/>
      <c r="AE132" s="1085"/>
      <c r="AF132" s="1086">
        <v>1.2647091159999999</v>
      </c>
      <c r="AG132" s="1084"/>
      <c r="AH132" s="1084"/>
      <c r="AI132" s="1084"/>
      <c r="AJ132" s="1085"/>
      <c r="AK132" s="1086">
        <v>1.454423985</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0</v>
      </c>
      <c r="AB133" s="1067"/>
      <c r="AC133" s="1067"/>
      <c r="AD133" s="1067"/>
      <c r="AE133" s="1068"/>
      <c r="AF133" s="1066">
        <v>0.6</v>
      </c>
      <c r="AG133" s="1067"/>
      <c r="AH133" s="1067"/>
      <c r="AI133" s="1067"/>
      <c r="AJ133" s="1068"/>
      <c r="AK133" s="1066">
        <v>1.1000000000000001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LJ7SISfM/04S3zzVhpUTTy/2menrkHThGdv/T8nIrwir6u4U2TKFJvUcC6h6PzjYofEXSiXdfj9uWXGAlKSN6g==" saltValue="/R84/bvjwlRDEE69/ka/7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rBShNNXNUxlOW7Y9tw/fdB4siGr6y6+xMLeNeXb0/r1rS55yvaw50XYd1iCrKwEoNrF8QvkE9U9I4YK+QpRFEQ==" saltValue="v3vDfqhcSnvvmkqiGW0p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5tMnMs9imQQ+PmxZkAZ5rinq3tqCMeAYzymWc+9xYnEV58oejMqaihfUPMjQUTSFjxfto63HakLaSVCVHBGiQ==" saltValue="NuuXMdM32ss6akyYx+LS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473</v>
      </c>
      <c r="AL6" s="260"/>
      <c r="AM6" s="260"/>
      <c r="AN6" s="260"/>
    </row>
    <row r="7" spans="1:46" ht="13.5" customHeight="1" x14ac:dyDescent="0.2">
      <c r="A7" s="259"/>
      <c r="AK7" s="262"/>
      <c r="AL7" s="263"/>
      <c r="AM7" s="263"/>
      <c r="AN7" s="264"/>
      <c r="AO7" s="1101" t="s">
        <v>474</v>
      </c>
      <c r="AP7" s="265"/>
      <c r="AQ7" s="266" t="s">
        <v>475</v>
      </c>
      <c r="AR7" s="267"/>
    </row>
    <row r="8" spans="1:46" ht="13" x14ac:dyDescent="0.2">
      <c r="A8" s="259"/>
      <c r="AK8" s="268"/>
      <c r="AL8" s="269"/>
      <c r="AM8" s="269"/>
      <c r="AN8" s="270"/>
      <c r="AO8" s="1102"/>
      <c r="AP8" s="271" t="s">
        <v>476</v>
      </c>
      <c r="AQ8" s="272" t="s">
        <v>477</v>
      </c>
      <c r="AR8" s="273" t="s">
        <v>478</v>
      </c>
    </row>
    <row r="9" spans="1:46" ht="13" x14ac:dyDescent="0.2">
      <c r="A9" s="259"/>
      <c r="AK9" s="1103" t="s">
        <v>479</v>
      </c>
      <c r="AL9" s="1104"/>
      <c r="AM9" s="1104"/>
      <c r="AN9" s="1105"/>
      <c r="AO9" s="274">
        <v>15600585</v>
      </c>
      <c r="AP9" s="274">
        <v>88221</v>
      </c>
      <c r="AQ9" s="275">
        <v>62747</v>
      </c>
      <c r="AR9" s="276">
        <v>40.6</v>
      </c>
    </row>
    <row r="10" spans="1:46" ht="13.5" customHeight="1" x14ac:dyDescent="0.2">
      <c r="A10" s="259"/>
      <c r="AK10" s="1103" t="s">
        <v>480</v>
      </c>
      <c r="AL10" s="1104"/>
      <c r="AM10" s="1104"/>
      <c r="AN10" s="1105"/>
      <c r="AO10" s="277">
        <v>211559</v>
      </c>
      <c r="AP10" s="277">
        <v>1196</v>
      </c>
      <c r="AQ10" s="278">
        <v>903</v>
      </c>
      <c r="AR10" s="279">
        <v>32.4</v>
      </c>
    </row>
    <row r="11" spans="1:46" ht="13.5" customHeight="1" x14ac:dyDescent="0.2">
      <c r="A11" s="259"/>
      <c r="AK11" s="1103" t="s">
        <v>481</v>
      </c>
      <c r="AL11" s="1104"/>
      <c r="AM11" s="1104"/>
      <c r="AN11" s="1105"/>
      <c r="AO11" s="277" t="s">
        <v>482</v>
      </c>
      <c r="AP11" s="277" t="s">
        <v>482</v>
      </c>
      <c r="AQ11" s="278" t="s">
        <v>482</v>
      </c>
      <c r="AR11" s="279" t="s">
        <v>482</v>
      </c>
    </row>
    <row r="12" spans="1:46" ht="13.5" customHeight="1" x14ac:dyDescent="0.2">
      <c r="A12" s="259"/>
      <c r="AK12" s="1103" t="s">
        <v>483</v>
      </c>
      <c r="AL12" s="1104"/>
      <c r="AM12" s="1104"/>
      <c r="AN12" s="1105"/>
      <c r="AO12" s="277" t="s">
        <v>482</v>
      </c>
      <c r="AP12" s="277" t="s">
        <v>482</v>
      </c>
      <c r="AQ12" s="278" t="s">
        <v>482</v>
      </c>
      <c r="AR12" s="279" t="s">
        <v>482</v>
      </c>
    </row>
    <row r="13" spans="1:46" ht="13.5" customHeight="1" x14ac:dyDescent="0.2">
      <c r="A13" s="259"/>
      <c r="AK13" s="1103" t="s">
        <v>484</v>
      </c>
      <c r="AL13" s="1104"/>
      <c r="AM13" s="1104"/>
      <c r="AN13" s="1105"/>
      <c r="AO13" s="277">
        <v>380281</v>
      </c>
      <c r="AP13" s="277">
        <v>2150</v>
      </c>
      <c r="AQ13" s="278">
        <v>2239</v>
      </c>
      <c r="AR13" s="279">
        <v>-4</v>
      </c>
    </row>
    <row r="14" spans="1:46" ht="13.5" customHeight="1" x14ac:dyDescent="0.2">
      <c r="A14" s="259"/>
      <c r="AK14" s="1103" t="s">
        <v>485</v>
      </c>
      <c r="AL14" s="1104"/>
      <c r="AM14" s="1104"/>
      <c r="AN14" s="1105"/>
      <c r="AO14" s="277">
        <v>217184</v>
      </c>
      <c r="AP14" s="277">
        <v>1228</v>
      </c>
      <c r="AQ14" s="278">
        <v>1577</v>
      </c>
      <c r="AR14" s="279">
        <v>-22.1</v>
      </c>
    </row>
    <row r="15" spans="1:46" ht="13.5" customHeight="1" x14ac:dyDescent="0.2">
      <c r="A15" s="259"/>
      <c r="AK15" s="1106" t="s">
        <v>486</v>
      </c>
      <c r="AL15" s="1107"/>
      <c r="AM15" s="1107"/>
      <c r="AN15" s="1108"/>
      <c r="AO15" s="277">
        <v>-434194</v>
      </c>
      <c r="AP15" s="277">
        <v>-2455</v>
      </c>
      <c r="AQ15" s="278">
        <v>-1898</v>
      </c>
      <c r="AR15" s="279">
        <v>29.3</v>
      </c>
    </row>
    <row r="16" spans="1:46" ht="13" x14ac:dyDescent="0.2">
      <c r="A16" s="259"/>
      <c r="AK16" s="1106" t="s">
        <v>177</v>
      </c>
      <c r="AL16" s="1107"/>
      <c r="AM16" s="1107"/>
      <c r="AN16" s="1108"/>
      <c r="AO16" s="277">
        <v>15975415</v>
      </c>
      <c r="AP16" s="277">
        <v>90341</v>
      </c>
      <c r="AQ16" s="278">
        <v>65568</v>
      </c>
      <c r="AR16" s="279">
        <v>37.799999999999997</v>
      </c>
    </row>
    <row r="17" spans="1:46" ht="13" x14ac:dyDescent="0.2">
      <c r="A17" s="259"/>
    </row>
    <row r="18" spans="1:46" ht="13" x14ac:dyDescent="0.2">
      <c r="A18" s="259"/>
      <c r="AQ18" s="280"/>
      <c r="AR18" s="280"/>
    </row>
    <row r="19" spans="1:46" ht="13" x14ac:dyDescent="0.2">
      <c r="A19" s="259"/>
      <c r="AK19" s="255" t="s">
        <v>487</v>
      </c>
    </row>
    <row r="20" spans="1:46" ht="13" x14ac:dyDescent="0.2">
      <c r="A20" s="259"/>
      <c r="AK20" s="281"/>
      <c r="AL20" s="282"/>
      <c r="AM20" s="282"/>
      <c r="AN20" s="283"/>
      <c r="AO20" s="284" t="s">
        <v>488</v>
      </c>
      <c r="AP20" s="285" t="s">
        <v>489</v>
      </c>
      <c r="AQ20" s="286" t="s">
        <v>490</v>
      </c>
      <c r="AR20" s="287"/>
    </row>
    <row r="21" spans="1:46" s="260" customFormat="1" ht="13" x14ac:dyDescent="0.2">
      <c r="A21" s="288"/>
      <c r="AK21" s="1109" t="s">
        <v>491</v>
      </c>
      <c r="AL21" s="1110"/>
      <c r="AM21" s="1110"/>
      <c r="AN21" s="1111"/>
      <c r="AO21" s="289">
        <v>9.2100000000000009</v>
      </c>
      <c r="AP21" s="290">
        <v>6.35</v>
      </c>
      <c r="AQ21" s="291">
        <v>2.86</v>
      </c>
      <c r="AS21" s="292"/>
      <c r="AT21" s="288"/>
    </row>
    <row r="22" spans="1:46" s="260" customFormat="1" ht="13" x14ac:dyDescent="0.2">
      <c r="A22" s="288"/>
      <c r="AK22" s="1109" t="s">
        <v>492</v>
      </c>
      <c r="AL22" s="1110"/>
      <c r="AM22" s="1110"/>
      <c r="AN22" s="1111"/>
      <c r="AO22" s="293">
        <v>100.9</v>
      </c>
      <c r="AP22" s="294">
        <v>98.6</v>
      </c>
      <c r="AQ22" s="295">
        <v>2.2999999999999998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300"/>
      <c r="AS27" s="255"/>
      <c r="AT27" s="255"/>
    </row>
    <row r="28" spans="1:46" ht="16.5" x14ac:dyDescent="0.2">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495</v>
      </c>
      <c r="AL29" s="260"/>
      <c r="AM29" s="260"/>
      <c r="AN29" s="260"/>
      <c r="AS29" s="302"/>
    </row>
    <row r="30" spans="1:46" ht="13.5" customHeight="1" x14ac:dyDescent="0.2">
      <c r="A30" s="259"/>
      <c r="AK30" s="262"/>
      <c r="AL30" s="263"/>
      <c r="AM30" s="263"/>
      <c r="AN30" s="264"/>
      <c r="AO30" s="1101" t="s">
        <v>474</v>
      </c>
      <c r="AP30" s="265"/>
      <c r="AQ30" s="266" t="s">
        <v>475</v>
      </c>
      <c r="AR30" s="267"/>
    </row>
    <row r="31" spans="1:46" ht="13" x14ac:dyDescent="0.2">
      <c r="A31" s="259"/>
      <c r="AK31" s="268"/>
      <c r="AL31" s="269"/>
      <c r="AM31" s="269"/>
      <c r="AN31" s="270"/>
      <c r="AO31" s="1102"/>
      <c r="AP31" s="271" t="s">
        <v>476</v>
      </c>
      <c r="AQ31" s="272" t="s">
        <v>477</v>
      </c>
      <c r="AR31" s="273" t="s">
        <v>478</v>
      </c>
    </row>
    <row r="32" spans="1:46" ht="27" customHeight="1" x14ac:dyDescent="0.2">
      <c r="A32" s="259"/>
      <c r="AK32" s="1117" t="s">
        <v>496</v>
      </c>
      <c r="AL32" s="1118"/>
      <c r="AM32" s="1118"/>
      <c r="AN32" s="1119"/>
      <c r="AO32" s="303">
        <v>1045134</v>
      </c>
      <c r="AP32" s="303">
        <v>5910</v>
      </c>
      <c r="AQ32" s="304">
        <v>3862</v>
      </c>
      <c r="AR32" s="305">
        <v>53</v>
      </c>
    </row>
    <row r="33" spans="1:46" ht="13.5" customHeight="1" x14ac:dyDescent="0.2">
      <c r="A33" s="259"/>
      <c r="AK33" s="1117" t="s">
        <v>497</v>
      </c>
      <c r="AL33" s="1118"/>
      <c r="AM33" s="1118"/>
      <c r="AN33" s="1119"/>
      <c r="AO33" s="303" t="s">
        <v>482</v>
      </c>
      <c r="AP33" s="303" t="s">
        <v>482</v>
      </c>
      <c r="AQ33" s="304" t="s">
        <v>482</v>
      </c>
      <c r="AR33" s="305" t="s">
        <v>482</v>
      </c>
    </row>
    <row r="34" spans="1:46" ht="27" customHeight="1" x14ac:dyDescent="0.2">
      <c r="A34" s="259"/>
      <c r="AK34" s="1117" t="s">
        <v>498</v>
      </c>
      <c r="AL34" s="1118"/>
      <c r="AM34" s="1118"/>
      <c r="AN34" s="1119"/>
      <c r="AO34" s="303">
        <v>210293</v>
      </c>
      <c r="AP34" s="303">
        <v>1189</v>
      </c>
      <c r="AQ34" s="304">
        <v>339</v>
      </c>
      <c r="AR34" s="305">
        <v>250.7</v>
      </c>
    </row>
    <row r="35" spans="1:46" ht="27" customHeight="1" x14ac:dyDescent="0.2">
      <c r="A35" s="259"/>
      <c r="AK35" s="1117" t="s">
        <v>499</v>
      </c>
      <c r="AL35" s="1118"/>
      <c r="AM35" s="1118"/>
      <c r="AN35" s="1119"/>
      <c r="AO35" s="303" t="s">
        <v>482</v>
      </c>
      <c r="AP35" s="303" t="s">
        <v>482</v>
      </c>
      <c r="AQ35" s="304">
        <v>19</v>
      </c>
      <c r="AR35" s="305" t="s">
        <v>482</v>
      </c>
    </row>
    <row r="36" spans="1:46" ht="27" customHeight="1" x14ac:dyDescent="0.2">
      <c r="A36" s="259"/>
      <c r="AK36" s="1117" t="s">
        <v>500</v>
      </c>
      <c r="AL36" s="1118"/>
      <c r="AM36" s="1118"/>
      <c r="AN36" s="1119"/>
      <c r="AO36" s="303">
        <v>77398</v>
      </c>
      <c r="AP36" s="303">
        <v>438</v>
      </c>
      <c r="AQ36" s="304">
        <v>364</v>
      </c>
      <c r="AR36" s="305">
        <v>20.3</v>
      </c>
    </row>
    <row r="37" spans="1:46" ht="13.5" customHeight="1" x14ac:dyDescent="0.2">
      <c r="A37" s="259"/>
      <c r="AK37" s="1117" t="s">
        <v>501</v>
      </c>
      <c r="AL37" s="1118"/>
      <c r="AM37" s="1118"/>
      <c r="AN37" s="1119"/>
      <c r="AO37" s="303">
        <v>1167732</v>
      </c>
      <c r="AP37" s="303">
        <v>6604</v>
      </c>
      <c r="AQ37" s="304">
        <v>2345</v>
      </c>
      <c r="AR37" s="305">
        <v>181.6</v>
      </c>
    </row>
    <row r="38" spans="1:46" ht="27" customHeight="1" x14ac:dyDescent="0.2">
      <c r="A38" s="259"/>
      <c r="AK38" s="1120" t="s">
        <v>502</v>
      </c>
      <c r="AL38" s="1121"/>
      <c r="AM38" s="1121"/>
      <c r="AN38" s="1122"/>
      <c r="AO38" s="306" t="s">
        <v>482</v>
      </c>
      <c r="AP38" s="306" t="s">
        <v>482</v>
      </c>
      <c r="AQ38" s="307" t="s">
        <v>482</v>
      </c>
      <c r="AR38" s="295" t="s">
        <v>482</v>
      </c>
      <c r="AS38" s="302"/>
    </row>
    <row r="39" spans="1:46" ht="13" x14ac:dyDescent="0.2">
      <c r="A39" s="259"/>
      <c r="AK39" s="1120" t="s">
        <v>503</v>
      </c>
      <c r="AL39" s="1121"/>
      <c r="AM39" s="1121"/>
      <c r="AN39" s="1122"/>
      <c r="AO39" s="303" t="s">
        <v>482</v>
      </c>
      <c r="AP39" s="303" t="s">
        <v>482</v>
      </c>
      <c r="AQ39" s="304">
        <v>-12</v>
      </c>
      <c r="AR39" s="305" t="s">
        <v>482</v>
      </c>
      <c r="AS39" s="302"/>
    </row>
    <row r="40" spans="1:46" ht="27" customHeight="1" x14ac:dyDescent="0.2">
      <c r="A40" s="259"/>
      <c r="AK40" s="1117" t="s">
        <v>504</v>
      </c>
      <c r="AL40" s="1118"/>
      <c r="AM40" s="1118"/>
      <c r="AN40" s="1119"/>
      <c r="AO40" s="303">
        <v>-1406768</v>
      </c>
      <c r="AP40" s="303">
        <v>-7955</v>
      </c>
      <c r="AQ40" s="304">
        <v>-12184</v>
      </c>
      <c r="AR40" s="305">
        <v>-34.700000000000003</v>
      </c>
      <c r="AS40" s="302"/>
    </row>
    <row r="41" spans="1:46" ht="13" x14ac:dyDescent="0.2">
      <c r="A41" s="259"/>
      <c r="AK41" s="1123" t="s">
        <v>287</v>
      </c>
      <c r="AL41" s="1124"/>
      <c r="AM41" s="1124"/>
      <c r="AN41" s="1125"/>
      <c r="AO41" s="303">
        <v>1093789</v>
      </c>
      <c r="AP41" s="303">
        <v>6185</v>
      </c>
      <c r="AQ41" s="304">
        <v>-5268</v>
      </c>
      <c r="AR41" s="305">
        <v>-217.4</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505</v>
      </c>
    </row>
    <row r="48" spans="1:46" ht="13" x14ac:dyDescent="0.2">
      <c r="A48" s="259"/>
      <c r="AK48" s="313" t="s">
        <v>506</v>
      </c>
      <c r="AL48" s="313"/>
      <c r="AM48" s="313"/>
      <c r="AN48" s="313"/>
      <c r="AO48" s="313"/>
      <c r="AP48" s="313"/>
      <c r="AQ48" s="314"/>
      <c r="AR48" s="313"/>
    </row>
    <row r="49" spans="1:44" ht="13.5" customHeight="1" x14ac:dyDescent="0.2">
      <c r="A49" s="259"/>
      <c r="AK49" s="315"/>
      <c r="AL49" s="316"/>
      <c r="AM49" s="1112" t="s">
        <v>474</v>
      </c>
      <c r="AN49" s="1114" t="s">
        <v>507</v>
      </c>
      <c r="AO49" s="1115"/>
      <c r="AP49" s="1115"/>
      <c r="AQ49" s="1115"/>
      <c r="AR49" s="1116"/>
    </row>
    <row r="50" spans="1:44" ht="13" x14ac:dyDescent="0.2">
      <c r="A50" s="259"/>
      <c r="AK50" s="317"/>
      <c r="AL50" s="318"/>
      <c r="AM50" s="1113"/>
      <c r="AN50" s="319" t="s">
        <v>508</v>
      </c>
      <c r="AO50" s="320" t="s">
        <v>509</v>
      </c>
      <c r="AP50" s="321" t="s">
        <v>510</v>
      </c>
      <c r="AQ50" s="322" t="s">
        <v>511</v>
      </c>
      <c r="AR50" s="323" t="s">
        <v>512</v>
      </c>
    </row>
    <row r="51" spans="1:44" ht="13" x14ac:dyDescent="0.2">
      <c r="A51" s="259"/>
      <c r="AK51" s="315" t="s">
        <v>513</v>
      </c>
      <c r="AL51" s="316"/>
      <c r="AM51" s="324">
        <v>26994117</v>
      </c>
      <c r="AN51" s="325">
        <v>160335</v>
      </c>
      <c r="AO51" s="326">
        <v>54.3</v>
      </c>
      <c r="AP51" s="327">
        <v>51681</v>
      </c>
      <c r="AQ51" s="328">
        <v>3.8</v>
      </c>
      <c r="AR51" s="329">
        <v>50.5</v>
      </c>
    </row>
    <row r="52" spans="1:44" ht="13" x14ac:dyDescent="0.2">
      <c r="A52" s="259"/>
      <c r="AK52" s="330"/>
      <c r="AL52" s="331" t="s">
        <v>514</v>
      </c>
      <c r="AM52" s="332">
        <v>19879249</v>
      </c>
      <c r="AN52" s="333">
        <v>118075</v>
      </c>
      <c r="AO52" s="334">
        <v>46.9</v>
      </c>
      <c r="AP52" s="335">
        <v>37226</v>
      </c>
      <c r="AQ52" s="336">
        <v>-0.1</v>
      </c>
      <c r="AR52" s="337">
        <v>47</v>
      </c>
    </row>
    <row r="53" spans="1:44" ht="13" x14ac:dyDescent="0.2">
      <c r="A53" s="259"/>
      <c r="AK53" s="315" t="s">
        <v>515</v>
      </c>
      <c r="AL53" s="316"/>
      <c r="AM53" s="324">
        <v>34992531</v>
      </c>
      <c r="AN53" s="325">
        <v>205135</v>
      </c>
      <c r="AO53" s="326">
        <v>27.9</v>
      </c>
      <c r="AP53" s="327">
        <v>50465</v>
      </c>
      <c r="AQ53" s="328">
        <v>-2.4</v>
      </c>
      <c r="AR53" s="329">
        <v>30.3</v>
      </c>
    </row>
    <row r="54" spans="1:44" ht="13" x14ac:dyDescent="0.2">
      <c r="A54" s="259"/>
      <c r="AK54" s="330"/>
      <c r="AL54" s="331" t="s">
        <v>514</v>
      </c>
      <c r="AM54" s="332">
        <v>16713492</v>
      </c>
      <c r="AN54" s="333">
        <v>97979</v>
      </c>
      <c r="AO54" s="334">
        <v>-17</v>
      </c>
      <c r="AP54" s="335">
        <v>34193</v>
      </c>
      <c r="AQ54" s="336">
        <v>-8.1</v>
      </c>
      <c r="AR54" s="337">
        <v>-8.9</v>
      </c>
    </row>
    <row r="55" spans="1:44" ht="13" x14ac:dyDescent="0.2">
      <c r="A55" s="259"/>
      <c r="AK55" s="315" t="s">
        <v>516</v>
      </c>
      <c r="AL55" s="316"/>
      <c r="AM55" s="324">
        <v>45090576</v>
      </c>
      <c r="AN55" s="325">
        <v>263043</v>
      </c>
      <c r="AO55" s="326">
        <v>28.2</v>
      </c>
      <c r="AP55" s="327">
        <v>51679</v>
      </c>
      <c r="AQ55" s="328">
        <v>2.4</v>
      </c>
      <c r="AR55" s="329">
        <v>25.8</v>
      </c>
    </row>
    <row r="56" spans="1:44" ht="13" x14ac:dyDescent="0.2">
      <c r="A56" s="259"/>
      <c r="AK56" s="330"/>
      <c r="AL56" s="331" t="s">
        <v>514</v>
      </c>
      <c r="AM56" s="332">
        <v>28674800</v>
      </c>
      <c r="AN56" s="333">
        <v>167279</v>
      </c>
      <c r="AO56" s="334">
        <v>70.7</v>
      </c>
      <c r="AP56" s="335">
        <v>35132</v>
      </c>
      <c r="AQ56" s="336">
        <v>2.7</v>
      </c>
      <c r="AR56" s="337">
        <v>68</v>
      </c>
    </row>
    <row r="57" spans="1:44" ht="13" x14ac:dyDescent="0.2">
      <c r="A57" s="259"/>
      <c r="AK57" s="315" t="s">
        <v>517</v>
      </c>
      <c r="AL57" s="316"/>
      <c r="AM57" s="324">
        <v>42697500</v>
      </c>
      <c r="AN57" s="325">
        <v>245284</v>
      </c>
      <c r="AO57" s="326">
        <v>-6.8</v>
      </c>
      <c r="AP57" s="327">
        <v>49665</v>
      </c>
      <c r="AQ57" s="328">
        <v>-3.9</v>
      </c>
      <c r="AR57" s="329">
        <v>-2.9</v>
      </c>
    </row>
    <row r="58" spans="1:44" ht="13" x14ac:dyDescent="0.2">
      <c r="A58" s="259"/>
      <c r="AK58" s="330"/>
      <c r="AL58" s="331" t="s">
        <v>514</v>
      </c>
      <c r="AM58" s="332">
        <v>22456195</v>
      </c>
      <c r="AN58" s="333">
        <v>129004</v>
      </c>
      <c r="AO58" s="334">
        <v>-22.9</v>
      </c>
      <c r="AP58" s="335">
        <v>34678</v>
      </c>
      <c r="AQ58" s="336">
        <v>-1.3</v>
      </c>
      <c r="AR58" s="337">
        <v>-21.6</v>
      </c>
    </row>
    <row r="59" spans="1:44" ht="13" x14ac:dyDescent="0.2">
      <c r="A59" s="259"/>
      <c r="AK59" s="315" t="s">
        <v>518</v>
      </c>
      <c r="AL59" s="316"/>
      <c r="AM59" s="324">
        <v>54009164</v>
      </c>
      <c r="AN59" s="325">
        <v>305421</v>
      </c>
      <c r="AO59" s="326">
        <v>24.5</v>
      </c>
      <c r="AP59" s="327">
        <v>63439</v>
      </c>
      <c r="AQ59" s="328">
        <v>27.7</v>
      </c>
      <c r="AR59" s="329">
        <v>-3.2</v>
      </c>
    </row>
    <row r="60" spans="1:44" ht="13" x14ac:dyDescent="0.2">
      <c r="A60" s="259"/>
      <c r="AK60" s="330"/>
      <c r="AL60" s="331" t="s">
        <v>514</v>
      </c>
      <c r="AM60" s="332">
        <v>28505420</v>
      </c>
      <c r="AN60" s="333">
        <v>161198</v>
      </c>
      <c r="AO60" s="334">
        <v>25</v>
      </c>
      <c r="AP60" s="335">
        <v>46463</v>
      </c>
      <c r="AQ60" s="336">
        <v>34</v>
      </c>
      <c r="AR60" s="337">
        <v>-9</v>
      </c>
    </row>
    <row r="61" spans="1:44" ht="13" x14ac:dyDescent="0.2">
      <c r="A61" s="259"/>
      <c r="AK61" s="315" t="s">
        <v>519</v>
      </c>
      <c r="AL61" s="338"/>
      <c r="AM61" s="324">
        <v>40756778</v>
      </c>
      <c r="AN61" s="325">
        <v>235844</v>
      </c>
      <c r="AO61" s="326">
        <v>25.6</v>
      </c>
      <c r="AP61" s="327">
        <v>53386</v>
      </c>
      <c r="AQ61" s="339">
        <v>5.5</v>
      </c>
      <c r="AR61" s="329">
        <v>20.100000000000001</v>
      </c>
    </row>
    <row r="62" spans="1:44" ht="13" x14ac:dyDescent="0.2">
      <c r="A62" s="259"/>
      <c r="AK62" s="330"/>
      <c r="AL62" s="331" t="s">
        <v>514</v>
      </c>
      <c r="AM62" s="332">
        <v>23245831</v>
      </c>
      <c r="AN62" s="333">
        <v>134707</v>
      </c>
      <c r="AO62" s="334">
        <v>20.5</v>
      </c>
      <c r="AP62" s="335">
        <v>37538</v>
      </c>
      <c r="AQ62" s="336">
        <v>5.4</v>
      </c>
      <c r="AR62" s="337">
        <v>15.1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tXBM5h6/UFUfsSwAslVmpKZzjQ648zwN9fqNEjSiBsHujWbHTi+AzlMpBRMLE+UDHu6HIvrnm9liBWni8K+5Pg==" saltValue="eeTj2DD8YmKn9jyKESpW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471</v>
      </c>
    </row>
    <row r="121" spans="125:125" ht="13.5" hidden="1" customHeight="1" x14ac:dyDescent="0.2">
      <c r="DU121" s="253"/>
    </row>
  </sheetData>
  <sheetProtection algorithmName="SHA-512" hashValue="YII7CtFpYRNQv0K4nlb4EgG+V35FBvlHxaKVHZ9dSJyWhamVYc7+/PkfBDF7v+kwd57ThlFE25T9ZtMD2mXyLQ==" saltValue="UU6dJfdI5HkXGp84xRa5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471</v>
      </c>
    </row>
  </sheetData>
  <sheetProtection algorithmName="SHA-512" hashValue="xtKc0Cdl5KU5moTXTMtU5V4dHkeakt0DbFPSoWct3yTTa/6VmFr+X2pf/XtScE5eLtlGajhilAjs8SOpjTEyNg==" saltValue="fG4pNL4vkMMur4o+qVBx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46.02</v>
      </c>
      <c r="G47" s="12">
        <v>52.43</v>
      </c>
      <c r="H47" s="12">
        <v>46.3</v>
      </c>
      <c r="I47" s="12">
        <v>47.14</v>
      </c>
      <c r="J47" s="13">
        <v>45.45</v>
      </c>
    </row>
    <row r="48" spans="2:10" ht="57.75" customHeight="1" x14ac:dyDescent="0.2">
      <c r="B48" s="14"/>
      <c r="C48" s="1128" t="s">
        <v>4</v>
      </c>
      <c r="D48" s="1128"/>
      <c r="E48" s="1129"/>
      <c r="F48" s="15">
        <v>4.2699999999999996</v>
      </c>
      <c r="G48" s="16">
        <v>3.13</v>
      </c>
      <c r="H48" s="16">
        <v>3.19</v>
      </c>
      <c r="I48" s="16">
        <v>3.33</v>
      </c>
      <c r="J48" s="17">
        <v>3.13</v>
      </c>
    </row>
    <row r="49" spans="2:10" ht="57.75" customHeight="1" thickBot="1" x14ac:dyDescent="0.25">
      <c r="B49" s="18"/>
      <c r="C49" s="1130" t="s">
        <v>5</v>
      </c>
      <c r="D49" s="1130"/>
      <c r="E49" s="1131"/>
      <c r="F49" s="19">
        <v>0.63</v>
      </c>
      <c r="G49" s="20">
        <v>5.96</v>
      </c>
      <c r="H49" s="20" t="s">
        <v>526</v>
      </c>
      <c r="I49" s="20">
        <v>4.43</v>
      </c>
      <c r="J49" s="21">
        <v>5.35</v>
      </c>
    </row>
    <row r="50" spans="2:10" ht="13" x14ac:dyDescent="0.2"/>
  </sheetData>
  <sheetProtection algorithmName="SHA-512" hashValue="A5Miknzx8VV6sEcz5nthiefe07nrNhN9vilghLlj+ZIbDtURKifn/obbBEkoPe17Q6f1A1fzxvH50HlsI/MWiQ==" saltValue="bXtGN84v2DEXEODRboBs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蛭田 哲也(HIRUTA Tetsuya)</cp:lastModifiedBy>
  <cp:lastPrinted>2025-03-17T00:15:03Z</cp:lastPrinted>
  <dcterms:created xsi:type="dcterms:W3CDTF">2025-02-19T01:46:20Z</dcterms:created>
  <dcterms:modified xsi:type="dcterms:W3CDTF">2025-03-19T03:29:59Z</dcterms:modified>
  <cp:category/>
</cp:coreProperties>
</file>