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10.226.61.9\zaisei\☆03-　決算統計担当\01-決算統計\30年度\39_財政状況資料集の作成\08_作成依頼（2回目）\04_完成版\"/>
    </mc:Choice>
  </mc:AlternateContent>
  <bookViews>
    <workbookView xWindow="0" yWindow="0" windowWidth="23040" windowHeight="92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<sst xmlns="http://schemas.openxmlformats.org/spreadsheetml/2006/main" count="1112" uniqueCount="600">
  <si>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</si>
  <si>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</si>
  <si>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</si>
  <si>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</si>
  <si>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</si>
  <si>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</si>
  <si>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</si>
  <si>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</si>
  <si>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</si>
  <si>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</si>
  <si>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</si>
  <si>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</si>
  <si>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</si>
  <si>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</si>
  <si>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</si>
  <si>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</si>
  <si>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</si>
  <si>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</si>
  <si>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</si>
  <si>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</si>
  <si>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</si>
  <si>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</si>
  <si>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</si>
  <si>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</si>
  <si>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</si>
  <si>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</si>
  <si>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</si>
  <si>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</si>
  <si>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</si>
  <si>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</si>
  <si>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</si>
  <si>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</si>
  <si>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</si>
  <si>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</si>
  <si>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</si>
  <si>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</si>
  <si>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</si>
  <si>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</si>
  <si>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</si>
  <si>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</si>
  <si>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</si>
  <si>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</si>
  <si>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</si>
  <si>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</si>
  <si>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</si>
  <si>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</si>
  <si>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</si>
  <si>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</si>
  <si>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</si>
  <si>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</si>
  <si>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</si>
  <si>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</si>
  <si>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</si>
  <si>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</si>
  <si>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</si>
  <si>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</si>
  <si>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</si>
  <si>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</si>
  <si>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</si>
  <si>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</si>
  <si>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</si>
  <si>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</si>
  <si>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</si>
  <si>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</si>
  <si>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</si>
  <si>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</si>
  <si>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</si>
  <si>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</si>
  <si>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</si>
  <si>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</si>
  <si>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</si>
  <si>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</si>
  <si>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</si>
  <si>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</si>
  <si>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</si>
  <si>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</si>
  <si>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</si>
  <si>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</si>
  <si>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</si>
  <si>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</si>
  <si>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</si>
  <si>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</si>
  <si>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</si>
  <si>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</si>
  <si>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</si>
  <si>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</si>
  <si>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</si>
  <si>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</si>
  <si>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</si>
  <si>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</si>
  <si>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</si>
  <si>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</si>
  <si>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</si>
  <si>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</si>
  <si>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</si>
  <si>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</si>
  <si>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</si>
  <si>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</si>
  <si>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八丈町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</si>
  <si>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</si>
  <si>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</si>
  <si>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</si>
  <si>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</si>
  <si>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</si>
  <si>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</si>
  <si>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</si>
  <si>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</si>
  <si>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</si>
  <si>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</si>
  <si>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</si>
  <si>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</si>
  <si>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</si>
  <si>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</si>
  <si>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</si>
  <si>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</si>
  <si>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</si>
  <si>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</si>
  <si>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</si>
  <si>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</si>
  <si>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</si>
  <si>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</si>
  <si>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</si>
  <si>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</si>
  <si>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</si>
  <si>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</si>
  <si>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</si>
  <si>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</si>
  <si>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</si>
  <si>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</si>
  <si>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</si>
  <si>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</si>
  <si>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</si>
  <si>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</si>
  <si>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</si>
  <si>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</si>
  <si>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</si>
  <si>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</si>
  <si>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</si>
  <si>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</si>
  <si>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</si>
  <si>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</si>
  <si>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</si>
  <si>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</si>
  <si>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</si>
  <si>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</si>
  <si>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</si>
  <si>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</si>
  <si>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</si>
  <si>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</si>
  <si>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</si>
  <si>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</si>
  <si>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</si>
  <si>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</si>
  <si>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</si>
  <si>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4"/>
  </si>
  <si>
    <t>うち日本人(％)</t>
    <phoneticPr fontId="5"/>
  </si>
  <si>
    <t>-1.4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</si>
  <si>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</si>
  <si>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</si>
  <si>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</si>
  <si>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</si>
  <si>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</si>
  <si>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</si>
  <si>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</si>
  <si>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</si>
  <si>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</si>
  <si>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</si>
  <si>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</si>
  <si>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</si>
  <si>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</si>
  <si>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</si>
  <si>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</si>
  <si>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</si>
  <si>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</si>
  <si>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</si>
  <si>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</si>
  <si>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</si>
  <si>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</si>
  <si>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</si>
  <si>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</si>
  <si>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</si>
  <si>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</si>
  <si>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</si>
  <si>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</si>
  <si>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</si>
  <si>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</si>
  <si>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</si>
  <si>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</si>
  <si>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</si>
  <si>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</si>
  <si>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</si>
  <si>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</si>
  <si>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</si>
  <si>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</si>
  <si>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</si>
  <si>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</si>
  <si>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</si>
  <si>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</si>
  <si>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</si>
  <si>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</si>
  <si>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</si>
  <si>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</si>
  <si>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</si>
  <si>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</si>
  <si>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</si>
  <si>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</si>
  <si>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</si>
  <si>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</si>
  <si>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</si>
  <si>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</si>
  <si>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</si>
  <si>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</si>
  <si>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</si>
  <si>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</si>
  <si>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</si>
  <si>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</si>
  <si>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</si>
  <si>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</si>
  <si>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</si>
  <si>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</si>
  <si>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</si>
  <si>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東京都八丈町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</si>
  <si>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</si>
  <si>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</si>
  <si>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</si>
  <si>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</si>
  <si>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</si>
  <si>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</si>
  <si>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</si>
  <si>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</si>
  <si>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</si>
  <si>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</si>
  <si>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</si>
  <si>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</si>
  <si>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</si>
  <si>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</si>
  <si>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</si>
  <si>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</si>
  <si>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</si>
  <si>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</si>
  <si>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</si>
  <si>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</si>
  <si>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</si>
  <si>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</si>
  <si>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</si>
  <si>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</si>
  <si>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</si>
  <si>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</si>
  <si>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</si>
  <si>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</si>
  <si>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</si>
  <si>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</si>
  <si>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</si>
  <si>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</si>
  <si>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</si>
  <si>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</si>
  <si>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</si>
  <si>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</si>
  <si>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</si>
  <si>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</si>
  <si>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</si>
  <si>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</si>
  <si>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</si>
  <si>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</si>
  <si>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</si>
  <si>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</si>
  <si>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</si>
  <si>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</si>
  <si>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</si>
  <si>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</si>
  <si>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</si>
  <si>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</si>
  <si>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</si>
  <si>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</si>
  <si>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</si>
  <si>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</si>
  <si>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</si>
  <si>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</si>
  <si>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</si>
  <si>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</si>
  <si>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</si>
  <si>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</si>
  <si>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</si>
  <si>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</si>
  <si>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</si>
  <si>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</si>
  <si>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</si>
  <si>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</si>
  <si>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</si>
  <si>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</si>
  <si>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</si>
  <si>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</si>
  <si>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</si>
  <si>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</si>
  <si>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</si>
  <si>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</si>
  <si>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</si>
  <si>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</si>
  <si>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</si>
  <si>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</si>
  <si>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</si>
  <si>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</si>
  <si>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</si>
  <si>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</si>
  <si>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</si>
  <si>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</si>
  <si>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</si>
  <si>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</si>
  <si>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</si>
  <si>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</si>
  <si>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</si>
  <si>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</si>
  <si>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</si>
  <si>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</si>
  <si>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</si>
  <si>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</si>
  <si>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</si>
  <si>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</si>
  <si>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</si>
  <si>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</si>
  <si>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</si>
  <si>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</si>
  <si>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</si>
  <si>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</si>
  <si>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</si>
  <si>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</si>
  <si>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</si>
  <si>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</si>
  <si>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</si>
  <si>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</si>
  <si>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</si>
  <si>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</si>
  <si>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</si>
  <si>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</si>
  <si>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</si>
  <si>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</si>
  <si>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</si>
  <si>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</si>
  <si>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</si>
  <si>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</si>
  <si>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交通</t>
    <phoneticPr fontId="5"/>
  </si>
  <si>
    <t>加入世帯数(世帯)</t>
  </si>
  <si>
    <t>　　うち一部事務組合負担金</t>
    <phoneticPr fontId="5"/>
  </si>
  <si>
    <t>歳入合計</t>
    <phoneticPr fontId="5"/>
  </si>
  <si>
    <t>上水道</t>
    <phoneticPr fontId="5"/>
  </si>
  <si>
    <t>被保険者数(人)</t>
  </si>
  <si>
    <t>　繰出金</t>
    <phoneticPr fontId="5"/>
  </si>
  <si>
    <t>下水道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</si>
  <si>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</si>
  <si>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</si>
  <si>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</si>
  <si>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</si>
  <si>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</si>
  <si>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</si>
  <si>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</si>
  <si>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</si>
  <si>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</si>
  <si>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</si>
  <si>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</si>
  <si>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</si>
  <si>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</si>
  <si>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</si>
  <si>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</si>
  <si>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</si>
  <si>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</si>
  <si>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</si>
  <si>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</si>
  <si>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</si>
  <si>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</si>
  <si>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</si>
  <si>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東京都八丈町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</si>
  <si>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</si>
  <si>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</si>
  <si>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</si>
  <si>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</si>
  <si>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</si>
  <si>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</si>
  <si>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</si>
  <si>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</si>
  <si>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</si>
  <si>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</si>
  <si>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</si>
  <si>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</si>
  <si>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</si>
  <si>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</si>
  <si>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</si>
  <si>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</si>
  <si>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</si>
  <si>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</si>
  <si>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</si>
  <si>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</si>
  <si>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</si>
  <si>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</si>
  <si>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</si>
  <si>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</si>
  <si>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</si>
  <si>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</si>
  <si>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</si>
  <si>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</si>
  <si>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</si>
  <si>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</si>
  <si>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</si>
  <si>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</si>
  <si>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</si>
  <si>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</si>
  <si>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</si>
  <si>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</si>
  <si>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</si>
  <si>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</si>
  <si>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一般旅客自動車運送事業会計</t>
    <phoneticPr fontId="5"/>
  </si>
  <si>
    <t>病院事業会計</t>
    <phoneticPr fontId="5"/>
  </si>
  <si>
    <t>浄化槽設置管理事業特別会計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</si>
  <si>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</si>
  <si>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</si>
  <si>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</si>
  <si>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</si>
  <si>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</si>
  <si>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</si>
  <si>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</si>
  <si>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</si>
  <si>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</si>
  <si>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</si>
  <si>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</si>
  <si>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</si>
  <si>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</si>
  <si>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</si>
  <si>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</si>
  <si>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</si>
  <si>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</si>
  <si>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</si>
  <si>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</si>
  <si>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</si>
  <si>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</si>
  <si>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</si>
  <si>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</si>
  <si>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</si>
  <si>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</si>
  <si>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</si>
  <si>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</si>
  <si>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</si>
  <si>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</si>
  <si>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</si>
  <si>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</si>
  <si>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</si>
  <si>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</si>
  <si>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</si>
  <si>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</si>
  <si>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</si>
  <si>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</si>
  <si>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</si>
  <si>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</si>
  <si>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</si>
  <si>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</si>
  <si>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</si>
  <si>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</si>
  <si>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</si>
  <si>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</si>
  <si>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</si>
  <si>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</si>
  <si>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</si>
  <si>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</si>
  <si>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</si>
  <si>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</si>
  <si>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</si>
  <si>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</si>
  <si>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</si>
  <si>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</si>
  <si>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</si>
  <si>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</si>
  <si>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</si>
  <si>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</si>
  <si>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</si>
  <si>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</si>
  <si>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</si>
  <si>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</si>
  <si>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</si>
  <si>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</si>
  <si>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</si>
  <si>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</si>
  <si>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</si>
  <si>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</si>
  <si>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</si>
  <si>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</si>
  <si>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</si>
  <si>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</si>
  <si>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</si>
  <si>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</si>
  <si>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</si>
  <si>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</si>
  <si>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</si>
  <si>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</si>
  <si>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</si>
  <si>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</si>
  <si>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</si>
  <si>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</si>
  <si>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</si>
  <si>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</si>
  <si>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</si>
  <si>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</si>
  <si>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</si>
  <si>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</si>
  <si>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</si>
  <si>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</si>
  <si>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</si>
  <si>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</si>
  <si>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</si>
  <si>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</si>
  <si>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</si>
  <si>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</si>
  <si>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</si>
  <si>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</si>
  <si>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</si>
  <si>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</si>
  <si>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</si>
  <si>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</si>
  <si>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</si>
  <si>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</si>
  <si>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</si>
  <si>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</si>
  <si>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</si>
  <si>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</si>
  <si>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</si>
  <si>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</si>
  <si>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</si>
  <si>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</si>
  <si>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</si>
  <si>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</si>
  <si>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</si>
  <si>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</si>
  <si>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</si>
  <si>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</si>
  <si>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</si>
  <si>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</si>
  <si>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</si>
  <si>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</si>
  <si>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</si>
  <si>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</si>
  <si>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</si>
  <si>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</si>
  <si>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</si>
  <si>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</si>
  <si>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</si>
  <si>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</si>
  <si>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</si>
  <si>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</si>
  <si>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</si>
  <si>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</si>
  <si>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</si>
  <si>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</si>
  <si>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</si>
  <si>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</si>
  <si>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</si>
  <si>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</si>
  <si>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</si>
  <si>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</si>
  <si>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</si>
  <si>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1.35</t>
  </si>
  <si>
    <t>病院事業会計</t>
  </si>
  <si>
    <t>水道事業会計</t>
  </si>
  <si>
    <t>一般会計</t>
  </si>
  <si>
    <t>国民健康保険特別会計</t>
  </si>
  <si>
    <t>▲ 8.71</t>
  </si>
  <si>
    <t>▲ 4.15</t>
  </si>
  <si>
    <t>▲ 0.37</t>
  </si>
  <si>
    <t>一般旅客自動車運送事業会計</t>
  </si>
  <si>
    <t>介護保険特別会計</t>
  </si>
  <si>
    <t>浄化槽設置管理事業特別会計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</si>
  <si>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</si>
  <si>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</si>
  <si>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</si>
  <si>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</si>
  <si>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</si>
  <si>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</si>
  <si>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</si>
  <si>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</si>
  <si>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東京都議会議員公務災害補償等組合</t>
  </si>
  <si>
    <t>東京都市町村職員退職手当組合</t>
  </si>
  <si>
    <t>東京都島嶼町村一部事務組合</t>
  </si>
  <si>
    <t>東京市町村総合事務組合（一般会計）</t>
    <rPh sb="12" eb="14">
      <t>イッパン</t>
    </rPh>
    <rPh sb="14" eb="15">
      <t>カイ</t>
    </rPh>
    <rPh sb="15" eb="16">
      <t>ケイ</t>
    </rPh>
    <phoneticPr fontId="5"/>
  </si>
  <si>
    <t>東京市町村総合事務組合（交通災害共済事業特別会計）</t>
  </si>
  <si>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</si>
  <si>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</si>
  <si>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t>
    <phoneticPr fontId="2"/>
  </si>
  <si>
    <t>公共施設整備基金</t>
    <phoneticPr fontId="2"/>
  </si>
  <si>
    <t>ふるさと創生基金</t>
    <phoneticPr fontId="2"/>
  </si>
  <si>
    <t>産業振興基金</t>
    <phoneticPr fontId="2"/>
  </si>
  <si>
    <t>社会福祉推進基金</t>
    <phoneticPr fontId="2"/>
  </si>
  <si>
    <t>人材育成基金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</si>
  <si>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</si>
  <si>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</si>
  <si>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</si>
  <si>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</si>
  <si>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</si>
  <si>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</si>
  <si>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</si>
  <si>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</si>
  <si>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</si>
  <si>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</si>
  <si>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においては、平成29年度より17.3ポイント改善したものの、将来負担比率、有形固定資産減価償却率ともに類似団体より高い水準となっている。老朽化している施設を多く抱えているため、施設改修等の費用は増加傾向にあるが、公共施設等管理計画に基づき計画的な改修、更新を行い健全な財政運営を図る。</t>
    <rPh sb="1" eb="3">
      <t>ショウライ</t>
    </rPh>
    <rPh sb="3" eb="5">
      <t>フタン</t>
    </rPh>
    <rPh sb="5" eb="7">
      <t>ヒリツ</t>
    </rPh>
    <rPh sb="13" eb="15">
      <t>ヘイセイ</t>
    </rPh>
    <rPh sb="17" eb="19">
      <t>ネンド</t>
    </rPh>
    <rPh sb="29" eb="31">
      <t>カイゼン</t>
    </rPh>
    <rPh sb="37" eb="39">
      <t>ショウライ</t>
    </rPh>
    <rPh sb="39" eb="41">
      <t>フタン</t>
    </rPh>
    <rPh sb="41" eb="43">
      <t>ヒリツ</t>
    </rPh>
    <rPh sb="44" eb="46">
      <t>ユウケイ</t>
    </rPh>
    <rPh sb="46" eb="48">
      <t>コテイ</t>
    </rPh>
    <rPh sb="48" eb="50">
      <t>シサン</t>
    </rPh>
    <rPh sb="50" eb="52">
      <t>ゲンカ</t>
    </rPh>
    <rPh sb="52" eb="54">
      <t>ショウキャク</t>
    </rPh>
    <rPh sb="54" eb="55">
      <t>リツ</t>
    </rPh>
    <rPh sb="58" eb="60">
      <t>ルイジ</t>
    </rPh>
    <rPh sb="60" eb="62">
      <t>ダンタイ</t>
    </rPh>
    <rPh sb="64" eb="65">
      <t>タカ</t>
    </rPh>
    <rPh sb="66" eb="68">
      <t>スイジュン</t>
    </rPh>
    <rPh sb="75" eb="78">
      <t>ロウキュウカ</t>
    </rPh>
    <rPh sb="82" eb="84">
      <t>シセツ</t>
    </rPh>
    <rPh sb="85" eb="86">
      <t>オオ</t>
    </rPh>
    <rPh sb="87" eb="88">
      <t>カカ</t>
    </rPh>
    <rPh sb="95" eb="97">
      <t>シセツ</t>
    </rPh>
    <rPh sb="97" eb="99">
      <t>カイシュウ</t>
    </rPh>
    <rPh sb="99" eb="100">
      <t>トウ</t>
    </rPh>
    <rPh sb="101" eb="103">
      <t>ヒヨウ</t>
    </rPh>
    <rPh sb="104" eb="106">
      <t>ゾウカ</t>
    </rPh>
    <rPh sb="106" eb="108">
      <t>ケイコウ</t>
    </rPh>
    <rPh sb="113" eb="115">
      <t>コウキョウ</t>
    </rPh>
    <rPh sb="115" eb="117">
      <t>シセツ</t>
    </rPh>
    <rPh sb="117" eb="118">
      <t>トウ</t>
    </rPh>
    <rPh sb="118" eb="120">
      <t>カンリ</t>
    </rPh>
    <rPh sb="120" eb="122">
      <t>ケイカク</t>
    </rPh>
    <rPh sb="123" eb="124">
      <t>モト</t>
    </rPh>
    <rPh sb="126" eb="129">
      <t>ケイカクテキ</t>
    </rPh>
    <rPh sb="130" eb="132">
      <t>カイシュウ</t>
    </rPh>
    <rPh sb="133" eb="135">
      <t>コウシン</t>
    </rPh>
    <rPh sb="136" eb="137">
      <t>オコナ</t>
    </rPh>
    <rPh sb="138" eb="140">
      <t>ケンゼン</t>
    </rPh>
    <rPh sb="141" eb="143">
      <t>ザイセイ</t>
    </rPh>
    <rPh sb="143" eb="145">
      <t>ウンエイ</t>
    </rPh>
    <rPh sb="146" eb="147">
      <t>ハカ</t>
    </rPh>
    <phoneticPr fontId="5"/>
  </si>
  <si>
    <t xml:space="preserve">　将来負担比率は平成２６年度と比較し、地方債現在高△６．３％（△４億５，６００万円減）、公営企業債等繰入見込額△２０．５％（△３億１，４００万円）減少し、分母となる充当可能基金が４８％（１２億３，８００万円）増加したことで大きく改善したが、実質公債比率においては新庁舎建設事業債、汚泥再生処理センター建設事業債などの償還が始まったことにより微増ではあるが、増加し続けている。
　　今後、ごみ焼却施設の建て替えや防災行政無線のデジタル化などの大規模事業が計画されているため、基金の取り崩しや新規発行債が見込まれるが、最小限に抑制することで財政の健全化に努める。
</t>
    <rPh sb="1" eb="3">
      <t>ショウライ</t>
    </rPh>
    <rPh sb="3" eb="5">
      <t>フタン</t>
    </rPh>
    <rPh sb="5" eb="7">
      <t>ヒリツ</t>
    </rPh>
    <rPh sb="8" eb="10">
      <t>ヘイセイ</t>
    </rPh>
    <rPh sb="73" eb="75">
      <t>ゲンショウ</t>
    </rPh>
    <rPh sb="104" eb="106">
      <t>ゾウカ</t>
    </rPh>
    <rPh sb="111" eb="112">
      <t>オオ</t>
    </rPh>
    <rPh sb="114" eb="116">
      <t>カイゼン</t>
    </rPh>
    <rPh sb="120" eb="122">
      <t>ジッシツ</t>
    </rPh>
    <rPh sb="122" eb="124">
      <t>コウサイ</t>
    </rPh>
    <rPh sb="124" eb="126">
      <t>ヒリツ</t>
    </rPh>
    <rPh sb="170" eb="172">
      <t>ビゾウ</t>
    </rPh>
    <rPh sb="178" eb="180">
      <t>ゾウカ</t>
    </rPh>
    <rPh sb="181" eb="182">
      <t>ツヅ</t>
    </rPh>
    <rPh sb="190" eb="192">
      <t>コンゴ</t>
    </rPh>
    <rPh sb="195" eb="197">
      <t>ショウキャク</t>
    </rPh>
    <rPh sb="197" eb="199">
      <t>シセツ</t>
    </rPh>
    <rPh sb="200" eb="201">
      <t>タ</t>
    </rPh>
    <rPh sb="202" eb="203">
      <t>カ</t>
    </rPh>
    <rPh sb="205" eb="207">
      <t>ボウサイ</t>
    </rPh>
    <rPh sb="207" eb="209">
      <t>ギョウセイ</t>
    </rPh>
    <rPh sb="209" eb="211">
      <t>ムセン</t>
    </rPh>
    <rPh sb="216" eb="217">
      <t>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</si>
</sst>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2"/>
      <charset val="128"/>
      <scheme val="minor"/>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xf numFmtId="38" fontId="37" fillId="0" borderId="0" applyFont="0" applyFill="0" applyBorder="0" applyAlignment="0" applyProtection="0">
      <alignment vertical="center"/>
    </xf>
    <xf numFmtId="0" fontId="38"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9" fillId="0" borderId="0" xfId="22"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3">
    <cellStyle name="桁区切り 2" xfId="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5" xfId="20"/>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109920</c:v>
                </c:pt>
                <c:pt idx="2">
                  <c:v>119882</c:v>
                </c:pt>
                <c:pt idx="3">
                  <c:v>116162</c:v>
                </c:pt>
                <c:pt idx="4">
                  <c:v>121449</c:v>
                </c:pt>
              </c:numCache>
            </c:numRef>
          </c:val>
          <c:smooth val="0"/>
          <c:extLst>
            <c:ext xmlns:c16="http://schemas.microsoft.com/office/drawing/2014/chart" uri="{C3380CC4-5D6E-409C-BE32-E72D297353CC}">
              <c16:uniqueId val="{00000000-8308-466A-9533-BB4BE5FE2AB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209710</c:v>
                </c:pt>
                <c:pt idx="1">
                  <c:v>213986</c:v>
                </c:pt>
                <c:pt idx="2">
                  <c:v>195857</c:v>
                </c:pt>
                <c:pt idx="3">
                  <c:v>276536</c:v>
                </c:pt>
                <c:pt idx="4">
                  <c:v>186312</c:v>
                </c:pt>
              </c:numCache>
            </c:numRef>
          </c:val>
          <c:smooth val="0"/>
          <c:extLst>
            <c:ext xmlns:c16="http://schemas.microsoft.com/office/drawing/2014/chart" uri="{C3380CC4-5D6E-409C-BE32-E72D297353CC}">
              <c16:uniqueId val="{00000001-8308-466A-9533-BB4BE5FE2AB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1.84</c:v>
                </c:pt>
                <c:pt idx="1">
                  <c:v>2.2200000000000002</c:v>
                </c:pt>
                <c:pt idx="2">
                  <c:v>2.48</c:v>
                </c:pt>
                <c:pt idx="3">
                  <c:v>3.01</c:v>
                </c:pt>
                <c:pt idx="4">
                  <c:v>2.96</c:v>
                </c:pt>
              </c:numCache>
            </c:numRef>
          </c:val>
          <c:extLst>
            <c:ext xmlns:c16="http://schemas.microsoft.com/office/drawing/2014/chart" uri="{C3380CC4-5D6E-409C-BE32-E72D297353CC}">
              <c16:uniqueId val="{00000000-6EEB-4F64-A1E3-71F33A5256B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23.5</c:v>
                </c:pt>
                <c:pt idx="1">
                  <c:v>25.23</c:v>
                </c:pt>
                <c:pt idx="2">
                  <c:v>27.03</c:v>
                </c:pt>
                <c:pt idx="3">
                  <c:v>33.380000000000003</c:v>
                </c:pt>
                <c:pt idx="4">
                  <c:v>36.67</c:v>
                </c:pt>
              </c:numCache>
            </c:numRef>
          </c:val>
          <c:extLst>
            <c:ext xmlns:c16="http://schemas.microsoft.com/office/drawing/2014/chart" uri="{C3380CC4-5D6E-409C-BE32-E72D297353CC}">
              <c16:uniqueId val="{00000001-6EEB-4F64-A1E3-71F33A5256B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-1.35</c:v>
                </c:pt>
                <c:pt idx="1">
                  <c:v>3.27</c:v>
                </c:pt>
                <c:pt idx="2">
                  <c:v>2.2200000000000002</c:v>
                </c:pt>
                <c:pt idx="3">
                  <c:v>6.93</c:v>
                </c:pt>
                <c:pt idx="4">
                  <c:v>2.84</c:v>
                </c:pt>
              </c:numCache>
            </c:numRef>
          </c:val>
          <c:smooth val="0"/>
          <c:extLst>
            <c:ext xmlns:c16="http://schemas.microsoft.com/office/drawing/2014/chart" uri="{C3380CC4-5D6E-409C-BE32-E72D297353CC}">
              <c16:uniqueId val="{00000002-6EEB-4F64-A1E3-71F33A5256B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EAE-475D-9350-4841F4CCDB7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EAE-475D-9350-4841F4CCDB78}"/>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0.06</c:v>
                </c:pt>
                <c:pt idx="2">
                  <c:v>#N/A</c:v>
                </c:pt>
                <c:pt idx="3">
                  <c:v>0.04</c:v>
                </c:pt>
                <c:pt idx="4">
                  <c:v>#N/A</c:v>
                </c:pt>
                <c:pt idx="5">
                  <c:v>0</c:v>
                </c:pt>
                <c:pt idx="6">
                  <c:v>#N/A</c:v>
                </c:pt>
                <c:pt idx="7">
                  <c:v>7.0000000000000007E-2</c:v>
                </c:pt>
                <c:pt idx="8">
                  <c:v>#N/A</c:v>
                </c:pt>
                <c:pt idx="9">
                  <c:v>0</c:v>
                </c:pt>
              </c:numCache>
            </c:numRef>
          </c:val>
          <c:extLst>
            <c:ext xmlns:c16="http://schemas.microsoft.com/office/drawing/2014/chart" uri="{C3380CC4-5D6E-409C-BE32-E72D297353CC}">
              <c16:uniqueId val="{00000002-5EAE-475D-9350-4841F4CCDB78}"/>
            </c:ext>
          </c:extLst>
        </c:ser>
        <c:ser>
          <c:idx val="3"/>
          <c:order val="3"/>
          <c:tx>
            <c:strRef>
              <c:f>データシート!$A$30</c:f>
              <c:strCache>
                <c:ptCount val="1"/>
                <c:pt idx="0">
                  <c:v>浄化槽設置管理事業特別会計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c:v>
                </c:pt>
                <c:pt idx="2">
                  <c:v>#N/A</c:v>
                </c:pt>
                <c:pt idx="3">
                  <c:v>0.01</c:v>
                </c:pt>
                <c:pt idx="4">
                  <c:v>#N/A</c:v>
                </c:pt>
                <c:pt idx="5">
                  <c:v>0.04</c:v>
                </c:pt>
                <c:pt idx="6">
                  <c:v>#N/A</c:v>
                </c:pt>
                <c:pt idx="7">
                  <c:v>0.06</c:v>
                </c:pt>
                <c:pt idx="8">
                  <c:v>#N/A</c:v>
                </c:pt>
                <c:pt idx="9">
                  <c:v>0.46</c:v>
                </c:pt>
              </c:numCache>
            </c:numRef>
          </c:val>
          <c:extLst>
            <c:ext xmlns:c16="http://schemas.microsoft.com/office/drawing/2014/chart" uri="{C3380CC4-5D6E-409C-BE32-E72D297353CC}">
              <c16:uniqueId val="{00000003-5EAE-475D-9350-4841F4CCDB78}"/>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0.54</c:v>
                </c:pt>
                <c:pt idx="2">
                  <c:v>#N/A</c:v>
                </c:pt>
                <c:pt idx="3">
                  <c:v>0.25</c:v>
                </c:pt>
                <c:pt idx="4">
                  <c:v>#N/A</c:v>
                </c:pt>
                <c:pt idx="5">
                  <c:v>0.81</c:v>
                </c:pt>
                <c:pt idx="6">
                  <c:v>#N/A</c:v>
                </c:pt>
                <c:pt idx="7">
                  <c:v>1.08</c:v>
                </c:pt>
                <c:pt idx="8">
                  <c:v>#N/A</c:v>
                </c:pt>
                <c:pt idx="9">
                  <c:v>0.57999999999999996</c:v>
                </c:pt>
              </c:numCache>
            </c:numRef>
          </c:val>
          <c:extLst>
            <c:ext xmlns:c16="http://schemas.microsoft.com/office/drawing/2014/chart" uri="{C3380CC4-5D6E-409C-BE32-E72D297353CC}">
              <c16:uniqueId val="{00000004-5EAE-475D-9350-4841F4CCDB78}"/>
            </c:ext>
          </c:extLst>
        </c:ser>
        <c:ser>
          <c:idx val="5"/>
          <c:order val="5"/>
          <c:tx>
            <c:strRef>
              <c:f>データシート!$A$32</c:f>
              <c:strCache>
                <c:ptCount val="1"/>
                <c:pt idx="0">
                  <c:v>一般旅客自動車運送事業会計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2.65</c:v>
                </c:pt>
                <c:pt idx="2">
                  <c:v>#N/A</c:v>
                </c:pt>
                <c:pt idx="3">
                  <c:v>2.38</c:v>
                </c:pt>
                <c:pt idx="4">
                  <c:v>#N/A</c:v>
                </c:pt>
                <c:pt idx="5">
                  <c:v>2.44</c:v>
                </c:pt>
                <c:pt idx="6">
                  <c:v>#N/A</c:v>
                </c:pt>
                <c:pt idx="7">
                  <c:v>1.83</c:v>
                </c:pt>
                <c:pt idx="8">
                  <c:v>#N/A</c:v>
                </c:pt>
                <c:pt idx="9">
                  <c:v>1.1399999999999999</c:v>
                </c:pt>
              </c:numCache>
            </c:numRef>
          </c:val>
          <c:extLst>
            <c:ext xmlns:c16="http://schemas.microsoft.com/office/drawing/2014/chart" uri="{C3380CC4-5D6E-409C-BE32-E72D297353CC}">
              <c16:uniqueId val="{00000005-5EAE-475D-9350-4841F4CCDB7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8.7100000000000009</c:v>
                </c:pt>
                <c:pt idx="1">
                  <c:v>#N/A</c:v>
                </c:pt>
                <c:pt idx="2">
                  <c:v>4.1500000000000004</c:v>
                </c:pt>
                <c:pt idx="3">
                  <c:v>#N/A</c:v>
                </c:pt>
                <c:pt idx="4">
                  <c:v>0.37</c:v>
                </c:pt>
                <c:pt idx="5">
                  <c:v>#N/A</c:v>
                </c:pt>
                <c:pt idx="6">
                  <c:v>#N/A</c:v>
                </c:pt>
                <c:pt idx="7">
                  <c:v>0</c:v>
                </c:pt>
                <c:pt idx="8">
                  <c:v>#N/A</c:v>
                </c:pt>
                <c:pt idx="9">
                  <c:v>1.45</c:v>
                </c:pt>
              </c:numCache>
            </c:numRef>
          </c:val>
          <c:extLst>
            <c:ext xmlns:c16="http://schemas.microsoft.com/office/drawing/2014/chart" uri="{C3380CC4-5D6E-409C-BE32-E72D297353CC}">
              <c16:uniqueId val="{00000006-5EAE-475D-9350-4841F4CCDB7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1.83</c:v>
                </c:pt>
                <c:pt idx="2">
                  <c:v>#N/A</c:v>
                </c:pt>
                <c:pt idx="3">
                  <c:v>2.2200000000000002</c:v>
                </c:pt>
                <c:pt idx="4">
                  <c:v>#N/A</c:v>
                </c:pt>
                <c:pt idx="5">
                  <c:v>2.4700000000000002</c:v>
                </c:pt>
                <c:pt idx="6">
                  <c:v>#N/A</c:v>
                </c:pt>
                <c:pt idx="7">
                  <c:v>3</c:v>
                </c:pt>
                <c:pt idx="8">
                  <c:v>#N/A</c:v>
                </c:pt>
                <c:pt idx="9">
                  <c:v>2.96</c:v>
                </c:pt>
              </c:numCache>
            </c:numRef>
          </c:val>
          <c:extLst>
            <c:ext xmlns:c16="http://schemas.microsoft.com/office/drawing/2014/chart" uri="{C3380CC4-5D6E-409C-BE32-E72D297353CC}">
              <c16:uniqueId val="{00000007-5EAE-475D-9350-4841F4CCDB7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3.82</c:v>
                </c:pt>
                <c:pt idx="2">
                  <c:v>#N/A</c:v>
                </c:pt>
                <c:pt idx="3">
                  <c:v>3.47</c:v>
                </c:pt>
                <c:pt idx="4">
                  <c:v>#N/A</c:v>
                </c:pt>
                <c:pt idx="5">
                  <c:v>3.64</c:v>
                </c:pt>
                <c:pt idx="6">
                  <c:v>#N/A</c:v>
                </c:pt>
                <c:pt idx="7">
                  <c:v>3.58</c:v>
                </c:pt>
                <c:pt idx="8">
                  <c:v>#N/A</c:v>
                </c:pt>
                <c:pt idx="9">
                  <c:v>3.78</c:v>
                </c:pt>
              </c:numCache>
            </c:numRef>
          </c:val>
          <c:extLst>
            <c:ext xmlns:c16="http://schemas.microsoft.com/office/drawing/2014/chart" uri="{C3380CC4-5D6E-409C-BE32-E72D297353CC}">
              <c16:uniqueId val="{00000008-5EAE-475D-9350-4841F4CCDB78}"/>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22.94</c:v>
                </c:pt>
                <c:pt idx="2">
                  <c:v>#N/A</c:v>
                </c:pt>
                <c:pt idx="3">
                  <c:v>22.34</c:v>
                </c:pt>
                <c:pt idx="4">
                  <c:v>#N/A</c:v>
                </c:pt>
                <c:pt idx="5">
                  <c:v>22.16</c:v>
                </c:pt>
                <c:pt idx="6">
                  <c:v>#N/A</c:v>
                </c:pt>
                <c:pt idx="7">
                  <c:v>19.28</c:v>
                </c:pt>
                <c:pt idx="8">
                  <c:v>#N/A</c:v>
                </c:pt>
                <c:pt idx="9">
                  <c:v>14.92</c:v>
                </c:pt>
              </c:numCache>
            </c:numRef>
          </c:val>
          <c:extLst>
            <c:ext xmlns:c16="http://schemas.microsoft.com/office/drawing/2014/chart" uri="{C3380CC4-5D6E-409C-BE32-E72D297353CC}">
              <c16:uniqueId val="{00000009-5EAE-475D-9350-4841F4CCDB7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606</c:v>
                </c:pt>
                <c:pt idx="5">
                  <c:v>611</c:v>
                </c:pt>
                <c:pt idx="8">
                  <c:v>605</c:v>
                </c:pt>
                <c:pt idx="11">
                  <c:v>590</c:v>
                </c:pt>
                <c:pt idx="14">
                  <c:v>539</c:v>
                </c:pt>
              </c:numCache>
            </c:numRef>
          </c:val>
          <c:extLst>
            <c:ext xmlns:c16="http://schemas.microsoft.com/office/drawing/2014/chart" uri="{C3380CC4-5D6E-409C-BE32-E72D297353CC}">
              <c16:uniqueId val="{00000000-C613-4EC7-A80D-9E361A025D9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613-4EC7-A80D-9E361A025D9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16</c:v>
                </c:pt>
                <c:pt idx="3">
                  <c:v>16</c:v>
                </c:pt>
                <c:pt idx="6">
                  <c:v>16</c:v>
                </c:pt>
                <c:pt idx="9">
                  <c:v>16</c:v>
                </c:pt>
                <c:pt idx="12">
                  <c:v>16</c:v>
                </c:pt>
              </c:numCache>
            </c:numRef>
          </c:val>
          <c:extLst>
            <c:ext xmlns:c16="http://schemas.microsoft.com/office/drawing/2014/chart" uri="{C3380CC4-5D6E-409C-BE32-E72D297353CC}">
              <c16:uniqueId val="{00000002-C613-4EC7-A80D-9E361A025D9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30</c:v>
                </c:pt>
                <c:pt idx="3">
                  <c:v>48</c:v>
                </c:pt>
                <c:pt idx="6">
                  <c:v>56</c:v>
                </c:pt>
                <c:pt idx="9">
                  <c:v>56</c:v>
                </c:pt>
                <c:pt idx="12">
                  <c:v>56</c:v>
                </c:pt>
              </c:numCache>
            </c:numRef>
          </c:val>
          <c:extLst>
            <c:ext xmlns:c16="http://schemas.microsoft.com/office/drawing/2014/chart" uri="{C3380CC4-5D6E-409C-BE32-E72D297353CC}">
              <c16:uniqueId val="{00000003-C613-4EC7-A80D-9E361A025D9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166</c:v>
                </c:pt>
                <c:pt idx="3">
                  <c:v>163</c:v>
                </c:pt>
                <c:pt idx="6">
                  <c:v>159</c:v>
                </c:pt>
                <c:pt idx="9">
                  <c:v>148</c:v>
                </c:pt>
                <c:pt idx="12">
                  <c:v>142</c:v>
                </c:pt>
              </c:numCache>
            </c:numRef>
          </c:val>
          <c:extLst>
            <c:ext xmlns:c16="http://schemas.microsoft.com/office/drawing/2014/chart" uri="{C3380CC4-5D6E-409C-BE32-E72D297353CC}">
              <c16:uniqueId val="{00000004-C613-4EC7-A80D-9E361A025D9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613-4EC7-A80D-9E361A025D9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613-4EC7-A80D-9E361A025D9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731</c:v>
                </c:pt>
                <c:pt idx="3">
                  <c:v>769</c:v>
                </c:pt>
                <c:pt idx="6">
                  <c:v>770</c:v>
                </c:pt>
                <c:pt idx="9">
                  <c:v>744</c:v>
                </c:pt>
                <c:pt idx="12">
                  <c:v>716</c:v>
                </c:pt>
              </c:numCache>
            </c:numRef>
          </c:val>
          <c:extLst>
            <c:ext xmlns:c16="http://schemas.microsoft.com/office/drawing/2014/chart" uri="{C3380CC4-5D6E-409C-BE32-E72D297353CC}">
              <c16:uniqueId val="{00000007-C613-4EC7-A80D-9E361A025D9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337</c:v>
                </c:pt>
                <c:pt idx="2">
                  <c:v>#N/A</c:v>
                </c:pt>
                <c:pt idx="3">
                  <c:v>#N/A</c:v>
                </c:pt>
                <c:pt idx="4">
                  <c:v>385</c:v>
                </c:pt>
                <c:pt idx="5">
                  <c:v>#N/A</c:v>
                </c:pt>
                <c:pt idx="6">
                  <c:v>#N/A</c:v>
                </c:pt>
                <c:pt idx="7">
                  <c:v>396</c:v>
                </c:pt>
                <c:pt idx="8">
                  <c:v>#N/A</c:v>
                </c:pt>
                <c:pt idx="9">
                  <c:v>#N/A</c:v>
                </c:pt>
                <c:pt idx="10">
                  <c:v>374</c:v>
                </c:pt>
                <c:pt idx="11">
                  <c:v>#N/A</c:v>
                </c:pt>
                <c:pt idx="12">
                  <c:v>#N/A</c:v>
                </c:pt>
                <c:pt idx="13">
                  <c:v>391</c:v>
                </c:pt>
                <c:pt idx="14">
                  <c:v>#N/A</c:v>
                </c:pt>
              </c:numCache>
            </c:numRef>
          </c:val>
          <c:smooth val="0"/>
          <c:extLst>
            <c:ext xmlns:c16="http://schemas.microsoft.com/office/drawing/2014/chart" uri="{C3380CC4-5D6E-409C-BE32-E72D297353CC}">
              <c16:uniqueId val="{00000008-C613-4EC7-A80D-9E361A025D9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4639</c:v>
                </c:pt>
                <c:pt idx="5">
                  <c:v>4881</c:v>
                </c:pt>
                <c:pt idx="8">
                  <c:v>4735</c:v>
                </c:pt>
                <c:pt idx="11">
                  <c:v>4762</c:v>
                </c:pt>
                <c:pt idx="14">
                  <c:v>4664</c:v>
                </c:pt>
              </c:numCache>
            </c:numRef>
          </c:val>
          <c:extLst>
            <c:ext xmlns:c16="http://schemas.microsoft.com/office/drawing/2014/chart" uri="{C3380CC4-5D6E-409C-BE32-E72D297353CC}">
              <c16:uniqueId val="{00000000-2D78-4461-9ED7-BEA13A34D7B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1139</c:v>
                </c:pt>
                <c:pt idx="5">
                  <c:v>1022</c:v>
                </c:pt>
                <c:pt idx="8">
                  <c:v>828</c:v>
                </c:pt>
                <c:pt idx="11">
                  <c:v>737</c:v>
                </c:pt>
                <c:pt idx="14">
                  <c:v>592</c:v>
                </c:pt>
              </c:numCache>
            </c:numRef>
          </c:val>
          <c:extLst>
            <c:ext xmlns:c16="http://schemas.microsoft.com/office/drawing/2014/chart" uri="{C3380CC4-5D6E-409C-BE32-E72D297353CC}">
              <c16:uniqueId val="{00000001-2D78-4461-9ED7-BEA13A34D7B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2485</c:v>
                </c:pt>
                <c:pt idx="5">
                  <c:v>2633</c:v>
                </c:pt>
                <c:pt idx="8">
                  <c:v>2812</c:v>
                </c:pt>
                <c:pt idx="11">
                  <c:v>3270</c:v>
                </c:pt>
                <c:pt idx="14">
                  <c:v>3723</c:v>
                </c:pt>
              </c:numCache>
            </c:numRef>
          </c:val>
          <c:extLst>
            <c:ext xmlns:c16="http://schemas.microsoft.com/office/drawing/2014/chart" uri="{C3380CC4-5D6E-409C-BE32-E72D297353CC}">
              <c16:uniqueId val="{00000002-2D78-4461-9ED7-BEA13A34D7B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D78-4461-9ED7-BEA13A34D7B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D78-4461-9ED7-BEA13A34D7B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D78-4461-9ED7-BEA13A34D7B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1243</c:v>
                </c:pt>
                <c:pt idx="3">
                  <c:v>1204</c:v>
                </c:pt>
                <c:pt idx="6">
                  <c:v>1220</c:v>
                </c:pt>
                <c:pt idx="9">
                  <c:v>1176</c:v>
                </c:pt>
                <c:pt idx="12">
                  <c:v>1155</c:v>
                </c:pt>
              </c:numCache>
            </c:numRef>
          </c:val>
          <c:extLst>
            <c:ext xmlns:c16="http://schemas.microsoft.com/office/drawing/2014/chart" uri="{C3380CC4-5D6E-409C-BE32-E72D297353CC}">
              <c16:uniqueId val="{00000006-2D78-4461-9ED7-BEA13A34D7B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491</c:v>
                </c:pt>
                <c:pt idx="3">
                  <c:v>449</c:v>
                </c:pt>
                <c:pt idx="6">
                  <c:v>396</c:v>
                </c:pt>
                <c:pt idx="9">
                  <c:v>343</c:v>
                </c:pt>
                <c:pt idx="12">
                  <c:v>289</c:v>
                </c:pt>
              </c:numCache>
            </c:numRef>
          </c:val>
          <c:extLst>
            <c:ext xmlns:c16="http://schemas.microsoft.com/office/drawing/2014/chart" uri="{C3380CC4-5D6E-409C-BE32-E72D297353CC}">
              <c16:uniqueId val="{00000007-2D78-4461-9ED7-BEA13A34D7B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1536</c:v>
                </c:pt>
                <c:pt idx="3">
                  <c:v>1511</c:v>
                </c:pt>
                <c:pt idx="6">
                  <c:v>1435</c:v>
                </c:pt>
                <c:pt idx="9">
                  <c:v>1219</c:v>
                </c:pt>
                <c:pt idx="12">
                  <c:v>1221</c:v>
                </c:pt>
              </c:numCache>
            </c:numRef>
          </c:val>
          <c:extLst>
            <c:ext xmlns:c16="http://schemas.microsoft.com/office/drawing/2014/chart" uri="{C3380CC4-5D6E-409C-BE32-E72D297353CC}">
              <c16:uniqueId val="{00000008-2D78-4461-9ED7-BEA13A34D7B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96</c:v>
                </c:pt>
                <c:pt idx="3">
                  <c:v>80</c:v>
                </c:pt>
                <c:pt idx="6">
                  <c:v>64</c:v>
                </c:pt>
                <c:pt idx="9">
                  <c:v>48</c:v>
                </c:pt>
                <c:pt idx="12">
                  <c:v>32</c:v>
                </c:pt>
              </c:numCache>
            </c:numRef>
          </c:val>
          <c:extLst>
            <c:ext xmlns:c16="http://schemas.microsoft.com/office/drawing/2014/chart" uri="{C3380CC4-5D6E-409C-BE32-E72D297353CC}">
              <c16:uniqueId val="{00000009-2D78-4461-9ED7-BEA13A34D7B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7278</c:v>
                </c:pt>
                <c:pt idx="3">
                  <c:v>7376</c:v>
                </c:pt>
                <c:pt idx="6">
                  <c:v>7185</c:v>
                </c:pt>
                <c:pt idx="9">
                  <c:v>7065</c:v>
                </c:pt>
                <c:pt idx="12">
                  <c:v>6822</c:v>
                </c:pt>
              </c:numCache>
            </c:numRef>
          </c:val>
          <c:extLst>
            <c:ext xmlns:c16="http://schemas.microsoft.com/office/drawing/2014/chart" uri="{C3380CC4-5D6E-409C-BE32-E72D297353CC}">
              <c16:uniqueId val="{0000000A-2D78-4461-9ED7-BEA13A34D7B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2380</c:v>
                </c:pt>
                <c:pt idx="2">
                  <c:v>#N/A</c:v>
                </c:pt>
                <c:pt idx="3">
                  <c:v>#N/A</c:v>
                </c:pt>
                <c:pt idx="4">
                  <c:v>2085</c:v>
                </c:pt>
                <c:pt idx="5">
                  <c:v>#N/A</c:v>
                </c:pt>
                <c:pt idx="6">
                  <c:v>#N/A</c:v>
                </c:pt>
                <c:pt idx="7">
                  <c:v>1924</c:v>
                </c:pt>
                <c:pt idx="8">
                  <c:v>#N/A</c:v>
                </c:pt>
                <c:pt idx="9">
                  <c:v>#N/A</c:v>
                </c:pt>
                <c:pt idx="10">
                  <c:v>1082</c:v>
                </c:pt>
                <c:pt idx="11">
                  <c:v>#N/A</c:v>
                </c:pt>
                <c:pt idx="12">
                  <c:v>#N/A</c:v>
                </c:pt>
                <c:pt idx="13">
                  <c:v>541</c:v>
                </c:pt>
                <c:pt idx="14">
                  <c:v>#N/A</c:v>
                </c:pt>
              </c:numCache>
            </c:numRef>
          </c:val>
          <c:smooth val="0"/>
          <c:extLst>
            <c:ext xmlns:c16="http://schemas.microsoft.com/office/drawing/2014/chart" uri="{C3380CC4-5D6E-409C-BE32-E72D297353CC}">
              <c16:uniqueId val="{0000000B-2D78-4461-9ED7-BEA13A34D7B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970</c:v>
                </c:pt>
                <c:pt idx="1">
                  <c:v>1200</c:v>
                </c:pt>
                <c:pt idx="2">
                  <c:v>1304</c:v>
                </c:pt>
              </c:numCache>
            </c:numRef>
          </c:val>
          <c:extLst>
            <c:ext xmlns:c16="http://schemas.microsoft.com/office/drawing/2014/chart" uri="{C3380CC4-5D6E-409C-BE32-E72D297353CC}">
              <c16:uniqueId val="{00000000-BA81-4AFB-A5A2-AA6FA7B43B5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212</c:v>
                </c:pt>
                <c:pt idx="1">
                  <c:v>212</c:v>
                </c:pt>
                <c:pt idx="2">
                  <c:v>212</c:v>
                </c:pt>
              </c:numCache>
            </c:numRef>
          </c:val>
          <c:extLst>
            <c:ext xmlns:c16="http://schemas.microsoft.com/office/drawing/2014/chart" uri="{C3380CC4-5D6E-409C-BE32-E72D297353CC}">
              <c16:uniqueId val="{00000001-BA81-4AFB-A5A2-AA6FA7B43B5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1310</c:v>
                </c:pt>
                <c:pt idx="1">
                  <c:v>1507</c:v>
                </c:pt>
                <c:pt idx="2">
                  <c:v>1857</c:v>
                </c:pt>
              </c:numCache>
            </c:numRef>
          </c:val>
          <c:extLst>
            <c:ext xmlns:c16="http://schemas.microsoft.com/office/drawing/2014/chart" uri="{C3380CC4-5D6E-409C-BE32-E72D297353CC}">
              <c16:uniqueId val="{00000002-BA81-4AFB-A5A2-AA6FA7B43B5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{4884EB58-F705-4C91-BED3-AF9D67C72945}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162-44F4-8642-F08C6A3A499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{85CBF18B-8C0F-4910-A4B7-459C4513F27E}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162-44F4-8642-F08C6A3A499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{40878E44-5E29-4A55-B45C-78022733D91E}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162-44F4-8642-F08C6A3A499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{C3360512-0F69-42E8-A0E7-A603DDD3670A}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162-44F4-8642-F08C6A3A499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{810B6DD5-2278-4DED-9B9D-FE6D45A140C2}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162-44F4-8642-F08C6A3A499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{B3EC8488-2DC8-4F19-AAD4-05C1D8898C7D}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162-44F4-8642-F08C6A3A499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{BA36D380-8A6D-4A1E-BB68-277797E55C21}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162-44F4-8642-F08C6A3A4998}"/>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{3AFF3CC5-F642-4C44-A9C6-D6AEF70D0C7C}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162-44F4-8642-F08C6A3A4998}"/>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{B54E2DB1-7F5E-4CA1-9634-5B671EC7C0D4}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162-44F4-8642-F08C6A3A499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61.3</c:v>
                </c:pt>
                <c:pt idx="32">
                  <c:v>62.1</c:v>
                </c:pt>
              </c:numCache>
            </c:numRef>
          </c:xVal>
          <c:yVal>
            <c:numRef>
              <c:f>公会計指標分析・財政指標組合せ分析表!$BP$51:$DC$51</c:f>
              <c:numCache>
                <c:formatCode>#,##0.0;"▲ "#,##0.0</c:formatCode>
                <c:ptCount val="40"/>
                <c:pt idx="24">
                  <c:v>34.799999999999997</c:v>
                </c:pt>
                <c:pt idx="32">
                  <c:v>17.5</c:v>
                </c:pt>
              </c:numCache>
            </c:numRef>
          </c:yVal>
          <c:smooth val="0"/>
          <c:extLst>
            <c:ext xmlns:c16="http://schemas.microsoft.com/office/drawing/2014/chart" uri="{C3380CC4-5D6E-409C-BE32-E72D297353CC}">
              <c16:uniqueId val="{00000009-B162-44F4-8642-F08C6A3A499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{AEDEE202-32F6-4A1F-8DD4-31892468E38A}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162-44F4-8642-F08C6A3A499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{BB07E0B1-B0B0-4E67-8203-176BFD5158B1}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162-44F4-8642-F08C6A3A499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{D929DB66-90A7-4DFB-9077-C285646B3D02}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162-44F4-8642-F08C6A3A499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{3B9FFC19-82A9-4C7A-8BC0-8873ED195DE0}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162-44F4-8642-F08C6A3A499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{C512FF87-6AAF-4AE3-AD82-27F9552BB1B7}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162-44F4-8642-F08C6A3A499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{8282054D-E4D7-43ED-B644-DC2AAA67F0A5}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162-44F4-8642-F08C6A3A499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{D4D3677D-7A03-4457-99BF-D6C09F7B9483}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162-44F4-8642-F08C6A3A499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{E916045E-1D5A-43E9-9604-0378981AF2B1}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162-44F4-8642-F08C6A3A499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{9A181C61-D76D-4D8D-89A3-0CDF820FD5C5}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162-44F4-8642-F08C6A3A499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59.2</c:v>
                </c:pt>
                <c:pt idx="32">
                  <c:v>60.7</c:v>
                </c:pt>
              </c:numCache>
            </c:numRef>
          </c:xVal>
          <c:yVal>
            <c:numRef>
              <c:f>公会計指標分析・財政指標組合せ分析表!$BP$55:$DC$55</c:f>
              <c:numCache>
                <c:formatCode>#,##0.0;"▲ "#,##0.0</c:formatCode>
                <c:ptCount val="40"/>
                <c:pt idx="24">
                  <c:v>23.4</c:v>
                </c:pt>
                <c:pt idx="32">
                  <c:v>7.7</c:v>
                </c:pt>
              </c:numCache>
            </c:numRef>
          </c:yVal>
          <c:smooth val="0"/>
          <c:extLst>
            <c:ext xmlns:c16="http://schemas.microsoft.com/office/drawing/2014/chart" uri="{C3380CC4-5D6E-409C-BE32-E72D297353CC}">
              <c16:uniqueId val="{00000013-B162-44F4-8642-F08C6A3A4998}"/>
            </c:ext>
          </c:extLst>
        </c:ser>
        <c:dLbls>
          <c:showLegendKey val="0"/>
          <c:showVal val="1"/>
          <c:showCatName val="0"/>
          <c:showSerName val="0"/>
          <c:showPercent val="0"/>
          <c:showBubbleSize val="0"/>
        </c:dLbls>
        <c:axId val="46179840"/>
        <c:axId val="46181760"/>
      </c:scatterChart>
      <c:valAx>
        <c:axId val="46179840"/>
        <c:scaling>
          <c:orientation val="minMax"/>
          <c:max val="62.4"/>
          <c:min val="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{6BA232E2-26B5-401E-BF8A-531E30A45654}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9C81-4508-96FE-D81E1A84673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{0C8C4D08-57A4-4B42-B110-236D1670C3A1}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81-4508-96FE-D81E1A84673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{01B4626D-FAF5-49D9-A43E-3076AD5C54CB}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81-4508-96FE-D81E1A84673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{7A6CC706-50C8-4FAA-8D7A-7213C8590A33}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81-4508-96FE-D81E1A84673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{AC95DEAA-D2EE-4027-9557-6A8BA0F65F09}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81-4508-96FE-D81E1A84673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{41D2C527-71D3-44B7-B15A-7BF787347E81}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9C81-4508-96FE-D81E1A84673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{81DB6552-3099-4125-BF2A-3CAB0ECAA35D}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9C81-4508-96FE-D81E1A84673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{15915877-C1EC-48FA-A7F2-150BF09C4E61}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9C81-4508-96FE-D81E1A84673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{599B08D4-C981-4080-823F-DB8010A0F0B7}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9C81-4508-96FE-D81E1A84673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11.3</c:v>
                </c:pt>
                <c:pt idx="16">
                  <c:v>12.3</c:v>
                </c:pt>
                <c:pt idx="24">
                  <c:v>12.4</c:v>
                </c:pt>
                <c:pt idx="32">
                  <c:v>12.5</c:v>
                </c:pt>
              </c:numCache>
            </c:numRef>
          </c:xVal>
          <c:yVal>
            <c:numRef>
              <c:f>公会計指標分析・財政指標組合せ分析表!$BP$73:$DC$73</c:f>
              <c:numCache>
                <c:formatCode>#,##0.0;"▲ "#,##0.0</c:formatCode>
                <c:ptCount val="40"/>
                <c:pt idx="0">
                  <c:v>82</c:v>
                </c:pt>
                <c:pt idx="8">
                  <c:v>68.099999999999994</c:v>
                </c:pt>
                <c:pt idx="16">
                  <c:v>62.3</c:v>
                </c:pt>
                <c:pt idx="24">
                  <c:v>34.799999999999997</c:v>
                </c:pt>
                <c:pt idx="32">
                  <c:v>17.5</c:v>
                </c:pt>
              </c:numCache>
            </c:numRef>
          </c:yVal>
          <c:smooth val="0"/>
          <c:extLst>
            <c:ext xmlns:c16="http://schemas.microsoft.com/office/drawing/2014/chart" uri="{C3380CC4-5D6E-409C-BE32-E72D297353CC}">
              <c16:uniqueId val="{00000009-9C81-4508-96FE-D81E1A84673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{7F5DE5FE-AE60-4F7D-AA77-5C80C17ACE25}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9C81-4508-96FE-D81E1A84673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{A88FF671-570D-42C3-BAF3-84AE501F2C9E}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81-4508-96FE-D81E1A84673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{AC9D9B74-28C4-48BC-94CD-69FD2CFEBDD1}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81-4508-96FE-D81E1A84673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{792568A1-49CA-4772-AB6C-D69E69924759}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81-4508-96FE-D81E1A84673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{7646CC08-266C-4A7F-8420-619A31A0C762}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81-4508-96FE-D81E1A846736}"/>
                </c:ext>
              </c:extLst>
            </c:dLbl>
            <c:dLbl>
              <c:idx val="8"/>
              <c:layout>
                <c:manualLayout>
                  <c:x val="-2.7251961973552414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{936A00F7-1352-4238-AEDF-F2D0A628202F}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9C81-4508-96FE-D81E1A846736}"/>
                </c:ext>
              </c:extLst>
            </c:dLbl>
            <c:dLbl>
              <c:idx val="16"/>
              <c:layout>
                <c:manualLayout>
                  <c:x val="-3.6144021264668855E-2"/>
                  <c:y val="-7.313582303530293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{9BEFFB85-C7E1-480C-A757-AFDDAF8EF3DB}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9C81-4508-96FE-D81E1A846736}"/>
                </c:ext>
              </c:extLst>
            </c:dLbl>
            <c:dLbl>
              <c:idx val="24"/>
              <c:layout>
                <c:manualLayout>
                  <c:x val="-3.1697991619110633E-2"/>
                  <c:y val="-5.1697128652715627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{CA1233E5-0CB9-4533-9D52-FE5B92A01C30}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9C81-4508-96FE-D81E1A84673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{4A37D9C6-7FFD-4D31-8A0B-8E1610B16D28}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9C81-4508-96FE-D81E1A84673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8.6999999999999993</c:v>
                </c:pt>
                <c:pt idx="16">
                  <c:v>8.6</c:v>
                </c:pt>
                <c:pt idx="24">
                  <c:v>8.5</c:v>
                </c:pt>
                <c:pt idx="32">
                  <c:v>8.6</c:v>
                </c:pt>
              </c:numCache>
            </c:numRef>
          </c:xVal>
          <c:yVal>
            <c:numRef>
              <c:f>公会計指標分析・財政指標組合せ分析表!$BP$77:$DC$77</c:f>
              <c:numCache>
                <c:formatCode>#,##0.0;"▲ "#,##0.0</c:formatCode>
                <c:ptCount val="40"/>
                <c:pt idx="0">
                  <c:v>17.899999999999999</c:v>
                </c:pt>
                <c:pt idx="8">
                  <c:v>27</c:v>
                </c:pt>
                <c:pt idx="16">
                  <c:v>25.4</c:v>
                </c:pt>
                <c:pt idx="24">
                  <c:v>23.4</c:v>
                </c:pt>
                <c:pt idx="32">
                  <c:v>7.7</c:v>
                </c:pt>
              </c:numCache>
            </c:numRef>
          </c:yVal>
          <c:smooth val="0"/>
          <c:extLst>
            <c:ext xmlns:c16="http://schemas.microsoft.com/office/drawing/2014/chart" uri="{C3380CC4-5D6E-409C-BE32-E72D297353CC}">
              <c16:uniqueId val="{00000013-9C81-4508-96FE-D81E1A846736}"/>
            </c:ext>
          </c:extLst>
        </c:ser>
        <c:dLbls>
          <c:showLegendKey val="0"/>
          <c:showVal val="1"/>
          <c:showCatName val="0"/>
          <c:showSerName val="0"/>
          <c:showPercent val="0"/>
          <c:showBubbleSize val="0"/>
        </c:dLbls>
        <c:axId val="84219776"/>
        <c:axId val="84234240"/>
      </c:scatterChart>
      <c:valAx>
        <c:axId val="84219776"/>
        <c:scaling>
          <c:orientation val="minMax"/>
          <c:max val="12.9"/>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1.8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東京都八丈町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地方債残高は一般会計分２億４，３００万円減少し、企業債も１億５，６００万円減少した。これにより元利償還金も３，４００万円の減となった。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算入公債費においては、住宅債の元金償還財源に充てていた住宅料を住宅管理費へ一部充当したことにより５，１００万円の減となった。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今後も新規発行債の抑制を図り、健全な財政運営に努める。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満期一括償還ののための積立はない。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東京都八丈町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前年度と比較して３億３，１００万円の減となり、充当可能財源等は基金の積立により２億９００万円増加したため、将来負担比率の分子としては、△５０．０％５億４，１００万円の減となったことにより、将来負担比率は１７．５％改善した。</a:t>
          </a:r>
        </a:p>
        <a:p>
          <a:r>
            <a:rPr kumimoji="1" lang="ja-JP" altLang="en-US" sz="1400">
              <a:latin typeface="ＭＳ ゴシック" pitchFamily="49" charset="-128"/>
              <a:ea typeface="ＭＳ ゴシック" pitchFamily="49" charset="-128"/>
            </a:rPr>
            <a:t>　今後も新規発行債を抑制し、将来を見据えた財政の健全化を図る。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東京都八丈町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年度の基金取り崩しはなく、契約差金やふるさと納税により基金全体としては４億５，４００百万円増となった。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３０年度は新焼却場建設事業に向け公共施設整備基金へ２億円の積立をしたが、焼却場建設が大規模事業であり取崩しを予定しているため、急激に減少する予定。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産業振興基金：産業の振興の経費に充てるため。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ふるさと創生基金：自ら考え、自ら行う地域づくりのため。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人材育成基金：材を育成するための事業に要する経費に充てるため。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社会福祉推進基金：社会福祉の推進の経費に充てるため。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教育振興基金：小中学校の教育環境整備の経費に充てるため。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町立図書館基金：図書館の蔵書整備のため。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公共施設整備基金：新焼却場建設事業の財源とするため、２億円積立てたことにより増加。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産業振興基金：産業振興事業費が増加傾向にあり備え等のため積立てたことにより増加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ふるさと創生基金：ふるさと納税による寄付金を積立てたことによる増加。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公共施設整備基金：平成３６年度供用開始予定の新焼却場建設事業のため、急激に減少見込み。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ふるさと創生基金：地域づくり事業の財源とするため、減少していく見込み。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産業振興基金：農業・漁業・観光・商工等の事業へ充当予定。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投資的事業等の契約差金を積立てたため１億４００万円増加。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近年、豪雨や台風による災害が多くなっているため、現水準を維持したいところだが、大規模事業が控えているため減少予定。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平成１８年度以降増減なし。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短期的には取り崩し予定はないが、長期的には取り崩す場面を想定し積立ておくこととしている。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7,465
7,353
72.23
7,473,946
7,343,434
105,274
3,556,166
6,822,030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有形固定資産減価償却率は東京都及び全国平均に比べ、老朽化している施設が多いため高い比率となっている。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今後、当該比率が増加することが見込まれるが、長寿命化計画等に沿って施設を計画的に整備し、資産管理に努める。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164828</xdr:rowOff>
    </xdr:from>
    <xdr:to>
      <xdr:col>23</xdr:col>
      <xdr:colOff>85090</xdr:colOff>
      <xdr:row>35</xdr:row>
      <xdr:rowOff>18959</xdr:rowOff>
    </xdr:to>
    <xdr:cxnSp macro="">
      <xdr:nvCxnSpPr>
        <xdr:cNvPr id="66" name="直線コネクタ 65"/>
        <xdr:cNvCxnSpPr/>
      </xdr:nvCxnSpPr>
      <xdr:spPr>
        <a:xfrm flipV="1">
          <a:off x="4760595" y="5394053"/>
          <a:ext cx="1270" cy="139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67" name="有形固定資産減価償却率最小値テキスト"/>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68" name="直線コネクタ 67"/>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111505</xdr:rowOff>
    </xdr:from>
    <xdr:ext cx="405111" cy="259045"/>
    <xdr:sp macro="" textlink="">
      <xdr:nvSpPr>
        <xdr:cNvPr id="69" name="有形固定資産減価償却率最大値テキスト"/>
        <xdr:cNvSpPr txBox="1"/>
      </xdr:nvSpPr>
      <xdr:spPr>
        <a:xfrm>
          <a:off x="4813300" y="516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164828</xdr:rowOff>
    </xdr:from>
    <xdr:to>
      <xdr:col>23</xdr:col>
      <xdr:colOff>174625</xdr:colOff>
      <xdr:row>26</xdr:row>
      <xdr:rowOff>164828</xdr:rowOff>
    </xdr:to>
    <xdr:cxnSp macro="">
      <xdr:nvCxnSpPr>
        <xdr:cNvPr id="70" name="直線コネクタ 69"/>
        <xdr:cNvCxnSpPr/>
      </xdr:nvCxnSpPr>
      <xdr:spPr>
        <a:xfrm>
          <a:off x="4673600" y="539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6276</xdr:rowOff>
    </xdr:from>
    <xdr:ext cx="405111" cy="259045"/>
    <xdr:sp macro="" textlink="">
      <xdr:nvSpPr>
        <xdr:cNvPr id="71" name="有形固定資産減価償却率平均値テキスト"/>
        <xdr:cNvSpPr txBox="1"/>
      </xdr:nvSpPr>
      <xdr:spPr>
        <a:xfrm>
          <a:off x="4813300" y="6092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27849</xdr:rowOff>
    </xdr:from>
    <xdr:to>
      <xdr:col>23</xdr:col>
      <xdr:colOff>136525</xdr:colOff>
      <xdr:row>31</xdr:row>
      <xdr:rowOff>129449</xdr:rowOff>
    </xdr:to>
    <xdr:sp macro="" textlink="">
      <xdr:nvSpPr>
        <xdr:cNvPr id="72" name="フローチャート: 判断 71"/>
        <xdr:cNvSpPr/>
      </xdr:nvSpPr>
      <xdr:spPr>
        <a:xfrm>
          <a:off x="47117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74114</xdr:rowOff>
    </xdr:from>
    <xdr:to>
      <xdr:col>19</xdr:col>
      <xdr:colOff>187325</xdr:colOff>
      <xdr:row>32</xdr:row>
      <xdr:rowOff>4264</xdr:rowOff>
    </xdr:to>
    <xdr:sp macro="" textlink="">
      <xdr:nvSpPr>
        <xdr:cNvPr id="73" name="フローチャート: 判断 72"/>
        <xdr:cNvSpPr/>
      </xdr:nvSpPr>
      <xdr:spPr>
        <a:xfrm>
          <a:off x="4000500" y="616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89535</xdr:rowOff>
    </xdr:from>
    <xdr:to>
      <xdr:col>15</xdr:col>
      <xdr:colOff>187325</xdr:colOff>
      <xdr:row>32</xdr:row>
      <xdr:rowOff>19685</xdr:rowOff>
    </xdr:to>
    <xdr:sp macro="" textlink="">
      <xdr:nvSpPr>
        <xdr:cNvPr id="74" name="フローチャート: 判断 73"/>
        <xdr:cNvSpPr/>
      </xdr:nvSpPr>
      <xdr:spPr>
        <a:xfrm>
          <a:off x="3238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135799</xdr:rowOff>
    </xdr:from>
    <xdr:to>
      <xdr:col>11</xdr:col>
      <xdr:colOff>187325</xdr:colOff>
      <xdr:row>32</xdr:row>
      <xdr:rowOff>65949</xdr:rowOff>
    </xdr:to>
    <xdr:sp macro="" textlink="">
      <xdr:nvSpPr>
        <xdr:cNvPr id="75" name="フローチャート: 判断 74"/>
        <xdr:cNvSpPr/>
      </xdr:nvSpPr>
      <xdr:spPr>
        <a:xfrm>
          <a:off x="2476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156119</xdr:rowOff>
    </xdr:from>
    <xdr:to>
      <xdr:col>23</xdr:col>
      <xdr:colOff>136525</xdr:colOff>
      <xdr:row>31</xdr:row>
      <xdr:rowOff>86269</xdr:rowOff>
    </xdr:to>
    <xdr:sp macro="" textlink="">
      <xdr:nvSpPr>
        <xdr:cNvPr id="81" name="楕円 80"/>
        <xdr:cNvSpPr/>
      </xdr:nvSpPr>
      <xdr:spPr>
        <a:xfrm>
          <a:off x="4711700" y="60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7546</xdr:rowOff>
    </xdr:from>
    <xdr:ext cx="405111" cy="259045"/>
    <xdr:sp macro="" textlink="">
      <xdr:nvSpPr>
        <xdr:cNvPr id="82" name="有形固定資産減価償却率該当値テキスト"/>
        <xdr:cNvSpPr txBox="1"/>
      </xdr:nvSpPr>
      <xdr:spPr>
        <a:xfrm>
          <a:off x="4813300" y="5922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9344</xdr:rowOff>
    </xdr:from>
    <xdr:to>
      <xdr:col>19</xdr:col>
      <xdr:colOff>187325</xdr:colOff>
      <xdr:row>31</xdr:row>
      <xdr:rowOff>110944</xdr:rowOff>
    </xdr:to>
    <xdr:sp macro="" textlink="">
      <xdr:nvSpPr>
        <xdr:cNvPr id="83" name="楕円 82"/>
        <xdr:cNvSpPr/>
      </xdr:nvSpPr>
      <xdr:spPr>
        <a:xfrm>
          <a:off x="4000500" y="609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35469</xdr:rowOff>
    </xdr:from>
    <xdr:to>
      <xdr:col>23</xdr:col>
      <xdr:colOff>85725</xdr:colOff>
      <xdr:row>31</xdr:row>
      <xdr:rowOff>60144</xdr:rowOff>
    </xdr:to>
    <xdr:cxnSp macro="">
      <xdr:nvCxnSpPr>
        <xdr:cNvPr id="84" name="直線コネクタ 83"/>
        <xdr:cNvCxnSpPr/>
      </xdr:nvCxnSpPr>
      <xdr:spPr>
        <a:xfrm flipV="1">
          <a:off x="4051300" y="6121944"/>
          <a:ext cx="7112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166841</xdr:rowOff>
    </xdr:from>
    <xdr:ext cx="405111" cy="259045"/>
    <xdr:sp macro="" textlink="">
      <xdr:nvSpPr>
        <xdr:cNvPr id="85" name="n_1aveValue有形固定資産減価償却率"/>
        <xdr:cNvSpPr txBox="1"/>
      </xdr:nvSpPr>
      <xdr:spPr>
        <a:xfrm>
          <a:off x="3836044" y="625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36212</xdr:rowOff>
    </xdr:from>
    <xdr:ext cx="405111" cy="259045"/>
    <xdr:sp macro="" textlink="">
      <xdr:nvSpPr>
        <xdr:cNvPr id="86" name="n_2aveValue有形固定資産減価償却率"/>
        <xdr:cNvSpPr txBox="1"/>
      </xdr:nvSpPr>
      <xdr:spPr>
        <a:xfrm>
          <a:off x="30867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82476</xdr:rowOff>
    </xdr:from>
    <xdr:ext cx="405111" cy="259045"/>
    <xdr:sp macro="" textlink="">
      <xdr:nvSpPr>
        <xdr:cNvPr id="87" name="n_3aveValue有形固定資産減価償却率"/>
        <xdr:cNvSpPr txBox="1"/>
      </xdr:nvSpPr>
      <xdr:spPr>
        <a:xfrm>
          <a:off x="2324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127471</xdr:rowOff>
    </xdr:from>
    <xdr:ext cx="405111" cy="259045"/>
    <xdr:sp macro="" textlink="">
      <xdr:nvSpPr>
        <xdr:cNvPr id="88" name="n_1mainValue有形固定資産減価償却率"/>
        <xdr:cNvSpPr txBox="1"/>
      </xdr:nvSpPr>
      <xdr:spPr>
        <a:xfrm>
          <a:off x="38360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0" name="正方形/長方形 8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1" name="正方形/長方形 9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これまで新規発行債を抑制し、基金を積立てたため、全国平均と比較し低い比率を保っているが、今後は大規模事業が控えているため、基金の取り崩しや起債により上がると見込んでいる。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起債については交付税措置のある起債を優先し、単独の起債を最小限に抑制し、適正な地方債管理に努める。</a:t>
          </a: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4" name="直線コネクタ 10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5" name="テキスト ボックス 104"/>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6" name="直線コネクタ 10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7" name="テキスト ボックス 106"/>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8" name="直線コネクタ 10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9" name="テキスト ボックス 108"/>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0" name="直線コネクタ 10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1" name="テキスト ボックス 110"/>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2" name="直線コネクタ 11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3" name="テキスト ボックス 112"/>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5" name="テキスト ボックス 114"/>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165770</xdr:rowOff>
    </xdr:from>
    <xdr:to>
      <xdr:col>76</xdr:col>
      <xdr:colOff>21589</xdr:colOff>
      <xdr:row>34</xdr:row>
      <xdr:rowOff>151342</xdr:rowOff>
    </xdr:to>
    <xdr:cxnSp macro="">
      <xdr:nvCxnSpPr>
        <xdr:cNvPr id="117" name="直線コネクタ 116"/>
        <xdr:cNvCxnSpPr/>
      </xdr:nvCxnSpPr>
      <xdr:spPr>
        <a:xfrm flipV="1">
          <a:off x="14793595" y="5394995"/>
          <a:ext cx="1269" cy="13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8"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9" name="直線コネクタ 118"/>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112447</xdr:rowOff>
    </xdr:from>
    <xdr:ext cx="560923" cy="259045"/>
    <xdr:sp macro="" textlink="">
      <xdr:nvSpPr>
        <xdr:cNvPr id="120" name="債務償還比率最大値テキスト"/>
        <xdr:cNvSpPr txBox="1"/>
      </xdr:nvSpPr>
      <xdr:spPr>
        <a:xfrm>
          <a:off x="14846300" y="51702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165770</xdr:rowOff>
    </xdr:from>
    <xdr:to>
      <xdr:col>76</xdr:col>
      <xdr:colOff>111125</xdr:colOff>
      <xdr:row>26</xdr:row>
      <xdr:rowOff>165770</xdr:rowOff>
    </xdr:to>
    <xdr:cxnSp macro="">
      <xdr:nvCxnSpPr>
        <xdr:cNvPr id="121" name="直線コネクタ 120"/>
        <xdr:cNvCxnSpPr/>
      </xdr:nvCxnSpPr>
      <xdr:spPr>
        <a:xfrm>
          <a:off x="14706600" y="53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6021</xdr:rowOff>
    </xdr:from>
    <xdr:ext cx="469744" cy="259045"/>
    <xdr:sp macro="" textlink="">
      <xdr:nvSpPr>
        <xdr:cNvPr id="122" name="債務償還比率平均値テキスト"/>
        <xdr:cNvSpPr txBox="1"/>
      </xdr:nvSpPr>
      <xdr:spPr>
        <a:xfrm>
          <a:off x="14846300" y="5921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154594</xdr:rowOff>
    </xdr:from>
    <xdr:to>
      <xdr:col>76</xdr:col>
      <xdr:colOff>73025</xdr:colOff>
      <xdr:row>31</xdr:row>
      <xdr:rowOff>84744</xdr:rowOff>
    </xdr:to>
    <xdr:sp macro="" textlink="">
      <xdr:nvSpPr>
        <xdr:cNvPr id="123" name="フローチャート: 判断 122"/>
        <xdr:cNvSpPr/>
      </xdr:nvSpPr>
      <xdr:spPr>
        <a:xfrm>
          <a:off x="14744700" y="606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105297</xdr:rowOff>
    </xdr:from>
    <xdr:to>
      <xdr:col>72</xdr:col>
      <xdr:colOff>123825</xdr:colOff>
      <xdr:row>31</xdr:row>
      <xdr:rowOff>35447</xdr:rowOff>
    </xdr:to>
    <xdr:sp macro="" textlink="">
      <xdr:nvSpPr>
        <xdr:cNvPr id="124" name="フローチャート: 判断 123"/>
        <xdr:cNvSpPr/>
      </xdr:nvSpPr>
      <xdr:spPr>
        <a:xfrm>
          <a:off x="14033500" y="602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127917</xdr:rowOff>
    </xdr:from>
    <xdr:to>
      <xdr:col>76</xdr:col>
      <xdr:colOff>73025</xdr:colOff>
      <xdr:row>32</xdr:row>
      <xdr:rowOff>58067</xdr:rowOff>
    </xdr:to>
    <xdr:sp macro="" textlink="">
      <xdr:nvSpPr>
        <xdr:cNvPr id="130" name="楕円 129"/>
        <xdr:cNvSpPr/>
      </xdr:nvSpPr>
      <xdr:spPr>
        <a:xfrm>
          <a:off x="14744700" y="621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106344</xdr:rowOff>
    </xdr:from>
    <xdr:ext cx="469744" cy="259045"/>
    <xdr:sp macro="" textlink="">
      <xdr:nvSpPr>
        <xdr:cNvPr id="131" name="債務償還比率該当値テキスト"/>
        <xdr:cNvSpPr txBox="1"/>
      </xdr:nvSpPr>
      <xdr:spPr>
        <a:xfrm>
          <a:off x="14846300" y="619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114124</xdr:rowOff>
    </xdr:from>
    <xdr:to>
      <xdr:col>72</xdr:col>
      <xdr:colOff>123825</xdr:colOff>
      <xdr:row>32</xdr:row>
      <xdr:rowOff>44274</xdr:rowOff>
    </xdr:to>
    <xdr:sp macro="" textlink="">
      <xdr:nvSpPr>
        <xdr:cNvPr id="132" name="楕円 131"/>
        <xdr:cNvSpPr/>
      </xdr:nvSpPr>
      <xdr:spPr>
        <a:xfrm>
          <a:off x="14033500" y="620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164924</xdr:rowOff>
    </xdr:from>
    <xdr:to>
      <xdr:col>76</xdr:col>
      <xdr:colOff>22225</xdr:colOff>
      <xdr:row>32</xdr:row>
      <xdr:rowOff>7267</xdr:rowOff>
    </xdr:to>
    <xdr:cxnSp macro="">
      <xdr:nvCxnSpPr>
        <xdr:cNvPr id="133" name="直線コネクタ 132"/>
        <xdr:cNvCxnSpPr/>
      </xdr:nvCxnSpPr>
      <xdr:spPr>
        <a:xfrm>
          <a:off x="14084300" y="6251399"/>
          <a:ext cx="711200" cy="1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51974</xdr:rowOff>
    </xdr:from>
    <xdr:ext cx="469744" cy="259045"/>
    <xdr:sp macro="" textlink="">
      <xdr:nvSpPr>
        <xdr:cNvPr id="134" name="n_1aveValue債務償還比率"/>
        <xdr:cNvSpPr txBox="1"/>
      </xdr:nvSpPr>
      <xdr:spPr>
        <a:xfrm>
          <a:off x="13836727" y="579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35401</xdr:rowOff>
    </xdr:from>
    <xdr:ext cx="469744" cy="259045"/>
    <xdr:sp macro="" textlink="">
      <xdr:nvSpPr>
        <xdr:cNvPr id="135" name="n_1mainValue債務償還比率"/>
        <xdr:cNvSpPr txBox="1"/>
      </xdr:nvSpPr>
      <xdr:spPr>
        <a:xfrm>
          <a:off x="13836727" y="6293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7,465
7,353
72.23
7,473,946
7,343,434
105,274
3,556,166
6,822,030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37011</xdr:rowOff>
    </xdr:from>
    <xdr:to>
      <xdr:col>24</xdr:col>
      <xdr:colOff>62865</xdr:colOff>
      <xdr:row>42</xdr:row>
      <xdr:rowOff>58238</xdr:rowOff>
    </xdr:to>
    <xdr:cxnSp macro="">
      <xdr:nvCxnSpPr>
        <xdr:cNvPr id="57" name="直線コネクタ 56"/>
        <xdr:cNvCxnSpPr/>
      </xdr:nvCxnSpPr>
      <xdr:spPr>
        <a:xfrm flipV="1">
          <a:off x="4634865" y="569486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62065</xdr:rowOff>
    </xdr:from>
    <xdr:ext cx="340478" cy="259045"/>
    <xdr:sp macro="" textlink="">
      <xdr:nvSpPr>
        <xdr:cNvPr id="58" name="【道路】&#10;有形固定資産減価償却率最小値テキスト"/>
        <xdr:cNvSpPr txBox="1"/>
      </xdr:nvSpPr>
      <xdr:spPr>
        <a:xfrm>
          <a:off x="4673600" y="726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58238</xdr:rowOff>
    </xdr:from>
    <xdr:to>
      <xdr:col>24</xdr:col>
      <xdr:colOff>152400</xdr:colOff>
      <xdr:row>42</xdr:row>
      <xdr:rowOff>58238</xdr:rowOff>
    </xdr:to>
    <xdr:cxnSp macro="">
      <xdr:nvCxnSpPr>
        <xdr:cNvPr id="59" name="直線コネクタ 58"/>
        <xdr:cNvCxnSpPr/>
      </xdr:nvCxnSpPr>
      <xdr:spPr>
        <a:xfrm>
          <a:off x="4546600" y="725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155138</xdr:rowOff>
    </xdr:from>
    <xdr:ext cx="405111" cy="259045"/>
    <xdr:sp macro="" textlink="">
      <xdr:nvSpPr>
        <xdr:cNvPr id="60" name="【道路】&#10;有形固定資産減価償却率最大値テキスト"/>
        <xdr:cNvSpPr txBox="1"/>
      </xdr:nvSpPr>
      <xdr:spPr>
        <a:xfrm>
          <a:off x="4673600"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37011</xdr:rowOff>
    </xdr:from>
    <xdr:to>
      <xdr:col>24</xdr:col>
      <xdr:colOff>152400</xdr:colOff>
      <xdr:row>33</xdr:row>
      <xdr:rowOff>37011</xdr:rowOff>
    </xdr:to>
    <xdr:cxnSp macro="">
      <xdr:nvCxnSpPr>
        <xdr:cNvPr id="61" name="直線コネクタ 60"/>
        <xdr:cNvCxnSpPr/>
      </xdr:nvCxnSpPr>
      <xdr:spPr>
        <a:xfrm>
          <a:off x="4546600" y="56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49547</xdr:rowOff>
    </xdr:from>
    <xdr:ext cx="405111" cy="259045"/>
    <xdr:sp macro="" textlink="">
      <xdr:nvSpPr>
        <xdr:cNvPr id="62" name="【道路】&#10;有形固定資産減価償却率平均値テキスト"/>
        <xdr:cNvSpPr txBox="1"/>
      </xdr:nvSpPr>
      <xdr:spPr>
        <a:xfrm>
          <a:off x="4673600" y="622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3" name="フローチャート: 判断 62"/>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46627</xdr:rowOff>
    </xdr:from>
    <xdr:to>
      <xdr:col>20</xdr:col>
      <xdr:colOff>38100</xdr:colOff>
      <xdr:row>36</xdr:row>
      <xdr:rowOff>148227</xdr:rowOff>
    </xdr:to>
    <xdr:sp macro="" textlink="">
      <xdr:nvSpPr>
        <xdr:cNvPr id="64" name="フローチャート: 判断 63"/>
        <xdr:cNvSpPr/>
      </xdr:nvSpPr>
      <xdr:spPr>
        <a:xfrm>
          <a:off x="3746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5" name="フローチャート: 判断 64"/>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87449</xdr:rowOff>
    </xdr:from>
    <xdr:to>
      <xdr:col>10</xdr:col>
      <xdr:colOff>165100</xdr:colOff>
      <xdr:row>37</xdr:row>
      <xdr:rowOff>17599</xdr:rowOff>
    </xdr:to>
    <xdr:sp macro="" textlink="">
      <xdr:nvSpPr>
        <xdr:cNvPr id="66" name="フローチャート: 判断 65"/>
        <xdr:cNvSpPr/>
      </xdr:nvSpPr>
      <xdr:spPr>
        <a:xfrm>
          <a:off x="1968500" y="625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15603</xdr:rowOff>
    </xdr:from>
    <xdr:to>
      <xdr:col>24</xdr:col>
      <xdr:colOff>114300</xdr:colOff>
      <xdr:row>34</xdr:row>
      <xdr:rowOff>117203</xdr:rowOff>
    </xdr:to>
    <xdr:sp macro="" textlink="">
      <xdr:nvSpPr>
        <xdr:cNvPr id="72" name="楕円 71"/>
        <xdr:cNvSpPr/>
      </xdr:nvSpPr>
      <xdr:spPr>
        <a:xfrm>
          <a:off x="4584700" y="584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38480</xdr:rowOff>
    </xdr:from>
    <xdr:ext cx="405111" cy="259045"/>
    <xdr:sp macro="" textlink="">
      <xdr:nvSpPr>
        <xdr:cNvPr id="73" name="【道路】&#10;有形固定資産減価償却率該当値テキスト"/>
        <xdr:cNvSpPr txBox="1"/>
      </xdr:nvSpPr>
      <xdr:spPr>
        <a:xfrm>
          <a:off x="4673600" y="569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44994</xdr:rowOff>
    </xdr:from>
    <xdr:to>
      <xdr:col>20</xdr:col>
      <xdr:colOff>38100</xdr:colOff>
      <xdr:row>34</xdr:row>
      <xdr:rowOff>146594</xdr:rowOff>
    </xdr:to>
    <xdr:sp macro="" textlink="">
      <xdr:nvSpPr>
        <xdr:cNvPr id="74" name="楕円 73"/>
        <xdr:cNvSpPr/>
      </xdr:nvSpPr>
      <xdr:spPr>
        <a:xfrm>
          <a:off x="3746500" y="58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66403</xdr:rowOff>
    </xdr:from>
    <xdr:to>
      <xdr:col>24</xdr:col>
      <xdr:colOff>63500</xdr:colOff>
      <xdr:row>34</xdr:row>
      <xdr:rowOff>95794</xdr:rowOff>
    </xdr:to>
    <xdr:cxnSp macro="">
      <xdr:nvCxnSpPr>
        <xdr:cNvPr id="75" name="直線コネクタ 74"/>
        <xdr:cNvCxnSpPr/>
      </xdr:nvCxnSpPr>
      <xdr:spPr>
        <a:xfrm flipV="1">
          <a:off x="3797300" y="589570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139354</xdr:rowOff>
    </xdr:from>
    <xdr:ext cx="405111" cy="259045"/>
    <xdr:sp macro="" textlink="">
      <xdr:nvSpPr>
        <xdr:cNvPr id="76" name="n_1aveValue【道路】&#10;有形固定資産減価償却率"/>
        <xdr:cNvSpPr txBox="1"/>
      </xdr:nvSpPr>
      <xdr:spPr>
        <a:xfrm>
          <a:off x="3582044" y="631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77" name="n_2aveValue【道路】&#10;有形固定資産減価償却率"/>
        <xdr:cNvSpPr txBox="1"/>
      </xdr:nvSpPr>
      <xdr:spPr>
        <a:xfrm>
          <a:off x="2705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34126</xdr:rowOff>
    </xdr:from>
    <xdr:ext cx="405111" cy="259045"/>
    <xdr:sp macro="" textlink="">
      <xdr:nvSpPr>
        <xdr:cNvPr id="78" name="n_3aveValue【道路】&#10;有形固定資産減価償却率"/>
        <xdr:cNvSpPr txBox="1"/>
      </xdr:nvSpPr>
      <xdr:spPr>
        <a:xfrm>
          <a:off x="1816744" y="603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163121</xdr:rowOff>
    </xdr:from>
    <xdr:ext cx="405111" cy="259045"/>
    <xdr:sp macro="" textlink="">
      <xdr:nvSpPr>
        <xdr:cNvPr id="79" name="n_1mainValue【道路】&#10;有形固定資産減価償却率"/>
        <xdr:cNvSpPr txBox="1"/>
      </xdr:nvSpPr>
      <xdr:spPr>
        <a:xfrm>
          <a:off x="3582044" y="564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116822</xdr:rowOff>
    </xdr:from>
    <xdr:to>
      <xdr:col>54</xdr:col>
      <xdr:colOff>189865</xdr:colOff>
      <xdr:row>42</xdr:row>
      <xdr:rowOff>23900</xdr:rowOff>
    </xdr:to>
    <xdr:cxnSp macro="">
      <xdr:nvCxnSpPr>
        <xdr:cNvPr id="103" name="直線コネクタ 102"/>
        <xdr:cNvCxnSpPr/>
      </xdr:nvCxnSpPr>
      <xdr:spPr>
        <a:xfrm flipV="1">
          <a:off x="10476865" y="5603222"/>
          <a:ext cx="0" cy="162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27727</xdr:rowOff>
    </xdr:from>
    <xdr:ext cx="469744" cy="259045"/>
    <xdr:sp macro="" textlink="">
      <xdr:nvSpPr>
        <xdr:cNvPr id="104" name="【道路】&#10;一人当たり延長最小値テキスト"/>
        <xdr:cNvSpPr txBox="1"/>
      </xdr:nvSpPr>
      <xdr:spPr>
        <a:xfrm>
          <a:off x="10515600" y="722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23900</xdr:rowOff>
    </xdr:from>
    <xdr:to>
      <xdr:col>55</xdr:col>
      <xdr:colOff>88900</xdr:colOff>
      <xdr:row>42</xdr:row>
      <xdr:rowOff>23900</xdr:rowOff>
    </xdr:to>
    <xdr:cxnSp macro="">
      <xdr:nvCxnSpPr>
        <xdr:cNvPr id="105" name="直線コネクタ 104"/>
        <xdr:cNvCxnSpPr/>
      </xdr:nvCxnSpPr>
      <xdr:spPr>
        <a:xfrm>
          <a:off x="10388600" y="722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63499</xdr:rowOff>
    </xdr:from>
    <xdr:ext cx="599010" cy="259045"/>
    <xdr:sp macro="" textlink="">
      <xdr:nvSpPr>
        <xdr:cNvPr id="106" name="【道路】&#10;一人当たり延長最大値テキスト"/>
        <xdr:cNvSpPr txBox="1"/>
      </xdr:nvSpPr>
      <xdr:spPr>
        <a:xfrm>
          <a:off x="10515600" y="537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116822</xdr:rowOff>
    </xdr:from>
    <xdr:to>
      <xdr:col>55</xdr:col>
      <xdr:colOff>88900</xdr:colOff>
      <xdr:row>32</xdr:row>
      <xdr:rowOff>116822</xdr:rowOff>
    </xdr:to>
    <xdr:cxnSp macro="">
      <xdr:nvCxnSpPr>
        <xdr:cNvPr id="107" name="直線コネクタ 106"/>
        <xdr:cNvCxnSpPr/>
      </xdr:nvCxnSpPr>
      <xdr:spPr>
        <a:xfrm>
          <a:off x="10388600" y="560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154920</xdr:rowOff>
    </xdr:from>
    <xdr:ext cx="534377" cy="259045"/>
    <xdr:sp macro="" textlink="">
      <xdr:nvSpPr>
        <xdr:cNvPr id="108" name="【道路】&#10;一人当たり延長平均値テキスト"/>
        <xdr:cNvSpPr txBox="1"/>
      </xdr:nvSpPr>
      <xdr:spPr>
        <a:xfrm>
          <a:off x="10515600" y="7012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5043</xdr:rowOff>
    </xdr:from>
    <xdr:to>
      <xdr:col>55</xdr:col>
      <xdr:colOff>50800</xdr:colOff>
      <xdr:row>41</xdr:row>
      <xdr:rowOff>106643</xdr:rowOff>
    </xdr:to>
    <xdr:sp macro="" textlink="">
      <xdr:nvSpPr>
        <xdr:cNvPr id="109" name="フローチャート: 判断 108"/>
        <xdr:cNvSpPr/>
      </xdr:nvSpPr>
      <xdr:spPr>
        <a:xfrm>
          <a:off x="10426700" y="703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33820</xdr:rowOff>
    </xdr:from>
    <xdr:to>
      <xdr:col>50</xdr:col>
      <xdr:colOff>165100</xdr:colOff>
      <xdr:row>41</xdr:row>
      <xdr:rowOff>135420</xdr:rowOff>
    </xdr:to>
    <xdr:sp macro="" textlink="">
      <xdr:nvSpPr>
        <xdr:cNvPr id="110" name="フローチャート: 判断 109"/>
        <xdr:cNvSpPr/>
      </xdr:nvSpPr>
      <xdr:spPr>
        <a:xfrm>
          <a:off x="9588500" y="70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20077</xdr:rowOff>
    </xdr:from>
    <xdr:to>
      <xdr:col>46</xdr:col>
      <xdr:colOff>38100</xdr:colOff>
      <xdr:row>41</xdr:row>
      <xdr:rowOff>121677</xdr:rowOff>
    </xdr:to>
    <xdr:sp macro="" textlink="">
      <xdr:nvSpPr>
        <xdr:cNvPr id="111" name="フローチャート: 判断 110"/>
        <xdr:cNvSpPr/>
      </xdr:nvSpPr>
      <xdr:spPr>
        <a:xfrm>
          <a:off x="8699500" y="704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59606</xdr:rowOff>
    </xdr:from>
    <xdr:to>
      <xdr:col>41</xdr:col>
      <xdr:colOff>101600</xdr:colOff>
      <xdr:row>41</xdr:row>
      <xdr:rowOff>161206</xdr:rowOff>
    </xdr:to>
    <xdr:sp macro="" textlink="">
      <xdr:nvSpPr>
        <xdr:cNvPr id="112" name="フローチャート: 判断 111"/>
        <xdr:cNvSpPr/>
      </xdr:nvSpPr>
      <xdr:spPr>
        <a:xfrm>
          <a:off x="7810500" y="70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119011</xdr:rowOff>
    </xdr:from>
    <xdr:to>
      <xdr:col>55</xdr:col>
      <xdr:colOff>50800</xdr:colOff>
      <xdr:row>41</xdr:row>
      <xdr:rowOff>49161</xdr:rowOff>
    </xdr:to>
    <xdr:sp macro="" textlink="">
      <xdr:nvSpPr>
        <xdr:cNvPr id="118" name="楕円 117"/>
        <xdr:cNvSpPr/>
      </xdr:nvSpPr>
      <xdr:spPr>
        <a:xfrm>
          <a:off x="10426700" y="697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141888</xdr:rowOff>
    </xdr:from>
    <xdr:ext cx="534377" cy="259045"/>
    <xdr:sp macro="" textlink="">
      <xdr:nvSpPr>
        <xdr:cNvPr id="119" name="【道路】&#10;一人当たり延長該当値テキスト"/>
        <xdr:cNvSpPr txBox="1"/>
      </xdr:nvSpPr>
      <xdr:spPr>
        <a:xfrm>
          <a:off x="10515600" y="682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110485</xdr:rowOff>
    </xdr:from>
    <xdr:to>
      <xdr:col>50</xdr:col>
      <xdr:colOff>165100</xdr:colOff>
      <xdr:row>41</xdr:row>
      <xdr:rowOff>40635</xdr:rowOff>
    </xdr:to>
    <xdr:sp macro="" textlink="">
      <xdr:nvSpPr>
        <xdr:cNvPr id="120" name="楕円 119"/>
        <xdr:cNvSpPr/>
      </xdr:nvSpPr>
      <xdr:spPr>
        <a:xfrm>
          <a:off x="9588500" y="696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161285</xdr:rowOff>
    </xdr:from>
    <xdr:to>
      <xdr:col>55</xdr:col>
      <xdr:colOff>0</xdr:colOff>
      <xdr:row>40</xdr:row>
      <xdr:rowOff>169811</xdr:rowOff>
    </xdr:to>
    <xdr:cxnSp macro="">
      <xdr:nvCxnSpPr>
        <xdr:cNvPr id="121" name="直線コネクタ 120"/>
        <xdr:cNvCxnSpPr/>
      </xdr:nvCxnSpPr>
      <xdr:spPr>
        <a:xfrm>
          <a:off x="9639300" y="7019285"/>
          <a:ext cx="838200" cy="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126547</xdr:rowOff>
    </xdr:from>
    <xdr:ext cx="534377" cy="259045"/>
    <xdr:sp macro="" textlink="">
      <xdr:nvSpPr>
        <xdr:cNvPr id="122" name="n_1aveValue【道路】&#10;一人当たり延長"/>
        <xdr:cNvSpPr txBox="1"/>
      </xdr:nvSpPr>
      <xdr:spPr>
        <a:xfrm>
          <a:off x="9359411" y="715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138204</xdr:rowOff>
    </xdr:from>
    <xdr:ext cx="534377" cy="259045"/>
    <xdr:sp macro="" textlink="">
      <xdr:nvSpPr>
        <xdr:cNvPr id="123" name="n_2aveValue【道路】&#10;一人当たり延長"/>
        <xdr:cNvSpPr txBox="1"/>
      </xdr:nvSpPr>
      <xdr:spPr>
        <a:xfrm>
          <a:off x="8483111" y="682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6283</xdr:rowOff>
    </xdr:from>
    <xdr:ext cx="534377" cy="259045"/>
    <xdr:sp macro="" textlink="">
      <xdr:nvSpPr>
        <xdr:cNvPr id="124" name="n_3aveValue【道路】&#10;一人当たり延長"/>
        <xdr:cNvSpPr txBox="1"/>
      </xdr:nvSpPr>
      <xdr:spPr>
        <a:xfrm>
          <a:off x="7594111" y="686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57162</xdr:rowOff>
    </xdr:from>
    <xdr:ext cx="534377" cy="259045"/>
    <xdr:sp macro="" textlink="">
      <xdr:nvSpPr>
        <xdr:cNvPr id="125" name="n_1mainValue【道路】&#10;一人当たり延長"/>
        <xdr:cNvSpPr txBox="1"/>
      </xdr:nvSpPr>
      <xdr:spPr>
        <a:xfrm>
          <a:off x="9359411" y="674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58783</xdr:rowOff>
    </xdr:from>
    <xdr:to>
      <xdr:col>24</xdr:col>
      <xdr:colOff>62865</xdr:colOff>
      <xdr:row>64</xdr:row>
      <xdr:rowOff>128996</xdr:rowOff>
    </xdr:to>
    <xdr:cxnSp macro="">
      <xdr:nvCxnSpPr>
        <xdr:cNvPr id="151" name="直線コネクタ 150"/>
        <xdr:cNvCxnSpPr/>
      </xdr:nvCxnSpPr>
      <xdr:spPr>
        <a:xfrm flipV="1">
          <a:off x="4634865" y="9659983"/>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340478" cy="259045"/>
    <xdr:sp macro="" textlink="">
      <xdr:nvSpPr>
        <xdr:cNvPr id="152" name="【橋りょう・トンネル】&#10;有形固定資産減価償却率最小値テキスト"/>
        <xdr:cNvSpPr txBox="1"/>
      </xdr:nvSpPr>
      <xdr:spPr>
        <a:xfrm>
          <a:off x="4673600" y="1110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53" name="直線コネクタ 152"/>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5460</xdr:rowOff>
    </xdr:from>
    <xdr:ext cx="405111" cy="259045"/>
    <xdr:sp macro="" textlink="">
      <xdr:nvSpPr>
        <xdr:cNvPr id="154" name="【橋りょう・トンネル】&#10;有形固定資産減価償却率最大値テキスト"/>
        <xdr:cNvSpPr txBox="1"/>
      </xdr:nvSpPr>
      <xdr:spPr>
        <a:xfrm>
          <a:off x="4673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58783</xdr:rowOff>
    </xdr:from>
    <xdr:to>
      <xdr:col>24</xdr:col>
      <xdr:colOff>152400</xdr:colOff>
      <xdr:row>56</xdr:row>
      <xdr:rowOff>58783</xdr:rowOff>
    </xdr:to>
    <xdr:cxnSp macro="">
      <xdr:nvCxnSpPr>
        <xdr:cNvPr id="155" name="直線コネクタ 154"/>
        <xdr:cNvCxnSpPr/>
      </xdr:nvCxnSpPr>
      <xdr:spPr>
        <a:xfrm>
          <a:off x="4546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94542</xdr:rowOff>
    </xdr:from>
    <xdr:ext cx="405111" cy="259045"/>
    <xdr:sp macro="" textlink="">
      <xdr:nvSpPr>
        <xdr:cNvPr id="156" name="【橋りょう・トンネル】&#10;有形固定資産減価償却率平均値テキスト"/>
        <xdr:cNvSpPr txBox="1"/>
      </xdr:nvSpPr>
      <xdr:spPr>
        <a:xfrm>
          <a:off x="4673600" y="9867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71665</xdr:rowOff>
    </xdr:from>
    <xdr:to>
      <xdr:col>24</xdr:col>
      <xdr:colOff>114300</xdr:colOff>
      <xdr:row>59</xdr:row>
      <xdr:rowOff>1815</xdr:rowOff>
    </xdr:to>
    <xdr:sp macro="" textlink="">
      <xdr:nvSpPr>
        <xdr:cNvPr id="157" name="フローチャート: 判断 156"/>
        <xdr:cNvSpPr/>
      </xdr:nvSpPr>
      <xdr:spPr>
        <a:xfrm>
          <a:off x="4584700" y="1001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70031</xdr:rowOff>
    </xdr:from>
    <xdr:to>
      <xdr:col>20</xdr:col>
      <xdr:colOff>38100</xdr:colOff>
      <xdr:row>59</xdr:row>
      <xdr:rowOff>181</xdr:rowOff>
    </xdr:to>
    <xdr:sp macro="" textlink="">
      <xdr:nvSpPr>
        <xdr:cNvPr id="158" name="フローチャート: 判断 157"/>
        <xdr:cNvSpPr/>
      </xdr:nvSpPr>
      <xdr:spPr>
        <a:xfrm>
          <a:off x="3746500" y="1001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110853</xdr:rowOff>
    </xdr:from>
    <xdr:to>
      <xdr:col>15</xdr:col>
      <xdr:colOff>101600</xdr:colOff>
      <xdr:row>59</xdr:row>
      <xdr:rowOff>41003</xdr:rowOff>
    </xdr:to>
    <xdr:sp macro="" textlink="">
      <xdr:nvSpPr>
        <xdr:cNvPr id="159" name="フローチャート: 判断 158"/>
        <xdr:cNvSpPr/>
      </xdr:nvSpPr>
      <xdr:spPr>
        <a:xfrm>
          <a:off x="28575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60" name="フローチャート: 判断 159"/>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14515</xdr:rowOff>
    </xdr:from>
    <xdr:to>
      <xdr:col>24</xdr:col>
      <xdr:colOff>114300</xdr:colOff>
      <xdr:row>64</xdr:row>
      <xdr:rowOff>116115</xdr:rowOff>
    </xdr:to>
    <xdr:sp macro="" textlink="">
      <xdr:nvSpPr>
        <xdr:cNvPr id="166" name="楕円 165"/>
        <xdr:cNvSpPr/>
      </xdr:nvSpPr>
      <xdr:spPr>
        <a:xfrm>
          <a:off x="45847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100892</xdr:rowOff>
    </xdr:from>
    <xdr:ext cx="340478" cy="259045"/>
    <xdr:sp macro="" textlink="">
      <xdr:nvSpPr>
        <xdr:cNvPr id="167" name="【橋りょう・トンネル】&#10;有形固定資産減価償却率該当値テキスト"/>
        <xdr:cNvSpPr txBox="1"/>
      </xdr:nvSpPr>
      <xdr:spPr>
        <a:xfrm>
          <a:off x="4673600" y="109022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47172</xdr:rowOff>
    </xdr:from>
    <xdr:to>
      <xdr:col>20</xdr:col>
      <xdr:colOff>38100</xdr:colOff>
      <xdr:row>64</xdr:row>
      <xdr:rowOff>148772</xdr:rowOff>
    </xdr:to>
    <xdr:sp macro="" textlink="">
      <xdr:nvSpPr>
        <xdr:cNvPr id="168" name="楕円 167"/>
        <xdr:cNvSpPr/>
      </xdr:nvSpPr>
      <xdr:spPr>
        <a:xfrm>
          <a:off x="37465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65315</xdr:rowOff>
    </xdr:from>
    <xdr:to>
      <xdr:col>24</xdr:col>
      <xdr:colOff>63500</xdr:colOff>
      <xdr:row>64</xdr:row>
      <xdr:rowOff>97972</xdr:rowOff>
    </xdr:to>
    <xdr:cxnSp macro="">
      <xdr:nvCxnSpPr>
        <xdr:cNvPr id="169" name="直線コネクタ 168"/>
        <xdr:cNvCxnSpPr/>
      </xdr:nvCxnSpPr>
      <xdr:spPr>
        <a:xfrm flipV="1">
          <a:off x="3797300" y="110381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16708</xdr:rowOff>
    </xdr:from>
    <xdr:ext cx="405111" cy="259045"/>
    <xdr:sp macro="" textlink="">
      <xdr:nvSpPr>
        <xdr:cNvPr id="170" name="n_1aveValue【橋りょう・トンネル】&#10;有形固定資産減価償却率"/>
        <xdr:cNvSpPr txBox="1"/>
      </xdr:nvSpPr>
      <xdr:spPr>
        <a:xfrm>
          <a:off x="3582044" y="978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57530</xdr:rowOff>
    </xdr:from>
    <xdr:ext cx="405111" cy="259045"/>
    <xdr:sp macro="" textlink="">
      <xdr:nvSpPr>
        <xdr:cNvPr id="171" name="n_2aveValue【橋りょう・トンネル】&#10;有形固定資産減価償却率"/>
        <xdr:cNvSpPr txBox="1"/>
      </xdr:nvSpPr>
      <xdr:spPr>
        <a:xfrm>
          <a:off x="27057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23240</xdr:rowOff>
    </xdr:from>
    <xdr:ext cx="405111" cy="259045"/>
    <xdr:sp macro="" textlink="">
      <xdr:nvSpPr>
        <xdr:cNvPr id="172" name="n_3aveValue【橋りょう・トンネル】&#10;有形固定資産減価償却率"/>
        <xdr:cNvSpPr txBox="1"/>
      </xdr:nvSpPr>
      <xdr:spPr>
        <a:xfrm>
          <a:off x="1816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64</xdr:row>
      <xdr:rowOff>139899</xdr:rowOff>
    </xdr:from>
    <xdr:ext cx="340478" cy="259045"/>
    <xdr:sp macro="" textlink="">
      <xdr:nvSpPr>
        <xdr:cNvPr id="173" name="n_1mainValue【橋りょう・トンネル】&#10;有形固定資産減価償却率"/>
        <xdr:cNvSpPr txBox="1"/>
      </xdr:nvSpPr>
      <xdr:spPr>
        <a:xfrm>
          <a:off x="3614361" y="111126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5" name="テキスト ボックス 18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7" name="テキスト ボックス 186"/>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9" name="テキスト ボックス 188"/>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1" name="テキスト ボックス 190"/>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3" name="テキスト ボックス 19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5" name="テキスト ボックス 19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64972</xdr:rowOff>
    </xdr:from>
    <xdr:to>
      <xdr:col>54</xdr:col>
      <xdr:colOff>189865</xdr:colOff>
      <xdr:row>64</xdr:row>
      <xdr:rowOff>76128</xdr:rowOff>
    </xdr:to>
    <xdr:cxnSp macro="">
      <xdr:nvCxnSpPr>
        <xdr:cNvPr id="197" name="直線コネクタ 196"/>
        <xdr:cNvCxnSpPr/>
      </xdr:nvCxnSpPr>
      <xdr:spPr>
        <a:xfrm flipV="1">
          <a:off x="10476865" y="9666172"/>
          <a:ext cx="0"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79955</xdr:rowOff>
    </xdr:from>
    <xdr:ext cx="378565" cy="259045"/>
    <xdr:sp macro="" textlink="">
      <xdr:nvSpPr>
        <xdr:cNvPr id="198" name="【橋りょう・トンネル】&#10;一人当たり有形固定資産（償却資産）額最小値テキスト"/>
        <xdr:cNvSpPr txBox="1"/>
      </xdr:nvSpPr>
      <xdr:spPr>
        <a:xfrm>
          <a:off x="10515600" y="1105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76128</xdr:rowOff>
    </xdr:from>
    <xdr:to>
      <xdr:col>55</xdr:col>
      <xdr:colOff>88900</xdr:colOff>
      <xdr:row>64</xdr:row>
      <xdr:rowOff>76128</xdr:rowOff>
    </xdr:to>
    <xdr:cxnSp macro="">
      <xdr:nvCxnSpPr>
        <xdr:cNvPr id="199" name="直線コネクタ 198"/>
        <xdr:cNvCxnSpPr/>
      </xdr:nvCxnSpPr>
      <xdr:spPr>
        <a:xfrm>
          <a:off x="10388600" y="1104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11649</xdr:rowOff>
    </xdr:from>
    <xdr:ext cx="690189" cy="259045"/>
    <xdr:sp macro="" textlink="">
      <xdr:nvSpPr>
        <xdr:cNvPr id="200" name="【橋りょう・トンネル】&#10;一人当たり有形固定資産（償却資産）額最大値テキスト"/>
        <xdr:cNvSpPr txBox="1"/>
      </xdr:nvSpPr>
      <xdr:spPr>
        <a:xfrm>
          <a:off x="10515600" y="9441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64972</xdr:rowOff>
    </xdr:from>
    <xdr:to>
      <xdr:col>55</xdr:col>
      <xdr:colOff>88900</xdr:colOff>
      <xdr:row>56</xdr:row>
      <xdr:rowOff>64972</xdr:rowOff>
    </xdr:to>
    <xdr:cxnSp macro="">
      <xdr:nvCxnSpPr>
        <xdr:cNvPr id="201" name="直線コネクタ 200"/>
        <xdr:cNvCxnSpPr/>
      </xdr:nvCxnSpPr>
      <xdr:spPr>
        <a:xfrm>
          <a:off x="10388600" y="966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40149</xdr:rowOff>
    </xdr:from>
    <xdr:ext cx="599010" cy="259045"/>
    <xdr:sp macro="" textlink="">
      <xdr:nvSpPr>
        <xdr:cNvPr id="202" name="【橋りょう・トンネル】&#10;一人当たり有形固定資産（償却資産）額平均値テキスト"/>
        <xdr:cNvSpPr txBox="1"/>
      </xdr:nvSpPr>
      <xdr:spPr>
        <a:xfrm>
          <a:off x="10515600" y="106700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17272</xdr:rowOff>
    </xdr:from>
    <xdr:to>
      <xdr:col>55</xdr:col>
      <xdr:colOff>50800</xdr:colOff>
      <xdr:row>63</xdr:row>
      <xdr:rowOff>118872</xdr:rowOff>
    </xdr:to>
    <xdr:sp macro="" textlink="">
      <xdr:nvSpPr>
        <xdr:cNvPr id="203" name="フローチャート: 判断 202"/>
        <xdr:cNvSpPr/>
      </xdr:nvSpPr>
      <xdr:spPr>
        <a:xfrm>
          <a:off x="10426700" y="1081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3337</xdr:rowOff>
    </xdr:from>
    <xdr:to>
      <xdr:col>50</xdr:col>
      <xdr:colOff>165100</xdr:colOff>
      <xdr:row>63</xdr:row>
      <xdr:rowOff>104937</xdr:rowOff>
    </xdr:to>
    <xdr:sp macro="" textlink="">
      <xdr:nvSpPr>
        <xdr:cNvPr id="204" name="フローチャート: 判断 203"/>
        <xdr:cNvSpPr/>
      </xdr:nvSpPr>
      <xdr:spPr>
        <a:xfrm>
          <a:off x="9588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167370</xdr:rowOff>
    </xdr:from>
    <xdr:to>
      <xdr:col>46</xdr:col>
      <xdr:colOff>38100</xdr:colOff>
      <xdr:row>63</xdr:row>
      <xdr:rowOff>97520</xdr:rowOff>
    </xdr:to>
    <xdr:sp macro="" textlink="">
      <xdr:nvSpPr>
        <xdr:cNvPr id="205" name="フローチャート: 判断 204"/>
        <xdr:cNvSpPr/>
      </xdr:nvSpPr>
      <xdr:spPr>
        <a:xfrm>
          <a:off x="8699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33293</xdr:rowOff>
    </xdr:from>
    <xdr:to>
      <xdr:col>41</xdr:col>
      <xdr:colOff>101600</xdr:colOff>
      <xdr:row>63</xdr:row>
      <xdr:rowOff>134893</xdr:rowOff>
    </xdr:to>
    <xdr:sp macro="" textlink="">
      <xdr:nvSpPr>
        <xdr:cNvPr id="206" name="フローチャート: 判断 205"/>
        <xdr:cNvSpPr/>
      </xdr:nvSpPr>
      <xdr:spPr>
        <a:xfrm>
          <a:off x="7810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20868</xdr:rowOff>
    </xdr:from>
    <xdr:to>
      <xdr:col>55</xdr:col>
      <xdr:colOff>50800</xdr:colOff>
      <xdr:row>64</xdr:row>
      <xdr:rowOff>122468</xdr:rowOff>
    </xdr:to>
    <xdr:sp macro="" textlink="">
      <xdr:nvSpPr>
        <xdr:cNvPr id="212" name="楕円 211"/>
        <xdr:cNvSpPr/>
      </xdr:nvSpPr>
      <xdr:spPr>
        <a:xfrm>
          <a:off x="10426700" y="1099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107245</xdr:rowOff>
    </xdr:from>
    <xdr:ext cx="534377" cy="259045"/>
    <xdr:sp macro="" textlink="">
      <xdr:nvSpPr>
        <xdr:cNvPr id="213" name="【橋りょう・トンネル】&#10;一人当たり有形固定資産（償却資産）額該当値テキスト"/>
        <xdr:cNvSpPr txBox="1"/>
      </xdr:nvSpPr>
      <xdr:spPr>
        <a:xfrm>
          <a:off x="10515600" y="1090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20925</xdr:rowOff>
    </xdr:from>
    <xdr:to>
      <xdr:col>50</xdr:col>
      <xdr:colOff>165100</xdr:colOff>
      <xdr:row>64</xdr:row>
      <xdr:rowOff>122525</xdr:rowOff>
    </xdr:to>
    <xdr:sp macro="" textlink="">
      <xdr:nvSpPr>
        <xdr:cNvPr id="214" name="楕円 213"/>
        <xdr:cNvSpPr/>
      </xdr:nvSpPr>
      <xdr:spPr>
        <a:xfrm>
          <a:off x="9588500" y="109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71668</xdr:rowOff>
    </xdr:from>
    <xdr:to>
      <xdr:col>55</xdr:col>
      <xdr:colOff>0</xdr:colOff>
      <xdr:row>64</xdr:row>
      <xdr:rowOff>71725</xdr:rowOff>
    </xdr:to>
    <xdr:cxnSp macro="">
      <xdr:nvCxnSpPr>
        <xdr:cNvPr id="215" name="直線コネクタ 214"/>
        <xdr:cNvCxnSpPr/>
      </xdr:nvCxnSpPr>
      <xdr:spPr>
        <a:xfrm flipV="1">
          <a:off x="9639300" y="11044468"/>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121464</xdr:rowOff>
    </xdr:from>
    <xdr:ext cx="599010" cy="259045"/>
    <xdr:sp macro="" textlink="">
      <xdr:nvSpPr>
        <xdr:cNvPr id="216" name="n_1aveValue【橋りょう・トンネル】&#10;一人当たり有形固定資産（償却資産）額"/>
        <xdr:cNvSpPr txBox="1"/>
      </xdr:nvSpPr>
      <xdr:spPr>
        <a:xfrm>
          <a:off x="93270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114047</xdr:rowOff>
    </xdr:from>
    <xdr:ext cx="599010" cy="259045"/>
    <xdr:sp macro="" textlink="">
      <xdr:nvSpPr>
        <xdr:cNvPr id="217" name="n_2aveValue【橋りょう・トンネル】&#10;一人当たり有形固定資産（償却資産）額"/>
        <xdr:cNvSpPr txBox="1"/>
      </xdr:nvSpPr>
      <xdr:spPr>
        <a:xfrm>
          <a:off x="8450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151420</xdr:rowOff>
    </xdr:from>
    <xdr:ext cx="599010" cy="259045"/>
    <xdr:sp macro="" textlink="">
      <xdr:nvSpPr>
        <xdr:cNvPr id="218" name="n_3aveValue【橋りょう・トンネル】&#10;一人当たり有形固定資産（償却資産）額"/>
        <xdr:cNvSpPr txBox="1"/>
      </xdr:nvSpPr>
      <xdr:spPr>
        <a:xfrm>
          <a:off x="7561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113652</xdr:rowOff>
    </xdr:from>
    <xdr:ext cx="534377" cy="259045"/>
    <xdr:sp macro="" textlink="">
      <xdr:nvSpPr>
        <xdr:cNvPr id="219" name="n_1mainValue【橋りょう・トンネル】&#10;一人当たり有形固定資産（償却資産）額"/>
        <xdr:cNvSpPr txBox="1"/>
      </xdr:nvSpPr>
      <xdr:spPr>
        <a:xfrm>
          <a:off x="9359411" y="1108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0" name="テキスト ボックス 22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2" name="テキスト ボックス 23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4" name="テキスト ボックス 23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6" name="テキスト ボックス 23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8" name="テキスト ボックス 23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0" name="テキスト ボックス 23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66675</xdr:rowOff>
    </xdr:to>
    <xdr:cxnSp macro="">
      <xdr:nvCxnSpPr>
        <xdr:cNvPr id="244" name="直線コネクタ 243"/>
        <xdr:cNvCxnSpPr/>
      </xdr:nvCxnSpPr>
      <xdr:spPr>
        <a:xfrm flipV="1">
          <a:off x="4634865" y="1333500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45" name="【公営住宅】&#10;有形固定資産減価償却率最小値テキスト"/>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46" name="直線コネクタ 245"/>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7"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8" name="直線コネクタ 24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249" name="【公営住宅】&#10;有形固定資産減価償却率平均値テキスト"/>
        <xdr:cNvSpPr txBox="1"/>
      </xdr:nvSpPr>
      <xdr:spPr>
        <a:xfrm>
          <a:off x="4673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50" name="フローチャート: 判断 249"/>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126364</xdr:rowOff>
    </xdr:from>
    <xdr:to>
      <xdr:col>20</xdr:col>
      <xdr:colOff>38100</xdr:colOff>
      <xdr:row>82</xdr:row>
      <xdr:rowOff>56514</xdr:rowOff>
    </xdr:to>
    <xdr:sp macro="" textlink="">
      <xdr:nvSpPr>
        <xdr:cNvPr id="251" name="フローチャート: 判断 250"/>
        <xdr:cNvSpPr/>
      </xdr:nvSpPr>
      <xdr:spPr>
        <a:xfrm>
          <a:off x="3746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135889</xdr:rowOff>
    </xdr:from>
    <xdr:to>
      <xdr:col>15</xdr:col>
      <xdr:colOff>101600</xdr:colOff>
      <xdr:row>82</xdr:row>
      <xdr:rowOff>66039</xdr:rowOff>
    </xdr:to>
    <xdr:sp macro="" textlink="">
      <xdr:nvSpPr>
        <xdr:cNvPr id="252" name="フローチャート: 判断 251"/>
        <xdr:cNvSpPr/>
      </xdr:nvSpPr>
      <xdr:spPr>
        <a:xfrm>
          <a:off x="2857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151130</xdr:rowOff>
    </xdr:from>
    <xdr:to>
      <xdr:col>10</xdr:col>
      <xdr:colOff>165100</xdr:colOff>
      <xdr:row>81</xdr:row>
      <xdr:rowOff>81280</xdr:rowOff>
    </xdr:to>
    <xdr:sp macro="" textlink="">
      <xdr:nvSpPr>
        <xdr:cNvPr id="253" name="フローチャート: 判断 252"/>
        <xdr:cNvSpPr/>
      </xdr:nvSpPr>
      <xdr:spPr>
        <a:xfrm>
          <a:off x="19685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40639</xdr:rowOff>
    </xdr:from>
    <xdr:to>
      <xdr:col>24</xdr:col>
      <xdr:colOff>114300</xdr:colOff>
      <xdr:row>84</xdr:row>
      <xdr:rowOff>142239</xdr:rowOff>
    </xdr:to>
    <xdr:sp macro="" textlink="">
      <xdr:nvSpPr>
        <xdr:cNvPr id="259" name="楕円 258"/>
        <xdr:cNvSpPr/>
      </xdr:nvSpPr>
      <xdr:spPr>
        <a:xfrm>
          <a:off x="45847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19066</xdr:rowOff>
    </xdr:from>
    <xdr:ext cx="405111" cy="259045"/>
    <xdr:sp macro="" textlink="">
      <xdr:nvSpPr>
        <xdr:cNvPr id="260" name="【公営住宅】&#10;有形固定資産減価償却率該当値テキスト"/>
        <xdr:cNvSpPr txBox="1"/>
      </xdr:nvSpPr>
      <xdr:spPr>
        <a:xfrm>
          <a:off x="4673600"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78739</xdr:rowOff>
    </xdr:from>
    <xdr:to>
      <xdr:col>20</xdr:col>
      <xdr:colOff>38100</xdr:colOff>
      <xdr:row>85</xdr:row>
      <xdr:rowOff>8889</xdr:rowOff>
    </xdr:to>
    <xdr:sp macro="" textlink="">
      <xdr:nvSpPr>
        <xdr:cNvPr id="261" name="楕円 260"/>
        <xdr:cNvSpPr/>
      </xdr:nvSpPr>
      <xdr:spPr>
        <a:xfrm>
          <a:off x="3746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91439</xdr:rowOff>
    </xdr:from>
    <xdr:to>
      <xdr:col>24</xdr:col>
      <xdr:colOff>63500</xdr:colOff>
      <xdr:row>84</xdr:row>
      <xdr:rowOff>129539</xdr:rowOff>
    </xdr:to>
    <xdr:cxnSp macro="">
      <xdr:nvCxnSpPr>
        <xdr:cNvPr id="262" name="直線コネクタ 261"/>
        <xdr:cNvCxnSpPr/>
      </xdr:nvCxnSpPr>
      <xdr:spPr>
        <a:xfrm flipV="1">
          <a:off x="3797300" y="144932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73041</xdr:rowOff>
    </xdr:from>
    <xdr:ext cx="405111" cy="259045"/>
    <xdr:sp macro="" textlink="">
      <xdr:nvSpPr>
        <xdr:cNvPr id="263" name="n_1aveValue【公営住宅】&#10;有形固定資産減価償却率"/>
        <xdr:cNvSpPr txBox="1"/>
      </xdr:nvSpPr>
      <xdr:spPr>
        <a:xfrm>
          <a:off x="35820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82566</xdr:rowOff>
    </xdr:from>
    <xdr:ext cx="405111" cy="259045"/>
    <xdr:sp macro="" textlink="">
      <xdr:nvSpPr>
        <xdr:cNvPr id="264" name="n_2aveValue【公営住宅】&#10;有形固定資産減価償却率"/>
        <xdr:cNvSpPr txBox="1"/>
      </xdr:nvSpPr>
      <xdr:spPr>
        <a:xfrm>
          <a:off x="2705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97807</xdr:rowOff>
    </xdr:from>
    <xdr:ext cx="405111" cy="259045"/>
    <xdr:sp macro="" textlink="">
      <xdr:nvSpPr>
        <xdr:cNvPr id="265" name="n_3aveValue【公営住宅】&#10;有形固定資産減価償却率"/>
        <xdr:cNvSpPr txBox="1"/>
      </xdr:nvSpPr>
      <xdr:spPr>
        <a:xfrm>
          <a:off x="18167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xdr:rowOff>
    </xdr:from>
    <xdr:ext cx="405111" cy="259045"/>
    <xdr:sp macro="" textlink="">
      <xdr:nvSpPr>
        <xdr:cNvPr id="266" name="n_1mainValue【公営住宅】&#10;有形固定資産減価償却率"/>
        <xdr:cNvSpPr txBox="1"/>
      </xdr:nvSpPr>
      <xdr:spPr>
        <a:xfrm>
          <a:off x="3582044"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7" name="直線コネクタ 27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8" name="テキスト ボックス 27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9" name="直線コネクタ 27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0" name="テキスト ボックス 27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1" name="直線コネクタ 28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2" name="テキスト ボックス 28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3" name="直線コネクタ 28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4" name="テキスト ボックス 28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5" name="直線コネクタ 28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6" name="テキスト ボックス 28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8" name="テキスト ボックス 28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48577</xdr:rowOff>
    </xdr:from>
    <xdr:to>
      <xdr:col>54</xdr:col>
      <xdr:colOff>189865</xdr:colOff>
      <xdr:row>86</xdr:row>
      <xdr:rowOff>111252</xdr:rowOff>
    </xdr:to>
    <xdr:cxnSp macro="">
      <xdr:nvCxnSpPr>
        <xdr:cNvPr id="290" name="直線コネクタ 289"/>
        <xdr:cNvCxnSpPr/>
      </xdr:nvCxnSpPr>
      <xdr:spPr>
        <a:xfrm flipV="1">
          <a:off x="10476865" y="13421677"/>
          <a:ext cx="0" cy="1434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291"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292" name="直線コネクタ 291"/>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166704</xdr:rowOff>
    </xdr:from>
    <xdr:ext cx="469744" cy="259045"/>
    <xdr:sp macro="" textlink="">
      <xdr:nvSpPr>
        <xdr:cNvPr id="293" name="【公営住宅】&#10;一人当たり面積最大値テキスト"/>
        <xdr:cNvSpPr txBox="1"/>
      </xdr:nvSpPr>
      <xdr:spPr>
        <a:xfrm>
          <a:off x="10515600" y="1319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48577</xdr:rowOff>
    </xdr:from>
    <xdr:to>
      <xdr:col>55</xdr:col>
      <xdr:colOff>88900</xdr:colOff>
      <xdr:row>78</xdr:row>
      <xdr:rowOff>48577</xdr:rowOff>
    </xdr:to>
    <xdr:cxnSp macro="">
      <xdr:nvCxnSpPr>
        <xdr:cNvPr id="294" name="直線コネクタ 293"/>
        <xdr:cNvCxnSpPr/>
      </xdr:nvCxnSpPr>
      <xdr:spPr>
        <a:xfrm>
          <a:off x="10388600" y="1342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42118</xdr:rowOff>
    </xdr:from>
    <xdr:ext cx="469744" cy="259045"/>
    <xdr:sp macro="" textlink="">
      <xdr:nvSpPr>
        <xdr:cNvPr id="295" name="【公営住宅】&#10;一人当たり面積平均値テキスト"/>
        <xdr:cNvSpPr txBox="1"/>
      </xdr:nvSpPr>
      <xdr:spPr>
        <a:xfrm>
          <a:off x="10515600" y="14443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63691</xdr:rowOff>
    </xdr:from>
    <xdr:to>
      <xdr:col>55</xdr:col>
      <xdr:colOff>50800</xdr:colOff>
      <xdr:row>84</xdr:row>
      <xdr:rowOff>165291</xdr:rowOff>
    </xdr:to>
    <xdr:sp macro="" textlink="">
      <xdr:nvSpPr>
        <xdr:cNvPr id="296" name="フローチャート: 判断 295"/>
        <xdr:cNvSpPr/>
      </xdr:nvSpPr>
      <xdr:spPr>
        <a:xfrm>
          <a:off x="10426700" y="1446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74358</xdr:rowOff>
    </xdr:from>
    <xdr:to>
      <xdr:col>50</xdr:col>
      <xdr:colOff>165100</xdr:colOff>
      <xdr:row>85</xdr:row>
      <xdr:rowOff>4508</xdr:rowOff>
    </xdr:to>
    <xdr:sp macro="" textlink="">
      <xdr:nvSpPr>
        <xdr:cNvPr id="297" name="フローチャート: 判断 296"/>
        <xdr:cNvSpPr/>
      </xdr:nvSpPr>
      <xdr:spPr>
        <a:xfrm>
          <a:off x="9588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102363</xdr:rowOff>
    </xdr:from>
    <xdr:to>
      <xdr:col>46</xdr:col>
      <xdr:colOff>38100</xdr:colOff>
      <xdr:row>85</xdr:row>
      <xdr:rowOff>32513</xdr:rowOff>
    </xdr:to>
    <xdr:sp macro="" textlink="">
      <xdr:nvSpPr>
        <xdr:cNvPr id="298" name="フローチャート: 判断 297"/>
        <xdr:cNvSpPr/>
      </xdr:nvSpPr>
      <xdr:spPr>
        <a:xfrm>
          <a:off x="8699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299" name="フローチャート: 判断 298"/>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25591</xdr:rowOff>
    </xdr:from>
    <xdr:to>
      <xdr:col>55</xdr:col>
      <xdr:colOff>50800</xdr:colOff>
      <xdr:row>82</xdr:row>
      <xdr:rowOff>127191</xdr:rowOff>
    </xdr:to>
    <xdr:sp macro="" textlink="">
      <xdr:nvSpPr>
        <xdr:cNvPr id="305" name="楕円 304"/>
        <xdr:cNvSpPr/>
      </xdr:nvSpPr>
      <xdr:spPr>
        <a:xfrm>
          <a:off x="10426700" y="1408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48468</xdr:rowOff>
    </xdr:from>
    <xdr:ext cx="469744" cy="259045"/>
    <xdr:sp macro="" textlink="">
      <xdr:nvSpPr>
        <xdr:cNvPr id="306" name="【公営住宅】&#10;一人当たり面積該当値テキスト"/>
        <xdr:cNvSpPr txBox="1"/>
      </xdr:nvSpPr>
      <xdr:spPr>
        <a:xfrm>
          <a:off x="10515600" y="1393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34734</xdr:rowOff>
    </xdr:from>
    <xdr:to>
      <xdr:col>50</xdr:col>
      <xdr:colOff>165100</xdr:colOff>
      <xdr:row>82</xdr:row>
      <xdr:rowOff>136334</xdr:rowOff>
    </xdr:to>
    <xdr:sp macro="" textlink="">
      <xdr:nvSpPr>
        <xdr:cNvPr id="307" name="楕円 306"/>
        <xdr:cNvSpPr/>
      </xdr:nvSpPr>
      <xdr:spPr>
        <a:xfrm>
          <a:off x="9588500" y="1409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76391</xdr:rowOff>
    </xdr:from>
    <xdr:to>
      <xdr:col>55</xdr:col>
      <xdr:colOff>0</xdr:colOff>
      <xdr:row>82</xdr:row>
      <xdr:rowOff>85534</xdr:rowOff>
    </xdr:to>
    <xdr:cxnSp macro="">
      <xdr:nvCxnSpPr>
        <xdr:cNvPr id="308" name="直線コネクタ 307"/>
        <xdr:cNvCxnSpPr/>
      </xdr:nvCxnSpPr>
      <xdr:spPr>
        <a:xfrm flipV="1">
          <a:off x="9639300" y="14135291"/>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167085</xdr:rowOff>
    </xdr:from>
    <xdr:ext cx="469744" cy="259045"/>
    <xdr:sp macro="" textlink="">
      <xdr:nvSpPr>
        <xdr:cNvPr id="309" name="n_1aveValue【公営住宅】&#10;一人当たり面積"/>
        <xdr:cNvSpPr txBox="1"/>
      </xdr:nvSpPr>
      <xdr:spPr>
        <a:xfrm>
          <a:off x="9391727" y="1456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49040</xdr:rowOff>
    </xdr:from>
    <xdr:ext cx="469744" cy="259045"/>
    <xdr:sp macro="" textlink="">
      <xdr:nvSpPr>
        <xdr:cNvPr id="310" name="n_2aveValue【公営住宅】&#10;一人当たり面積"/>
        <xdr:cNvSpPr txBox="1"/>
      </xdr:nvSpPr>
      <xdr:spPr>
        <a:xfrm>
          <a:off x="8515427" y="14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98569</xdr:rowOff>
    </xdr:from>
    <xdr:ext cx="469744" cy="259045"/>
    <xdr:sp macro="" textlink="">
      <xdr:nvSpPr>
        <xdr:cNvPr id="311" name="n_3aveValue【公営住宅】&#10;一人当たり面積"/>
        <xdr:cNvSpPr txBox="1"/>
      </xdr:nvSpPr>
      <xdr:spPr>
        <a:xfrm>
          <a:off x="7626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152861</xdr:rowOff>
    </xdr:from>
    <xdr:ext cx="469744" cy="259045"/>
    <xdr:sp macro="" textlink="">
      <xdr:nvSpPr>
        <xdr:cNvPr id="312" name="n_1mainValue【公営住宅】&#10;一人当たり面積"/>
        <xdr:cNvSpPr txBox="1"/>
      </xdr:nvSpPr>
      <xdr:spPr>
        <a:xfrm>
          <a:off x="9391727" y="1386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3" name="正方形/長方形 3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4" name="正方形/長方形 31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5" name="正方形/長方形 31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6" name="正方形/長方形 31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7" name="正方形/長方形 31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8" name="正方形/長方形 31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9" name="正方形/長方形 31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0" name="正方形/長方形 31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1" name="正方形/長方形 3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2" name="正方形/長方形 3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3" name="正方形/長方形 3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4" name="正方形/長方形 3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5" name="正方形/長方形 3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6" name="正方形/長方形 3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7" name="正方形/長方形 3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8" name="正方形/長方形 32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9" name="正方形/長方形 3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0" name="正方形/長方形 3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1" name="正方形/長方形 3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2" name="正方形/長方形 3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3" name="正方形/長方形 3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4" name="正方形/長方形 3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5" name="正方形/長方形 3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6" name="正方形/長方形 33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7" name="テキスト ボックス 33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8" name="直線コネクタ 33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39" name="直線コネクタ 33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0" name="テキスト ボックス 33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1" name="直線コネクタ 34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2" name="テキスト ボックス 34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3" name="直線コネクタ 34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4" name="テキスト ボックス 34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5" name="直線コネクタ 34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6" name="テキスト ボックス 34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7" name="直線コネクタ 34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8" name="テキスト ボックス 34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9" name="直線コネクタ 34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0" name="テキスト ボックス 34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1" name="直線コネクタ 3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2" name="テキスト ボックス 3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131717</xdr:rowOff>
    </xdr:to>
    <xdr:cxnSp macro="">
      <xdr:nvCxnSpPr>
        <xdr:cNvPr id="354" name="直線コネクタ 353"/>
        <xdr:cNvCxnSpPr/>
      </xdr:nvCxnSpPr>
      <xdr:spPr>
        <a:xfrm flipV="1">
          <a:off x="16318864"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355" name="【認定こども園・幼稚園・保育所】&#10;有形固定資産減価償却率最小値テキスト"/>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356" name="直線コネクタ 355"/>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57"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58" name="直線コネクタ 357"/>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126654</xdr:rowOff>
    </xdr:from>
    <xdr:ext cx="405111" cy="259045"/>
    <xdr:sp macro="" textlink="">
      <xdr:nvSpPr>
        <xdr:cNvPr id="359" name="【認定こども園・幼稚園・保育所】&#10;有形固定資産減価償却率平均値テキスト"/>
        <xdr:cNvSpPr txBox="1"/>
      </xdr:nvSpPr>
      <xdr:spPr>
        <a:xfrm>
          <a:off x="16357600" y="629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60" name="フローチャート: 判断 359"/>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361" name="フローチャート: 判断 360"/>
        <xdr:cNvSpPr/>
      </xdr:nvSpPr>
      <xdr:spPr>
        <a:xfrm>
          <a:off x="15430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53158</xdr:rowOff>
    </xdr:from>
    <xdr:to>
      <xdr:col>76</xdr:col>
      <xdr:colOff>165100</xdr:colOff>
      <xdr:row>37</xdr:row>
      <xdr:rowOff>154758</xdr:rowOff>
    </xdr:to>
    <xdr:sp macro="" textlink="">
      <xdr:nvSpPr>
        <xdr:cNvPr id="362" name="フローチャート: 判断 361"/>
        <xdr:cNvSpPr/>
      </xdr:nvSpPr>
      <xdr:spPr>
        <a:xfrm>
          <a:off x="145415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113574</xdr:rowOff>
    </xdr:from>
    <xdr:to>
      <xdr:col>72</xdr:col>
      <xdr:colOff>38100</xdr:colOff>
      <xdr:row>37</xdr:row>
      <xdr:rowOff>43724</xdr:rowOff>
    </xdr:to>
    <xdr:sp macro="" textlink="">
      <xdr:nvSpPr>
        <xdr:cNvPr id="363" name="フローチャート: 判断 362"/>
        <xdr:cNvSpPr/>
      </xdr:nvSpPr>
      <xdr:spPr>
        <a:xfrm>
          <a:off x="13652500" y="628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4" name="テキスト ボックス 3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5" name="テキスト ボックス 3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6" name="テキスト ボックス 3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7" name="テキスト ボックス 3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8" name="テキスト ボックス 3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20501</xdr:rowOff>
    </xdr:from>
    <xdr:to>
      <xdr:col>85</xdr:col>
      <xdr:colOff>177800</xdr:colOff>
      <xdr:row>38</xdr:row>
      <xdr:rowOff>122101</xdr:rowOff>
    </xdr:to>
    <xdr:sp macro="" textlink="">
      <xdr:nvSpPr>
        <xdr:cNvPr id="369" name="楕円 368"/>
        <xdr:cNvSpPr/>
      </xdr:nvSpPr>
      <xdr:spPr>
        <a:xfrm>
          <a:off x="162687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170378</xdr:rowOff>
    </xdr:from>
    <xdr:ext cx="405111" cy="259045"/>
    <xdr:sp macro="" textlink="">
      <xdr:nvSpPr>
        <xdr:cNvPr id="370" name="【認定こども園・幼稚園・保育所】&#10;有形固定資産減価償却率該当値テキスト"/>
        <xdr:cNvSpPr txBox="1"/>
      </xdr:nvSpPr>
      <xdr:spPr>
        <a:xfrm>
          <a:off x="16357600"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54791</xdr:rowOff>
    </xdr:from>
    <xdr:to>
      <xdr:col>81</xdr:col>
      <xdr:colOff>101600</xdr:colOff>
      <xdr:row>38</xdr:row>
      <xdr:rowOff>156391</xdr:rowOff>
    </xdr:to>
    <xdr:sp macro="" textlink="">
      <xdr:nvSpPr>
        <xdr:cNvPr id="371" name="楕円 370"/>
        <xdr:cNvSpPr/>
      </xdr:nvSpPr>
      <xdr:spPr>
        <a:xfrm>
          <a:off x="154305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71301</xdr:rowOff>
    </xdr:from>
    <xdr:to>
      <xdr:col>85</xdr:col>
      <xdr:colOff>127000</xdr:colOff>
      <xdr:row>38</xdr:row>
      <xdr:rowOff>105591</xdr:rowOff>
    </xdr:to>
    <xdr:cxnSp macro="">
      <xdr:nvCxnSpPr>
        <xdr:cNvPr id="372" name="直線コネクタ 371"/>
        <xdr:cNvCxnSpPr/>
      </xdr:nvCxnSpPr>
      <xdr:spPr>
        <a:xfrm flipV="1">
          <a:off x="15481300" y="658640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17797</xdr:rowOff>
    </xdr:from>
    <xdr:ext cx="405111" cy="259045"/>
    <xdr:sp macro="" textlink="">
      <xdr:nvSpPr>
        <xdr:cNvPr id="373" name="n_1aveValue【認定こども園・幼稚園・保育所】&#10;有形固定資産減価償却率"/>
        <xdr:cNvSpPr txBox="1"/>
      </xdr:nvSpPr>
      <xdr:spPr>
        <a:xfrm>
          <a:off x="15266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171285</xdr:rowOff>
    </xdr:from>
    <xdr:ext cx="405111" cy="259045"/>
    <xdr:sp macro="" textlink="">
      <xdr:nvSpPr>
        <xdr:cNvPr id="374" name="n_2aveValue【認定こども園・幼稚園・保育所】&#10;有形固定資産減価償却率"/>
        <xdr:cNvSpPr txBox="1"/>
      </xdr:nvSpPr>
      <xdr:spPr>
        <a:xfrm>
          <a:off x="14389744" y="617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60251</xdr:rowOff>
    </xdr:from>
    <xdr:ext cx="405111" cy="259045"/>
    <xdr:sp macro="" textlink="">
      <xdr:nvSpPr>
        <xdr:cNvPr id="375" name="n_3aveValue【認定こども園・幼稚園・保育所】&#10;有形固定資産減価償却率"/>
        <xdr:cNvSpPr txBox="1"/>
      </xdr:nvSpPr>
      <xdr:spPr>
        <a:xfrm>
          <a:off x="13500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147518</xdr:rowOff>
    </xdr:from>
    <xdr:ext cx="405111" cy="259045"/>
    <xdr:sp macro="" textlink="">
      <xdr:nvSpPr>
        <xdr:cNvPr id="376" name="n_1mainValue【認定こども園・幼稚園・保育所】&#10;有形固定資産減価償却率"/>
        <xdr:cNvSpPr txBox="1"/>
      </xdr:nvSpPr>
      <xdr:spPr>
        <a:xfrm>
          <a:off x="152660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7" name="正方形/長方形 3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8" name="正方形/長方形 3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9" name="正方形/長方形 3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0" name="正方形/長方形 3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1" name="正方形/長方形 3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2" name="正方形/長方形 3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3" name="正方形/長方形 3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4" name="正方形/長方形 3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5" name="テキスト ボックス 3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6" name="直線コネクタ 3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7" name="直線コネクタ 38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8" name="テキスト ボックス 38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9" name="直線コネクタ 38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0" name="テキスト ボックス 38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1" name="直線コネクタ 39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2" name="テキスト ボックス 39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3" name="直線コネクタ 39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4" name="テキスト ボックス 39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5" name="直線コネクタ 3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6" name="テキスト ボックス 39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67056</xdr:rowOff>
    </xdr:from>
    <xdr:to>
      <xdr:col>116</xdr:col>
      <xdr:colOff>62864</xdr:colOff>
      <xdr:row>41</xdr:row>
      <xdr:rowOff>7620</xdr:rowOff>
    </xdr:to>
    <xdr:cxnSp macro="">
      <xdr:nvCxnSpPr>
        <xdr:cNvPr id="398" name="直線コネクタ 397"/>
        <xdr:cNvCxnSpPr/>
      </xdr:nvCxnSpPr>
      <xdr:spPr>
        <a:xfrm flipV="1">
          <a:off x="22160864" y="572490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11447</xdr:rowOff>
    </xdr:from>
    <xdr:ext cx="469744" cy="259045"/>
    <xdr:sp macro="" textlink="">
      <xdr:nvSpPr>
        <xdr:cNvPr id="399" name="【認定こども園・幼稚園・保育所】&#10;一人当たり面積最小値テキスト"/>
        <xdr:cNvSpPr txBox="1"/>
      </xdr:nvSpPr>
      <xdr:spPr>
        <a:xfrm>
          <a:off x="22199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xdr:rowOff>
    </xdr:from>
    <xdr:to>
      <xdr:col>116</xdr:col>
      <xdr:colOff>152400</xdr:colOff>
      <xdr:row>41</xdr:row>
      <xdr:rowOff>7620</xdr:rowOff>
    </xdr:to>
    <xdr:cxnSp macro="">
      <xdr:nvCxnSpPr>
        <xdr:cNvPr id="400" name="直線コネクタ 399"/>
        <xdr:cNvCxnSpPr/>
      </xdr:nvCxnSpPr>
      <xdr:spPr>
        <a:xfrm>
          <a:off x="22072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13733</xdr:rowOff>
    </xdr:from>
    <xdr:ext cx="469744" cy="259045"/>
    <xdr:sp macro="" textlink="">
      <xdr:nvSpPr>
        <xdr:cNvPr id="401" name="【認定こども園・幼稚園・保育所】&#10;一人当たり面積最大値テキスト"/>
        <xdr:cNvSpPr txBox="1"/>
      </xdr:nvSpPr>
      <xdr:spPr>
        <a:xfrm>
          <a:off x="22199600" y="550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67056</xdr:rowOff>
    </xdr:from>
    <xdr:to>
      <xdr:col>116</xdr:col>
      <xdr:colOff>152400</xdr:colOff>
      <xdr:row>33</xdr:row>
      <xdr:rowOff>67056</xdr:rowOff>
    </xdr:to>
    <xdr:cxnSp macro="">
      <xdr:nvCxnSpPr>
        <xdr:cNvPr id="402" name="直線コネクタ 401"/>
        <xdr:cNvCxnSpPr/>
      </xdr:nvCxnSpPr>
      <xdr:spPr>
        <a:xfrm>
          <a:off x="22072600" y="5724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113555</xdr:rowOff>
    </xdr:from>
    <xdr:ext cx="469744" cy="259045"/>
    <xdr:sp macro="" textlink="">
      <xdr:nvSpPr>
        <xdr:cNvPr id="403" name="【認定こども園・幼稚園・保育所】&#10;一人当たり面積平均値テキスト"/>
        <xdr:cNvSpPr txBox="1"/>
      </xdr:nvSpPr>
      <xdr:spPr>
        <a:xfrm>
          <a:off x="22199600" y="645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135128</xdr:rowOff>
    </xdr:from>
    <xdr:to>
      <xdr:col>116</xdr:col>
      <xdr:colOff>114300</xdr:colOff>
      <xdr:row>38</xdr:row>
      <xdr:rowOff>65278</xdr:rowOff>
    </xdr:to>
    <xdr:sp macro="" textlink="">
      <xdr:nvSpPr>
        <xdr:cNvPr id="404" name="フローチャート: 判断 403"/>
        <xdr:cNvSpPr/>
      </xdr:nvSpPr>
      <xdr:spPr>
        <a:xfrm>
          <a:off x="221107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128270</xdr:rowOff>
    </xdr:from>
    <xdr:to>
      <xdr:col>112</xdr:col>
      <xdr:colOff>38100</xdr:colOff>
      <xdr:row>38</xdr:row>
      <xdr:rowOff>58420</xdr:rowOff>
    </xdr:to>
    <xdr:sp macro="" textlink="">
      <xdr:nvSpPr>
        <xdr:cNvPr id="405" name="フローチャート: 判断 404"/>
        <xdr:cNvSpPr/>
      </xdr:nvSpPr>
      <xdr:spPr>
        <a:xfrm>
          <a:off x="21272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162560</xdr:rowOff>
    </xdr:from>
    <xdr:to>
      <xdr:col>107</xdr:col>
      <xdr:colOff>101600</xdr:colOff>
      <xdr:row>38</xdr:row>
      <xdr:rowOff>92710</xdr:rowOff>
    </xdr:to>
    <xdr:sp macro="" textlink="">
      <xdr:nvSpPr>
        <xdr:cNvPr id="406" name="フローチャート: 判断 405"/>
        <xdr:cNvSpPr/>
      </xdr:nvSpPr>
      <xdr:spPr>
        <a:xfrm>
          <a:off x="20383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148844</xdr:rowOff>
    </xdr:from>
    <xdr:to>
      <xdr:col>102</xdr:col>
      <xdr:colOff>165100</xdr:colOff>
      <xdr:row>38</xdr:row>
      <xdr:rowOff>78994</xdr:rowOff>
    </xdr:to>
    <xdr:sp macro="" textlink="">
      <xdr:nvSpPr>
        <xdr:cNvPr id="407" name="フローチャート: 判断 406"/>
        <xdr:cNvSpPr/>
      </xdr:nvSpPr>
      <xdr:spPr>
        <a:xfrm>
          <a:off x="19494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8" name="テキスト ボックス 4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9" name="テキスト ボックス 4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0" name="テキスト ボックス 4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1" name="テキスト ボックス 4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2" name="テキスト ボックス 4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45974</xdr:rowOff>
    </xdr:from>
    <xdr:to>
      <xdr:col>116</xdr:col>
      <xdr:colOff>114300</xdr:colOff>
      <xdr:row>36</xdr:row>
      <xdr:rowOff>147574</xdr:rowOff>
    </xdr:to>
    <xdr:sp macro="" textlink="">
      <xdr:nvSpPr>
        <xdr:cNvPr id="413" name="楕円 412"/>
        <xdr:cNvSpPr/>
      </xdr:nvSpPr>
      <xdr:spPr>
        <a:xfrm>
          <a:off x="22110700" y="621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68851</xdr:rowOff>
    </xdr:from>
    <xdr:ext cx="469744" cy="259045"/>
    <xdr:sp macro="" textlink="">
      <xdr:nvSpPr>
        <xdr:cNvPr id="414" name="【認定こども園・幼稚園・保育所】&#10;一人当たり面積該当値テキスト"/>
        <xdr:cNvSpPr txBox="1"/>
      </xdr:nvSpPr>
      <xdr:spPr>
        <a:xfrm>
          <a:off x="22199600" y="606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57404</xdr:rowOff>
    </xdr:from>
    <xdr:to>
      <xdr:col>112</xdr:col>
      <xdr:colOff>38100</xdr:colOff>
      <xdr:row>36</xdr:row>
      <xdr:rowOff>159004</xdr:rowOff>
    </xdr:to>
    <xdr:sp macro="" textlink="">
      <xdr:nvSpPr>
        <xdr:cNvPr id="415" name="楕円 414"/>
        <xdr:cNvSpPr/>
      </xdr:nvSpPr>
      <xdr:spPr>
        <a:xfrm>
          <a:off x="21272500" y="622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96774</xdr:rowOff>
    </xdr:from>
    <xdr:to>
      <xdr:col>116</xdr:col>
      <xdr:colOff>63500</xdr:colOff>
      <xdr:row>36</xdr:row>
      <xdr:rowOff>108204</xdr:rowOff>
    </xdr:to>
    <xdr:cxnSp macro="">
      <xdr:nvCxnSpPr>
        <xdr:cNvPr id="416" name="直線コネクタ 415"/>
        <xdr:cNvCxnSpPr/>
      </xdr:nvCxnSpPr>
      <xdr:spPr>
        <a:xfrm flipV="1">
          <a:off x="21323300" y="626897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49547</xdr:rowOff>
    </xdr:from>
    <xdr:ext cx="469744" cy="259045"/>
    <xdr:sp macro="" textlink="">
      <xdr:nvSpPr>
        <xdr:cNvPr id="417" name="n_1aveValue【認定こども園・幼稚園・保育所】&#10;一人当たり面積"/>
        <xdr:cNvSpPr txBox="1"/>
      </xdr:nvSpPr>
      <xdr:spPr>
        <a:xfrm>
          <a:off x="21075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109237</xdr:rowOff>
    </xdr:from>
    <xdr:ext cx="469744" cy="259045"/>
    <xdr:sp macro="" textlink="">
      <xdr:nvSpPr>
        <xdr:cNvPr id="418" name="n_2aveValue【認定こども園・幼稚園・保育所】&#10;一人当たり面積"/>
        <xdr:cNvSpPr txBox="1"/>
      </xdr:nvSpPr>
      <xdr:spPr>
        <a:xfrm>
          <a:off x="201994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95521</xdr:rowOff>
    </xdr:from>
    <xdr:ext cx="469744" cy="259045"/>
    <xdr:sp macro="" textlink="">
      <xdr:nvSpPr>
        <xdr:cNvPr id="419" name="n_3aveValue【認定こども園・幼稚園・保育所】&#10;一人当たり面積"/>
        <xdr:cNvSpPr txBox="1"/>
      </xdr:nvSpPr>
      <xdr:spPr>
        <a:xfrm>
          <a:off x="19310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4081</xdr:rowOff>
    </xdr:from>
    <xdr:ext cx="469744" cy="259045"/>
    <xdr:sp macro="" textlink="">
      <xdr:nvSpPr>
        <xdr:cNvPr id="420" name="n_1mainValue【認定こども園・幼稚園・保育所】&#10;一人当たり面積"/>
        <xdr:cNvSpPr txBox="1"/>
      </xdr:nvSpPr>
      <xdr:spPr>
        <a:xfrm>
          <a:off x="21075727" y="600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1" name="正方形/長方形 42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2" name="正方形/長方形 42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3" name="正方形/長方形 42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4" name="正方形/長方形 42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5" name="正方形/長方形 42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6" name="正方形/長方形 42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7" name="正方形/長方形 42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8" name="正方形/長方形 42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9" name="テキスト ボックス 42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0" name="直線コネクタ 42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1" name="直線コネクタ 43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2" name="テキスト ボックス 43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3" name="直線コネクタ 43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4" name="テキスト ボックス 43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5" name="直線コネクタ 43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6" name="テキスト ボックス 43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7" name="直線コネクタ 43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8" name="テキスト ボックス 43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9" name="直線コネクタ 43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0" name="テキスト ボックス 43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1" name="直線コネクタ 44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2" name="テキスト ボックス 44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3" name="直線コネクタ 44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4" name="テキスト ボックス 44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155122</xdr:rowOff>
    </xdr:from>
    <xdr:to>
      <xdr:col>85</xdr:col>
      <xdr:colOff>126364</xdr:colOff>
      <xdr:row>64</xdr:row>
      <xdr:rowOff>19594</xdr:rowOff>
    </xdr:to>
    <xdr:cxnSp macro="">
      <xdr:nvCxnSpPr>
        <xdr:cNvPr id="446" name="直線コネクタ 445"/>
        <xdr:cNvCxnSpPr/>
      </xdr:nvCxnSpPr>
      <xdr:spPr>
        <a:xfrm flipV="1">
          <a:off x="16318864" y="95848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340478" cy="259045"/>
    <xdr:sp macro="" textlink="">
      <xdr:nvSpPr>
        <xdr:cNvPr id="447" name="【学校施設】&#10;有形固定資産減価償却率最小値テキスト"/>
        <xdr:cNvSpPr txBox="1"/>
      </xdr:nvSpPr>
      <xdr:spPr>
        <a:xfrm>
          <a:off x="16357600" y="1099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48" name="直線コネクタ 447"/>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101799</xdr:rowOff>
    </xdr:from>
    <xdr:ext cx="405111" cy="259045"/>
    <xdr:sp macro="" textlink="">
      <xdr:nvSpPr>
        <xdr:cNvPr id="449" name="【学校施設】&#10;有形固定資産減価償却率最大値テキスト"/>
        <xdr:cNvSpPr txBox="1"/>
      </xdr:nvSpPr>
      <xdr:spPr>
        <a:xfrm>
          <a:off x="16357600" y="936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155122</xdr:rowOff>
    </xdr:from>
    <xdr:to>
      <xdr:col>86</xdr:col>
      <xdr:colOff>25400</xdr:colOff>
      <xdr:row>55</xdr:row>
      <xdr:rowOff>155122</xdr:rowOff>
    </xdr:to>
    <xdr:cxnSp macro="">
      <xdr:nvCxnSpPr>
        <xdr:cNvPr id="450" name="直線コネクタ 449"/>
        <xdr:cNvCxnSpPr/>
      </xdr:nvCxnSpPr>
      <xdr:spPr>
        <a:xfrm>
          <a:off x="16230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130101</xdr:rowOff>
    </xdr:from>
    <xdr:ext cx="405111" cy="259045"/>
    <xdr:sp macro="" textlink="">
      <xdr:nvSpPr>
        <xdr:cNvPr id="451" name="【学校施設】&#10;有形固定資産減価償却率平均値テキスト"/>
        <xdr:cNvSpPr txBox="1"/>
      </xdr:nvSpPr>
      <xdr:spPr>
        <a:xfrm>
          <a:off x="16357600" y="10074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151674</xdr:rowOff>
    </xdr:from>
    <xdr:to>
      <xdr:col>85</xdr:col>
      <xdr:colOff>177800</xdr:colOff>
      <xdr:row>59</xdr:row>
      <xdr:rowOff>81824</xdr:rowOff>
    </xdr:to>
    <xdr:sp macro="" textlink="">
      <xdr:nvSpPr>
        <xdr:cNvPr id="452" name="フローチャート: 判断 451"/>
        <xdr:cNvSpPr/>
      </xdr:nvSpPr>
      <xdr:spPr>
        <a:xfrm>
          <a:off x="162687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146776</xdr:rowOff>
    </xdr:from>
    <xdr:to>
      <xdr:col>81</xdr:col>
      <xdr:colOff>101600</xdr:colOff>
      <xdr:row>59</xdr:row>
      <xdr:rowOff>76926</xdr:rowOff>
    </xdr:to>
    <xdr:sp macro="" textlink="">
      <xdr:nvSpPr>
        <xdr:cNvPr id="453" name="フローチャート: 判断 452"/>
        <xdr:cNvSpPr/>
      </xdr:nvSpPr>
      <xdr:spPr>
        <a:xfrm>
          <a:off x="15430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153307</xdr:rowOff>
    </xdr:from>
    <xdr:to>
      <xdr:col>76</xdr:col>
      <xdr:colOff>165100</xdr:colOff>
      <xdr:row>59</xdr:row>
      <xdr:rowOff>83457</xdr:rowOff>
    </xdr:to>
    <xdr:sp macro="" textlink="">
      <xdr:nvSpPr>
        <xdr:cNvPr id="454" name="フローチャート: 判断 453"/>
        <xdr:cNvSpPr/>
      </xdr:nvSpPr>
      <xdr:spPr>
        <a:xfrm>
          <a:off x="14541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455" name="フローチャート: 判断 454"/>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6" name="テキスト ボックス 4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7" name="テキスト ボックス 4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8" name="テキスト ボックス 4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9" name="テキスト ボックス 4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0" name="テキスト ボックス 4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461" name="楕円 460"/>
        <xdr:cNvSpPr/>
      </xdr:nvSpPr>
      <xdr:spPr>
        <a:xfrm>
          <a:off x="162687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161489</xdr:rowOff>
    </xdr:from>
    <xdr:ext cx="405111" cy="259045"/>
    <xdr:sp macro="" textlink="">
      <xdr:nvSpPr>
        <xdr:cNvPr id="462" name="【学校施設】&#10;有形固定資産減価償却率該当値テキスト"/>
        <xdr:cNvSpPr txBox="1"/>
      </xdr:nvSpPr>
      <xdr:spPr>
        <a:xfrm>
          <a:off x="16357600" y="9934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166370</xdr:rowOff>
    </xdr:from>
    <xdr:to>
      <xdr:col>81</xdr:col>
      <xdr:colOff>101600</xdr:colOff>
      <xdr:row>59</xdr:row>
      <xdr:rowOff>96520</xdr:rowOff>
    </xdr:to>
    <xdr:sp macro="" textlink="">
      <xdr:nvSpPr>
        <xdr:cNvPr id="463" name="楕円 462"/>
        <xdr:cNvSpPr/>
      </xdr:nvSpPr>
      <xdr:spPr>
        <a:xfrm>
          <a:off x="15430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17962</xdr:rowOff>
    </xdr:from>
    <xdr:to>
      <xdr:col>85</xdr:col>
      <xdr:colOff>127000</xdr:colOff>
      <xdr:row>59</xdr:row>
      <xdr:rowOff>45720</xdr:rowOff>
    </xdr:to>
    <xdr:cxnSp macro="">
      <xdr:nvCxnSpPr>
        <xdr:cNvPr id="464" name="直線コネクタ 463"/>
        <xdr:cNvCxnSpPr/>
      </xdr:nvCxnSpPr>
      <xdr:spPr>
        <a:xfrm flipV="1">
          <a:off x="15481300" y="1013351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93453</xdr:rowOff>
    </xdr:from>
    <xdr:ext cx="405111" cy="259045"/>
    <xdr:sp macro="" textlink="">
      <xdr:nvSpPr>
        <xdr:cNvPr id="465" name="n_1aveValue【学校施設】&#10;有形固定資産減価償却率"/>
        <xdr:cNvSpPr txBox="1"/>
      </xdr:nvSpPr>
      <xdr:spPr>
        <a:xfrm>
          <a:off x="152660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99984</xdr:rowOff>
    </xdr:from>
    <xdr:ext cx="405111" cy="259045"/>
    <xdr:sp macro="" textlink="">
      <xdr:nvSpPr>
        <xdr:cNvPr id="466" name="n_2aveValue【学校施設】&#10;有形固定資産減価償却率"/>
        <xdr:cNvSpPr txBox="1"/>
      </xdr:nvSpPr>
      <xdr:spPr>
        <a:xfrm>
          <a:off x="14389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163665</xdr:rowOff>
    </xdr:from>
    <xdr:ext cx="405111" cy="259045"/>
    <xdr:sp macro="" textlink="">
      <xdr:nvSpPr>
        <xdr:cNvPr id="467" name="n_3aveValue【学校施設】&#10;有形固定資産減価償却率"/>
        <xdr:cNvSpPr txBox="1"/>
      </xdr:nvSpPr>
      <xdr:spPr>
        <a:xfrm>
          <a:off x="13500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87647</xdr:rowOff>
    </xdr:from>
    <xdr:ext cx="405111" cy="259045"/>
    <xdr:sp macro="" textlink="">
      <xdr:nvSpPr>
        <xdr:cNvPr id="468" name="n_1mainValue【学校施設】&#10;有形固定資産減価償却率"/>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9" name="直線コネクタ 4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0" name="テキスト ボックス 4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1" name="直線コネクタ 4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2" name="テキスト ボックス 48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3" name="直線コネクタ 4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4" name="テキスト ボックス 48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5" name="直線コネクタ 4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6" name="テキスト ボックス 48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7" name="直線コネクタ 4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88" name="テキスト ボックス 487"/>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9" name="直線コネクタ 4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0" name="テキスト ボックス 48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2" name="テキスト ボックス 49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123553</xdr:rowOff>
    </xdr:from>
    <xdr:to>
      <xdr:col>116</xdr:col>
      <xdr:colOff>62864</xdr:colOff>
      <xdr:row>64</xdr:row>
      <xdr:rowOff>38753</xdr:rowOff>
    </xdr:to>
    <xdr:cxnSp macro="">
      <xdr:nvCxnSpPr>
        <xdr:cNvPr id="494" name="直線コネクタ 493"/>
        <xdr:cNvCxnSpPr/>
      </xdr:nvCxnSpPr>
      <xdr:spPr>
        <a:xfrm flipV="1">
          <a:off x="22160864" y="9553303"/>
          <a:ext cx="0" cy="145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42580</xdr:rowOff>
    </xdr:from>
    <xdr:ext cx="469744" cy="259045"/>
    <xdr:sp macro="" textlink="">
      <xdr:nvSpPr>
        <xdr:cNvPr id="495" name="【学校施設】&#10;一人当たり面積最小値テキスト"/>
        <xdr:cNvSpPr txBox="1"/>
      </xdr:nvSpPr>
      <xdr:spPr>
        <a:xfrm>
          <a:off x="22199600" y="1101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38753</xdr:rowOff>
    </xdr:from>
    <xdr:to>
      <xdr:col>116</xdr:col>
      <xdr:colOff>152400</xdr:colOff>
      <xdr:row>64</xdr:row>
      <xdr:rowOff>38753</xdr:rowOff>
    </xdr:to>
    <xdr:cxnSp macro="">
      <xdr:nvCxnSpPr>
        <xdr:cNvPr id="496" name="直線コネクタ 495"/>
        <xdr:cNvCxnSpPr/>
      </xdr:nvCxnSpPr>
      <xdr:spPr>
        <a:xfrm>
          <a:off x="22072600" y="1101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70230</xdr:rowOff>
    </xdr:from>
    <xdr:ext cx="534377" cy="259045"/>
    <xdr:sp macro="" textlink="">
      <xdr:nvSpPr>
        <xdr:cNvPr id="497" name="【学校施設】&#10;一人当たり面積最大値テキスト"/>
        <xdr:cNvSpPr txBox="1"/>
      </xdr:nvSpPr>
      <xdr:spPr>
        <a:xfrm>
          <a:off x="22199600" y="93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123553</xdr:rowOff>
    </xdr:from>
    <xdr:to>
      <xdr:col>116</xdr:col>
      <xdr:colOff>152400</xdr:colOff>
      <xdr:row>55</xdr:row>
      <xdr:rowOff>123553</xdr:rowOff>
    </xdr:to>
    <xdr:cxnSp macro="">
      <xdr:nvCxnSpPr>
        <xdr:cNvPr id="498" name="直線コネクタ 497"/>
        <xdr:cNvCxnSpPr/>
      </xdr:nvCxnSpPr>
      <xdr:spPr>
        <a:xfrm>
          <a:off x="22072600" y="955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123896</xdr:rowOff>
    </xdr:from>
    <xdr:ext cx="469744" cy="259045"/>
    <xdr:sp macro="" textlink="">
      <xdr:nvSpPr>
        <xdr:cNvPr id="499" name="【学校施設】&#10;一人当たり面積平均値テキスト"/>
        <xdr:cNvSpPr txBox="1"/>
      </xdr:nvSpPr>
      <xdr:spPr>
        <a:xfrm>
          <a:off x="22199600" y="10753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145469</xdr:rowOff>
    </xdr:from>
    <xdr:to>
      <xdr:col>116</xdr:col>
      <xdr:colOff>114300</xdr:colOff>
      <xdr:row>63</xdr:row>
      <xdr:rowOff>75619</xdr:rowOff>
    </xdr:to>
    <xdr:sp macro="" textlink="">
      <xdr:nvSpPr>
        <xdr:cNvPr id="500" name="フローチャート: 判断 499"/>
        <xdr:cNvSpPr/>
      </xdr:nvSpPr>
      <xdr:spPr>
        <a:xfrm>
          <a:off x="22110700" y="1077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167567</xdr:rowOff>
    </xdr:from>
    <xdr:to>
      <xdr:col>112</xdr:col>
      <xdr:colOff>38100</xdr:colOff>
      <xdr:row>63</xdr:row>
      <xdr:rowOff>97717</xdr:rowOff>
    </xdr:to>
    <xdr:sp macro="" textlink="">
      <xdr:nvSpPr>
        <xdr:cNvPr id="501" name="フローチャート: 判断 500"/>
        <xdr:cNvSpPr/>
      </xdr:nvSpPr>
      <xdr:spPr>
        <a:xfrm>
          <a:off x="212725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168656</xdr:rowOff>
    </xdr:from>
    <xdr:to>
      <xdr:col>107</xdr:col>
      <xdr:colOff>101600</xdr:colOff>
      <xdr:row>63</xdr:row>
      <xdr:rowOff>98806</xdr:rowOff>
    </xdr:to>
    <xdr:sp macro="" textlink="">
      <xdr:nvSpPr>
        <xdr:cNvPr id="502" name="フローチャート: 判断 501"/>
        <xdr:cNvSpPr/>
      </xdr:nvSpPr>
      <xdr:spPr>
        <a:xfrm>
          <a:off x="20383500" y="1079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165173</xdr:rowOff>
    </xdr:from>
    <xdr:to>
      <xdr:col>102</xdr:col>
      <xdr:colOff>165100</xdr:colOff>
      <xdr:row>63</xdr:row>
      <xdr:rowOff>95323</xdr:rowOff>
    </xdr:to>
    <xdr:sp macro="" textlink="">
      <xdr:nvSpPr>
        <xdr:cNvPr id="503" name="フローチャート: 判断 502"/>
        <xdr:cNvSpPr/>
      </xdr:nvSpPr>
      <xdr:spPr>
        <a:xfrm>
          <a:off x="19494500" y="1079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116405</xdr:rowOff>
    </xdr:from>
    <xdr:to>
      <xdr:col>116</xdr:col>
      <xdr:colOff>114300</xdr:colOff>
      <xdr:row>63</xdr:row>
      <xdr:rowOff>46555</xdr:rowOff>
    </xdr:to>
    <xdr:sp macro="" textlink="">
      <xdr:nvSpPr>
        <xdr:cNvPr id="509" name="楕円 508"/>
        <xdr:cNvSpPr/>
      </xdr:nvSpPr>
      <xdr:spPr>
        <a:xfrm>
          <a:off x="22110700" y="1074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139282</xdr:rowOff>
    </xdr:from>
    <xdr:ext cx="469744" cy="259045"/>
    <xdr:sp macro="" textlink="">
      <xdr:nvSpPr>
        <xdr:cNvPr id="510" name="【学校施設】&#10;一人当たり面積該当値テキスト"/>
        <xdr:cNvSpPr txBox="1"/>
      </xdr:nvSpPr>
      <xdr:spPr>
        <a:xfrm>
          <a:off x="22199600" y="1059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120324</xdr:rowOff>
    </xdr:from>
    <xdr:to>
      <xdr:col>112</xdr:col>
      <xdr:colOff>38100</xdr:colOff>
      <xdr:row>63</xdr:row>
      <xdr:rowOff>50474</xdr:rowOff>
    </xdr:to>
    <xdr:sp macro="" textlink="">
      <xdr:nvSpPr>
        <xdr:cNvPr id="511" name="楕円 510"/>
        <xdr:cNvSpPr/>
      </xdr:nvSpPr>
      <xdr:spPr>
        <a:xfrm>
          <a:off x="21272500" y="1075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167205</xdr:rowOff>
    </xdr:from>
    <xdr:to>
      <xdr:col>116</xdr:col>
      <xdr:colOff>63500</xdr:colOff>
      <xdr:row>62</xdr:row>
      <xdr:rowOff>171124</xdr:rowOff>
    </xdr:to>
    <xdr:cxnSp macro="">
      <xdr:nvCxnSpPr>
        <xdr:cNvPr id="512" name="直線コネクタ 511"/>
        <xdr:cNvCxnSpPr/>
      </xdr:nvCxnSpPr>
      <xdr:spPr>
        <a:xfrm flipV="1">
          <a:off x="21323300" y="10797105"/>
          <a:ext cx="8382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88844</xdr:rowOff>
    </xdr:from>
    <xdr:ext cx="469744" cy="259045"/>
    <xdr:sp macro="" textlink="">
      <xdr:nvSpPr>
        <xdr:cNvPr id="513" name="n_1aveValue【学校施設】&#10;一人当たり面積"/>
        <xdr:cNvSpPr txBox="1"/>
      </xdr:nvSpPr>
      <xdr:spPr>
        <a:xfrm>
          <a:off x="21075727" y="1089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115333</xdr:rowOff>
    </xdr:from>
    <xdr:ext cx="469744" cy="259045"/>
    <xdr:sp macro="" textlink="">
      <xdr:nvSpPr>
        <xdr:cNvPr id="514" name="n_2aveValue【学校施設】&#10;一人当たり面積"/>
        <xdr:cNvSpPr txBox="1"/>
      </xdr:nvSpPr>
      <xdr:spPr>
        <a:xfrm>
          <a:off x="20199427" y="1057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111850</xdr:rowOff>
    </xdr:from>
    <xdr:ext cx="469744" cy="259045"/>
    <xdr:sp macro="" textlink="">
      <xdr:nvSpPr>
        <xdr:cNvPr id="515" name="n_3aveValue【学校施設】&#10;一人当たり面積"/>
        <xdr:cNvSpPr txBox="1"/>
      </xdr:nvSpPr>
      <xdr:spPr>
        <a:xfrm>
          <a:off x="19310427" y="1057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67001</xdr:rowOff>
    </xdr:from>
    <xdr:ext cx="469744" cy="259045"/>
    <xdr:sp macro="" textlink="">
      <xdr:nvSpPr>
        <xdr:cNvPr id="516" name="n_1mainValue【学校施設】&#10;一人当たり面積"/>
        <xdr:cNvSpPr txBox="1"/>
      </xdr:nvSpPr>
      <xdr:spPr>
        <a:xfrm>
          <a:off x="21075727" y="10525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7" name="正方形/長方形 5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8" name="正方形/長方形 5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9" name="正方形/長方形 5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0" name="正方形/長方形 5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1" name="正方形/長方形 5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2" name="正方形/長方形 5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3" name="正方形/長方形 5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4" name="正方形/長方形 52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5" name="正方形/長方形 52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6" name="正方形/長方形 52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7" name="正方形/長方形 52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8" name="正方形/長方形 52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9" name="正方形/長方形 52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0" name="正方形/長方形 52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1" name="正方形/長方形 53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2" name="正方形/長方形 53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3" name="正方形/長方形 5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4" name="正方形/長方形 5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5" name="正方形/長方形 5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6" name="正方形/長方形 5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7" name="正方形/長方形 5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8" name="正方形/長方形 5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9" name="正方形/長方形 5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0" name="正方形/長方形 5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1" name="テキスト ボックス 5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2" name="直線コネクタ 5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43" name="テキスト ボックス 54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4" name="直線コネクタ 54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45" name="テキスト ボックス 54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46" name="直線コネクタ 54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47" name="テキスト ボックス 54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48" name="直線コネクタ 54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49" name="テキスト ボックス 54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0" name="直線コネクタ 54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1" name="テキスト ボックス 55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2" name="直線コネクタ 55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53" name="テキスト ボックス 55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4" name="直線コネクタ 5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5" name="テキスト ボックス 55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87630</xdr:rowOff>
    </xdr:to>
    <xdr:cxnSp macro="">
      <xdr:nvCxnSpPr>
        <xdr:cNvPr id="557" name="直線コネクタ 556"/>
        <xdr:cNvCxnSpPr/>
      </xdr:nvCxnSpPr>
      <xdr:spPr>
        <a:xfrm flipV="1">
          <a:off x="16318864" y="171450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91457</xdr:rowOff>
    </xdr:from>
    <xdr:ext cx="405111" cy="259045"/>
    <xdr:sp macro="" textlink="">
      <xdr:nvSpPr>
        <xdr:cNvPr id="558" name="【公民館】&#10;有形固定資産減価償却率最小値テキスト"/>
        <xdr:cNvSpPr txBox="1"/>
      </xdr:nvSpPr>
      <xdr:spPr>
        <a:xfrm>
          <a:off x="163576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87630</xdr:rowOff>
    </xdr:from>
    <xdr:to>
      <xdr:col>86</xdr:col>
      <xdr:colOff>25400</xdr:colOff>
      <xdr:row>107</xdr:row>
      <xdr:rowOff>87630</xdr:rowOff>
    </xdr:to>
    <xdr:cxnSp macro="">
      <xdr:nvCxnSpPr>
        <xdr:cNvPr id="559" name="直線コネクタ 558"/>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60"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1" name="直線コネクタ 56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4463</xdr:rowOff>
    </xdr:from>
    <xdr:ext cx="405111" cy="259045"/>
    <xdr:sp macro="" textlink="">
      <xdr:nvSpPr>
        <xdr:cNvPr id="562" name="【公民館】&#10;有形固定資産減価償却率平均値テキスト"/>
        <xdr:cNvSpPr txBox="1"/>
      </xdr:nvSpPr>
      <xdr:spPr>
        <a:xfrm>
          <a:off x="16357600" y="17492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153036</xdr:rowOff>
    </xdr:from>
    <xdr:to>
      <xdr:col>85</xdr:col>
      <xdr:colOff>177800</xdr:colOff>
      <xdr:row>103</xdr:row>
      <xdr:rowOff>83186</xdr:rowOff>
    </xdr:to>
    <xdr:sp macro="" textlink="">
      <xdr:nvSpPr>
        <xdr:cNvPr id="563" name="フローチャート: 判断 562"/>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564" name="フローチャート: 判断 563"/>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133986</xdr:rowOff>
    </xdr:from>
    <xdr:to>
      <xdr:col>76</xdr:col>
      <xdr:colOff>165100</xdr:colOff>
      <xdr:row>103</xdr:row>
      <xdr:rowOff>64136</xdr:rowOff>
    </xdr:to>
    <xdr:sp macro="" textlink="">
      <xdr:nvSpPr>
        <xdr:cNvPr id="565" name="フローチャート: 判断 564"/>
        <xdr:cNvSpPr/>
      </xdr:nvSpPr>
      <xdr:spPr>
        <a:xfrm>
          <a:off x="1454150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97789</xdr:rowOff>
    </xdr:from>
    <xdr:to>
      <xdr:col>72</xdr:col>
      <xdr:colOff>38100</xdr:colOff>
      <xdr:row>104</xdr:row>
      <xdr:rowOff>27939</xdr:rowOff>
    </xdr:to>
    <xdr:sp macro="" textlink="">
      <xdr:nvSpPr>
        <xdr:cNvPr id="566" name="フローチャート: 判断 565"/>
        <xdr:cNvSpPr/>
      </xdr:nvSpPr>
      <xdr:spPr>
        <a:xfrm>
          <a:off x="13652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7" name="テキスト ボックス 5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8" name="テキスト ボックス 5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9" name="テキスト ボックス 5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0" name="テキスト ボックス 5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1" name="テキスト ボックス 5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147320</xdr:rowOff>
    </xdr:from>
    <xdr:to>
      <xdr:col>85</xdr:col>
      <xdr:colOff>177800</xdr:colOff>
      <xdr:row>107</xdr:row>
      <xdr:rowOff>77470</xdr:rowOff>
    </xdr:to>
    <xdr:sp macro="" textlink="">
      <xdr:nvSpPr>
        <xdr:cNvPr id="572" name="楕円 571"/>
        <xdr:cNvSpPr/>
      </xdr:nvSpPr>
      <xdr:spPr>
        <a:xfrm>
          <a:off x="162687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62247</xdr:rowOff>
    </xdr:from>
    <xdr:ext cx="405111" cy="259045"/>
    <xdr:sp macro="" textlink="">
      <xdr:nvSpPr>
        <xdr:cNvPr id="573" name="【公民館】&#10;有形固定資産減価償却率該当値テキスト"/>
        <xdr:cNvSpPr txBox="1"/>
      </xdr:nvSpPr>
      <xdr:spPr>
        <a:xfrm>
          <a:off x="16357600" y="1823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17780</xdr:rowOff>
    </xdr:from>
    <xdr:to>
      <xdr:col>81</xdr:col>
      <xdr:colOff>101600</xdr:colOff>
      <xdr:row>107</xdr:row>
      <xdr:rowOff>119380</xdr:rowOff>
    </xdr:to>
    <xdr:sp macro="" textlink="">
      <xdr:nvSpPr>
        <xdr:cNvPr id="574" name="楕円 573"/>
        <xdr:cNvSpPr/>
      </xdr:nvSpPr>
      <xdr:spPr>
        <a:xfrm>
          <a:off x="154305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26670</xdr:rowOff>
    </xdr:from>
    <xdr:to>
      <xdr:col>85</xdr:col>
      <xdr:colOff>127000</xdr:colOff>
      <xdr:row>107</xdr:row>
      <xdr:rowOff>68580</xdr:rowOff>
    </xdr:to>
    <xdr:cxnSp macro="">
      <xdr:nvCxnSpPr>
        <xdr:cNvPr id="575" name="直線コネクタ 574"/>
        <xdr:cNvCxnSpPr/>
      </xdr:nvCxnSpPr>
      <xdr:spPr>
        <a:xfrm flipV="1">
          <a:off x="15481300" y="183718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78757</xdr:rowOff>
    </xdr:from>
    <xdr:ext cx="405111" cy="259045"/>
    <xdr:sp macro="" textlink="">
      <xdr:nvSpPr>
        <xdr:cNvPr id="576" name="n_1aveValue【公民館】&#10;有形固定資産減価償却率"/>
        <xdr:cNvSpPr txBox="1"/>
      </xdr:nvSpPr>
      <xdr:spPr>
        <a:xfrm>
          <a:off x="15266044"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80663</xdr:rowOff>
    </xdr:from>
    <xdr:ext cx="405111" cy="259045"/>
    <xdr:sp macro="" textlink="">
      <xdr:nvSpPr>
        <xdr:cNvPr id="577" name="n_2aveValue【公民館】&#10;有形固定資産減価償却率"/>
        <xdr:cNvSpPr txBox="1"/>
      </xdr:nvSpPr>
      <xdr:spPr>
        <a:xfrm>
          <a:off x="14389744" y="1739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44466</xdr:rowOff>
    </xdr:from>
    <xdr:ext cx="405111" cy="259045"/>
    <xdr:sp macro="" textlink="">
      <xdr:nvSpPr>
        <xdr:cNvPr id="578" name="n_3aveValue【公民館】&#10;有形固定資産減価償却率"/>
        <xdr:cNvSpPr txBox="1"/>
      </xdr:nvSpPr>
      <xdr:spPr>
        <a:xfrm>
          <a:off x="13500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110507</xdr:rowOff>
    </xdr:from>
    <xdr:ext cx="405111" cy="259045"/>
    <xdr:sp macro="" textlink="">
      <xdr:nvSpPr>
        <xdr:cNvPr id="579" name="n_1mainValue【公民館】&#10;有形固定資産減価償却率"/>
        <xdr:cNvSpPr txBox="1"/>
      </xdr:nvSpPr>
      <xdr:spPr>
        <a:xfrm>
          <a:off x="15266044" y="184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0" name="正方形/長方形 57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1" name="正方形/長方形 58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2" name="正方形/長方形 58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3" name="正方形/長方形 58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4" name="正方形/長方形 58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5" name="正方形/長方形 58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6" name="正方形/長方形 58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7" name="正方形/長方形 58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8" name="テキスト ボックス 58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9" name="直線コネクタ 58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0" name="直線コネクタ 58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1" name="テキスト ボックス 59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2" name="直線コネクタ 59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3" name="テキスト ボックス 59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4" name="直線コネクタ 59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5" name="テキスト ボックス 59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6" name="直線コネクタ 59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97" name="テキスト ボックス 59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8" name="直線コネクタ 59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99" name="テキスト ボックス 59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0" name="直線コネクタ 59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1" name="テキスト ボックス 60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143511</xdr:rowOff>
    </xdr:from>
    <xdr:to>
      <xdr:col>116</xdr:col>
      <xdr:colOff>62864</xdr:colOff>
      <xdr:row>108</xdr:row>
      <xdr:rowOff>71120</xdr:rowOff>
    </xdr:to>
    <xdr:cxnSp macro="">
      <xdr:nvCxnSpPr>
        <xdr:cNvPr id="603" name="直線コネクタ 602"/>
        <xdr:cNvCxnSpPr/>
      </xdr:nvCxnSpPr>
      <xdr:spPr>
        <a:xfrm flipV="1">
          <a:off x="22160864" y="171170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74947</xdr:rowOff>
    </xdr:from>
    <xdr:ext cx="469744" cy="259045"/>
    <xdr:sp macro="" textlink="">
      <xdr:nvSpPr>
        <xdr:cNvPr id="604" name="【公民館】&#10;一人当たり面積最小値テキスト"/>
        <xdr:cNvSpPr txBox="1"/>
      </xdr:nvSpPr>
      <xdr:spPr>
        <a:xfrm>
          <a:off x="22199600" y="1859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71120</xdr:rowOff>
    </xdr:from>
    <xdr:to>
      <xdr:col>116</xdr:col>
      <xdr:colOff>152400</xdr:colOff>
      <xdr:row>108</xdr:row>
      <xdr:rowOff>71120</xdr:rowOff>
    </xdr:to>
    <xdr:cxnSp macro="">
      <xdr:nvCxnSpPr>
        <xdr:cNvPr id="605" name="直線コネクタ 604"/>
        <xdr:cNvCxnSpPr/>
      </xdr:nvCxnSpPr>
      <xdr:spPr>
        <a:xfrm>
          <a:off x="22072600" y="185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90188</xdr:rowOff>
    </xdr:from>
    <xdr:ext cx="469744" cy="259045"/>
    <xdr:sp macro="" textlink="">
      <xdr:nvSpPr>
        <xdr:cNvPr id="606" name="【公民館】&#10;一人当たり面積最大値テキスト"/>
        <xdr:cNvSpPr txBox="1"/>
      </xdr:nvSpPr>
      <xdr:spPr>
        <a:xfrm>
          <a:off x="22199600" y="1689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143511</xdr:rowOff>
    </xdr:from>
    <xdr:to>
      <xdr:col>116</xdr:col>
      <xdr:colOff>152400</xdr:colOff>
      <xdr:row>99</xdr:row>
      <xdr:rowOff>143511</xdr:rowOff>
    </xdr:to>
    <xdr:cxnSp macro="">
      <xdr:nvCxnSpPr>
        <xdr:cNvPr id="607" name="直線コネクタ 606"/>
        <xdr:cNvCxnSpPr/>
      </xdr:nvCxnSpPr>
      <xdr:spPr>
        <a:xfrm>
          <a:off x="22072600" y="1711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60977</xdr:rowOff>
    </xdr:from>
    <xdr:ext cx="469744" cy="259045"/>
    <xdr:sp macro="" textlink="">
      <xdr:nvSpPr>
        <xdr:cNvPr id="608" name="【公民館】&#10;一人当たり面積平均値テキスト"/>
        <xdr:cNvSpPr txBox="1"/>
      </xdr:nvSpPr>
      <xdr:spPr>
        <a:xfrm>
          <a:off x="22199600" y="1806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609" name="フローチャート: 判断 608"/>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610" name="フローチャート: 判断 609"/>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7620</xdr:rowOff>
    </xdr:from>
    <xdr:to>
      <xdr:col>107</xdr:col>
      <xdr:colOff>101600</xdr:colOff>
      <xdr:row>106</xdr:row>
      <xdr:rowOff>109220</xdr:rowOff>
    </xdr:to>
    <xdr:sp macro="" textlink="">
      <xdr:nvSpPr>
        <xdr:cNvPr id="611" name="フローチャート: 判断 610"/>
        <xdr:cNvSpPr/>
      </xdr:nvSpPr>
      <xdr:spPr>
        <a:xfrm>
          <a:off x="20383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156211</xdr:rowOff>
    </xdr:from>
    <xdr:to>
      <xdr:col>102</xdr:col>
      <xdr:colOff>165100</xdr:colOff>
      <xdr:row>106</xdr:row>
      <xdr:rowOff>86361</xdr:rowOff>
    </xdr:to>
    <xdr:sp macro="" textlink="">
      <xdr:nvSpPr>
        <xdr:cNvPr id="612" name="フローチャート: 判断 611"/>
        <xdr:cNvSpPr/>
      </xdr:nvSpPr>
      <xdr:spPr>
        <a:xfrm>
          <a:off x="19494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3" name="テキスト ボックス 61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4" name="テキスト ボックス 61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5" name="テキスト ボックス 61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6" name="テキスト ボックス 61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7" name="テキスト ボックス 61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16511</xdr:rowOff>
    </xdr:from>
    <xdr:to>
      <xdr:col>116</xdr:col>
      <xdr:colOff>114300</xdr:colOff>
      <xdr:row>105</xdr:row>
      <xdr:rowOff>118111</xdr:rowOff>
    </xdr:to>
    <xdr:sp macro="" textlink="">
      <xdr:nvSpPr>
        <xdr:cNvPr id="618" name="楕円 617"/>
        <xdr:cNvSpPr/>
      </xdr:nvSpPr>
      <xdr:spPr>
        <a:xfrm>
          <a:off x="22110700" y="1801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39388</xdr:rowOff>
    </xdr:from>
    <xdr:ext cx="469744" cy="259045"/>
    <xdr:sp macro="" textlink="">
      <xdr:nvSpPr>
        <xdr:cNvPr id="619" name="【公民館】&#10;一人当たり面積該当値テキスト"/>
        <xdr:cNvSpPr txBox="1"/>
      </xdr:nvSpPr>
      <xdr:spPr>
        <a:xfrm>
          <a:off x="22199600" y="1787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24130</xdr:rowOff>
    </xdr:from>
    <xdr:to>
      <xdr:col>112</xdr:col>
      <xdr:colOff>38100</xdr:colOff>
      <xdr:row>105</xdr:row>
      <xdr:rowOff>125730</xdr:rowOff>
    </xdr:to>
    <xdr:sp macro="" textlink="">
      <xdr:nvSpPr>
        <xdr:cNvPr id="620" name="楕円 619"/>
        <xdr:cNvSpPr/>
      </xdr:nvSpPr>
      <xdr:spPr>
        <a:xfrm>
          <a:off x="21272500" y="1802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67311</xdr:rowOff>
    </xdr:from>
    <xdr:to>
      <xdr:col>116</xdr:col>
      <xdr:colOff>63500</xdr:colOff>
      <xdr:row>105</xdr:row>
      <xdr:rowOff>74930</xdr:rowOff>
    </xdr:to>
    <xdr:cxnSp macro="">
      <xdr:nvCxnSpPr>
        <xdr:cNvPr id="621" name="直線コネクタ 620"/>
        <xdr:cNvCxnSpPr/>
      </xdr:nvCxnSpPr>
      <xdr:spPr>
        <a:xfrm flipV="1">
          <a:off x="21323300" y="180695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53357</xdr:rowOff>
    </xdr:from>
    <xdr:ext cx="469744" cy="259045"/>
    <xdr:sp macro="" textlink="">
      <xdr:nvSpPr>
        <xdr:cNvPr id="622" name="n_1aveValue【公民館】&#10;一人当たり面積"/>
        <xdr:cNvSpPr txBox="1"/>
      </xdr:nvSpPr>
      <xdr:spPr>
        <a:xfrm>
          <a:off x="21075727"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125747</xdr:rowOff>
    </xdr:from>
    <xdr:ext cx="469744" cy="259045"/>
    <xdr:sp macro="" textlink="">
      <xdr:nvSpPr>
        <xdr:cNvPr id="623" name="n_2aveValue【公民館】&#10;一人当たり面積"/>
        <xdr:cNvSpPr txBox="1"/>
      </xdr:nvSpPr>
      <xdr:spPr>
        <a:xfrm>
          <a:off x="201994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102888</xdr:rowOff>
    </xdr:from>
    <xdr:ext cx="469744" cy="259045"/>
    <xdr:sp macro="" textlink="">
      <xdr:nvSpPr>
        <xdr:cNvPr id="624" name="n_3aveValue【公民館】&#10;一人当たり面積"/>
        <xdr:cNvSpPr txBox="1"/>
      </xdr:nvSpPr>
      <xdr:spPr>
        <a:xfrm>
          <a:off x="19310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142257</xdr:rowOff>
    </xdr:from>
    <xdr:ext cx="469744" cy="259045"/>
    <xdr:sp macro="" textlink="">
      <xdr:nvSpPr>
        <xdr:cNvPr id="625" name="n_1mainValue【公民館】&#10;一人当たり面積"/>
        <xdr:cNvSpPr txBox="1"/>
      </xdr:nvSpPr>
      <xdr:spPr>
        <a:xfrm>
          <a:off x="21075727" y="1780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6" name="正方形/長方形 62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7" name="正方形/長方形 62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8" name="テキスト ボックス 62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民館の有形固定資産減価償却率が類似団体、全国平均、東京都平均と比較し高い比率となっているのは、町内にある５施設のうち４施設が昭和４０年～５０年に建設されたもので老朽化しているためでである。また、住民一人当たりの面積が大きいのは建設等当時に比べ人口が減少していることが要因とと推測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地理的な要因もあり、施設の廃止や集約化、複合化は難しいため、現在所有している施設を計画的に改修し、してしてして長く利用することで住民サービスに努める。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7,465
7,353
72.23
7,473,946
7,343,434
105,274
3,556,166
6,822,030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133350</xdr:rowOff>
    </xdr:to>
    <xdr:cxnSp macro="">
      <xdr:nvCxnSpPr>
        <xdr:cNvPr id="57" name="直線コネクタ 56"/>
        <xdr:cNvCxnSpPr/>
      </xdr:nvCxnSpPr>
      <xdr:spPr>
        <a:xfrm flipV="1">
          <a:off x="4634865" y="56605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図書館】&#10;有形固定資産減価償却率最小値テキスト"/>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51180</xdr:rowOff>
    </xdr:from>
    <xdr:ext cx="405111" cy="259045"/>
    <xdr:sp macro="" textlink="">
      <xdr:nvSpPr>
        <xdr:cNvPr id="62" name="【図書館】&#10;有形固定資産減価償却率平均値テキスト"/>
        <xdr:cNvSpPr txBox="1"/>
      </xdr:nvSpPr>
      <xdr:spPr>
        <a:xfrm>
          <a:off x="4673600" y="656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72753</xdr:rowOff>
    </xdr:from>
    <xdr:to>
      <xdr:col>24</xdr:col>
      <xdr:colOff>114300</xdr:colOff>
      <xdr:row>39</xdr:row>
      <xdr:rowOff>2903</xdr:rowOff>
    </xdr:to>
    <xdr:sp macro="" textlink="">
      <xdr:nvSpPr>
        <xdr:cNvPr id="63" name="フローチャート: 判断 62"/>
        <xdr:cNvSpPr/>
      </xdr:nvSpPr>
      <xdr:spPr>
        <a:xfrm>
          <a:off x="45847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4" name="フローチャート: 判断 63"/>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44649</xdr:rowOff>
    </xdr:from>
    <xdr:ext cx="405111" cy="259045"/>
    <xdr:sp macro="" textlink="">
      <xdr:nvSpPr>
        <xdr:cNvPr id="65" name="n_1aveValue【図書館】&#10;有形固定資産減価償却率"/>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17797</xdr:rowOff>
    </xdr:from>
    <xdr:ext cx="405111" cy="259045"/>
    <xdr:sp macro="" textlink="">
      <xdr:nvSpPr>
        <xdr:cNvPr id="67" name="n_2aveValue【図書館】&#10;有形固定資産減価償却率"/>
        <xdr:cNvSpPr txBox="1"/>
      </xdr:nvSpPr>
      <xdr:spPr>
        <a:xfrm>
          <a:off x="2705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49893</xdr:rowOff>
    </xdr:from>
    <xdr:to>
      <xdr:col>10</xdr:col>
      <xdr:colOff>165100</xdr:colOff>
      <xdr:row>38</xdr:row>
      <xdr:rowOff>151493</xdr:rowOff>
    </xdr:to>
    <xdr:sp macro="" textlink="">
      <xdr:nvSpPr>
        <xdr:cNvPr id="68" name="フローチャート: 判断 67"/>
        <xdr:cNvSpPr/>
      </xdr:nvSpPr>
      <xdr:spPr>
        <a:xfrm>
          <a:off x="1968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168020</xdr:rowOff>
    </xdr:from>
    <xdr:ext cx="405111" cy="259045"/>
    <xdr:sp macro="" textlink="">
      <xdr:nvSpPr>
        <xdr:cNvPr id="69" name="n_3aveValue【図書館】&#10;有形固定資産減価償却率"/>
        <xdr:cNvSpPr txBox="1"/>
      </xdr:nvSpPr>
      <xdr:spPr>
        <a:xfrm>
          <a:off x="18167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123372</xdr:rowOff>
    </xdr:from>
    <xdr:to>
      <xdr:col>24</xdr:col>
      <xdr:colOff>114300</xdr:colOff>
      <xdr:row>33</xdr:row>
      <xdr:rowOff>53522</xdr:rowOff>
    </xdr:to>
    <xdr:sp macro="" textlink="">
      <xdr:nvSpPr>
        <xdr:cNvPr id="75" name="楕円 74"/>
        <xdr:cNvSpPr/>
      </xdr:nvSpPr>
      <xdr:spPr>
        <a:xfrm>
          <a:off x="45847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76399</xdr:rowOff>
    </xdr:from>
    <xdr:ext cx="469744" cy="259045"/>
    <xdr:sp macro="" textlink="">
      <xdr:nvSpPr>
        <xdr:cNvPr id="76" name="【図書館】&#10;有形固定資産減価償却率該当値テキスト"/>
        <xdr:cNvSpPr txBox="1"/>
      </xdr:nvSpPr>
      <xdr:spPr>
        <a:xfrm>
          <a:off x="4673600"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123372</xdr:rowOff>
    </xdr:from>
    <xdr:to>
      <xdr:col>20</xdr:col>
      <xdr:colOff>38100</xdr:colOff>
      <xdr:row>33</xdr:row>
      <xdr:rowOff>53522</xdr:rowOff>
    </xdr:to>
    <xdr:sp macro="" textlink="">
      <xdr:nvSpPr>
        <xdr:cNvPr id="77" name="楕円 76"/>
        <xdr:cNvSpPr/>
      </xdr:nvSpPr>
      <xdr:spPr>
        <a:xfrm>
          <a:off x="3746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2722</xdr:rowOff>
    </xdr:from>
    <xdr:to>
      <xdr:col>24</xdr:col>
      <xdr:colOff>63500</xdr:colOff>
      <xdr:row>33</xdr:row>
      <xdr:rowOff>2722</xdr:rowOff>
    </xdr:to>
    <xdr:cxnSp macro="">
      <xdr:nvCxnSpPr>
        <xdr:cNvPr id="78" name="直線コネクタ 77"/>
        <xdr:cNvCxnSpPr/>
      </xdr:nvCxnSpPr>
      <xdr:spPr>
        <a:xfrm>
          <a:off x="3797300" y="566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31</xdr:row>
      <xdr:rowOff>70049</xdr:rowOff>
    </xdr:from>
    <xdr:ext cx="469744" cy="259045"/>
    <xdr:sp macro="" textlink="">
      <xdr:nvSpPr>
        <xdr:cNvPr id="79" name="n_1mainValue【図書館】&#10;有形固定資産減価償却率"/>
        <xdr:cNvSpPr txBox="1"/>
      </xdr:nvSpPr>
      <xdr:spPr>
        <a:xfrm>
          <a:off x="3549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7" name="テキスト ボックス 9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9" name="テキスト ボックス 9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41</xdr:row>
      <xdr:rowOff>72390</xdr:rowOff>
    </xdr:to>
    <xdr:cxnSp macro="">
      <xdr:nvCxnSpPr>
        <xdr:cNvPr id="103" name="直線コネクタ 102"/>
        <xdr:cNvCxnSpPr/>
      </xdr:nvCxnSpPr>
      <xdr:spPr>
        <a:xfrm flipV="1">
          <a:off x="10476865" y="56616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76217</xdr:rowOff>
    </xdr:from>
    <xdr:ext cx="469744" cy="259045"/>
    <xdr:sp macro="" textlink="">
      <xdr:nvSpPr>
        <xdr:cNvPr id="104" name="【図書館】&#10;一人当たり面積最小値テキスト"/>
        <xdr:cNvSpPr txBox="1"/>
      </xdr:nvSpPr>
      <xdr:spPr>
        <a:xfrm>
          <a:off x="10515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72390</xdr:rowOff>
    </xdr:from>
    <xdr:to>
      <xdr:col>55</xdr:col>
      <xdr:colOff>88900</xdr:colOff>
      <xdr:row>41</xdr:row>
      <xdr:rowOff>72390</xdr:rowOff>
    </xdr:to>
    <xdr:cxnSp macro="">
      <xdr:nvCxnSpPr>
        <xdr:cNvPr id="105" name="直線コネクタ 104"/>
        <xdr:cNvCxnSpPr/>
      </xdr:nvCxnSpPr>
      <xdr:spPr>
        <a:xfrm>
          <a:off x="10388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06" name="【図書館】&#10;一人当たり面積最大値テキスト"/>
        <xdr:cNvSpPr txBox="1"/>
      </xdr:nvSpPr>
      <xdr:spPr>
        <a:xfrm>
          <a:off x="105156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07" name="直線コネクタ 106"/>
        <xdr:cNvCxnSpPr/>
      </xdr:nvCxnSpPr>
      <xdr:spPr>
        <a:xfrm>
          <a:off x="10388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7637</xdr:rowOff>
    </xdr:from>
    <xdr:ext cx="469744" cy="259045"/>
    <xdr:sp macro="" textlink="">
      <xdr:nvSpPr>
        <xdr:cNvPr id="108" name="【図書館】&#10;一人当たり面積平均値テキスト"/>
        <xdr:cNvSpPr txBox="1"/>
      </xdr:nvSpPr>
      <xdr:spPr>
        <a:xfrm>
          <a:off x="10515600" y="669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29210</xdr:rowOff>
    </xdr:from>
    <xdr:to>
      <xdr:col>55</xdr:col>
      <xdr:colOff>50800</xdr:colOff>
      <xdr:row>39</xdr:row>
      <xdr:rowOff>130810</xdr:rowOff>
    </xdr:to>
    <xdr:sp macro="" textlink="">
      <xdr:nvSpPr>
        <xdr:cNvPr id="109" name="フローチャート: 判断 108"/>
        <xdr:cNvSpPr/>
      </xdr:nvSpPr>
      <xdr:spPr>
        <a:xfrm>
          <a:off x="10426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105410</xdr:rowOff>
    </xdr:from>
    <xdr:to>
      <xdr:col>50</xdr:col>
      <xdr:colOff>165100</xdr:colOff>
      <xdr:row>40</xdr:row>
      <xdr:rowOff>35560</xdr:rowOff>
    </xdr:to>
    <xdr:sp macro="" textlink="">
      <xdr:nvSpPr>
        <xdr:cNvPr id="110" name="フローチャート: 判断 109"/>
        <xdr:cNvSpPr/>
      </xdr:nvSpPr>
      <xdr:spPr>
        <a:xfrm>
          <a:off x="9588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26687</xdr:rowOff>
    </xdr:from>
    <xdr:ext cx="469744" cy="259045"/>
    <xdr:sp macro="" textlink="">
      <xdr:nvSpPr>
        <xdr:cNvPr id="111" name="n_1aveValue【図書館】&#10;一人当たり面積"/>
        <xdr:cNvSpPr txBox="1"/>
      </xdr:nvSpPr>
      <xdr:spPr>
        <a:xfrm>
          <a:off x="93917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2540</xdr:rowOff>
    </xdr:from>
    <xdr:to>
      <xdr:col>46</xdr:col>
      <xdr:colOff>38100</xdr:colOff>
      <xdr:row>40</xdr:row>
      <xdr:rowOff>104140</xdr:rowOff>
    </xdr:to>
    <xdr:sp macro="" textlink="">
      <xdr:nvSpPr>
        <xdr:cNvPr id="112" name="フローチャート: 判断 111"/>
        <xdr:cNvSpPr/>
      </xdr:nvSpPr>
      <xdr:spPr>
        <a:xfrm>
          <a:off x="8699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120667</xdr:rowOff>
    </xdr:from>
    <xdr:ext cx="469744" cy="259045"/>
    <xdr:sp macro="" textlink="">
      <xdr:nvSpPr>
        <xdr:cNvPr id="113" name="n_2aveValue【図書館】&#10;一人当たり面積"/>
        <xdr:cNvSpPr txBox="1"/>
      </xdr:nvSpPr>
      <xdr:spPr>
        <a:xfrm>
          <a:off x="8515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36830</xdr:rowOff>
    </xdr:from>
    <xdr:to>
      <xdr:col>41</xdr:col>
      <xdr:colOff>101600</xdr:colOff>
      <xdr:row>39</xdr:row>
      <xdr:rowOff>138430</xdr:rowOff>
    </xdr:to>
    <xdr:sp macro="" textlink="">
      <xdr:nvSpPr>
        <xdr:cNvPr id="114" name="フローチャート: 判断 113"/>
        <xdr:cNvSpPr/>
      </xdr:nvSpPr>
      <xdr:spPr>
        <a:xfrm>
          <a:off x="7810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154957</xdr:rowOff>
    </xdr:from>
    <xdr:ext cx="469744" cy="259045"/>
    <xdr:sp macro="" textlink="">
      <xdr:nvSpPr>
        <xdr:cNvPr id="115" name="n_3aveValue【図書館】&#10;一人当たり面積"/>
        <xdr:cNvSpPr txBox="1"/>
      </xdr:nvSpPr>
      <xdr:spPr>
        <a:xfrm>
          <a:off x="7626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10160</xdr:rowOff>
    </xdr:from>
    <xdr:to>
      <xdr:col>55</xdr:col>
      <xdr:colOff>50800</xdr:colOff>
      <xdr:row>38</xdr:row>
      <xdr:rowOff>111760</xdr:rowOff>
    </xdr:to>
    <xdr:sp macro="" textlink="">
      <xdr:nvSpPr>
        <xdr:cNvPr id="121" name="楕円 120"/>
        <xdr:cNvSpPr/>
      </xdr:nvSpPr>
      <xdr:spPr>
        <a:xfrm>
          <a:off x="104267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33037</xdr:rowOff>
    </xdr:from>
    <xdr:ext cx="469744" cy="259045"/>
    <xdr:sp macro="" textlink="">
      <xdr:nvSpPr>
        <xdr:cNvPr id="122" name="【図書館】&#10;一人当たり面積該当値テキスト"/>
        <xdr:cNvSpPr txBox="1"/>
      </xdr:nvSpPr>
      <xdr:spPr>
        <a:xfrm>
          <a:off x="10515600"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17780</xdr:rowOff>
    </xdr:from>
    <xdr:to>
      <xdr:col>50</xdr:col>
      <xdr:colOff>165100</xdr:colOff>
      <xdr:row>38</xdr:row>
      <xdr:rowOff>119380</xdr:rowOff>
    </xdr:to>
    <xdr:sp macro="" textlink="">
      <xdr:nvSpPr>
        <xdr:cNvPr id="123" name="楕円 122"/>
        <xdr:cNvSpPr/>
      </xdr:nvSpPr>
      <xdr:spPr>
        <a:xfrm>
          <a:off x="9588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60960</xdr:rowOff>
    </xdr:from>
    <xdr:to>
      <xdr:col>55</xdr:col>
      <xdr:colOff>0</xdr:colOff>
      <xdr:row>38</xdr:row>
      <xdr:rowOff>68580</xdr:rowOff>
    </xdr:to>
    <xdr:cxnSp macro="">
      <xdr:nvCxnSpPr>
        <xdr:cNvPr id="124" name="直線コネクタ 123"/>
        <xdr:cNvCxnSpPr/>
      </xdr:nvCxnSpPr>
      <xdr:spPr>
        <a:xfrm flipV="1">
          <a:off x="9639300" y="65760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135907</xdr:rowOff>
    </xdr:from>
    <xdr:ext cx="469744" cy="259045"/>
    <xdr:sp macro="" textlink="">
      <xdr:nvSpPr>
        <xdr:cNvPr id="125" name="n_1mainValue【図書館】&#10;一人当たり面積"/>
        <xdr:cNvSpPr txBox="1"/>
      </xdr:nvSpPr>
      <xdr:spPr>
        <a:xfrm>
          <a:off x="9391727"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34290</xdr:rowOff>
    </xdr:to>
    <xdr:cxnSp macro="">
      <xdr:nvCxnSpPr>
        <xdr:cNvPr id="150" name="直線コネクタ 149"/>
        <xdr:cNvCxnSpPr/>
      </xdr:nvCxnSpPr>
      <xdr:spPr>
        <a:xfrm flipV="1">
          <a:off x="4634865" y="952500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51" name="【体育館・プー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52" name="直線コネクタ 151"/>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3"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4" name="直線コネクタ 153"/>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165752</xdr:rowOff>
    </xdr:from>
    <xdr:ext cx="405111" cy="259045"/>
    <xdr:sp macro="" textlink="">
      <xdr:nvSpPr>
        <xdr:cNvPr id="155" name="【体育館・プール】&#10;有形固定資産減価償却率平均値テキスト"/>
        <xdr:cNvSpPr txBox="1"/>
      </xdr:nvSpPr>
      <xdr:spPr>
        <a:xfrm>
          <a:off x="4673600" y="10109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xdr:rowOff>
    </xdr:from>
    <xdr:to>
      <xdr:col>24</xdr:col>
      <xdr:colOff>114300</xdr:colOff>
      <xdr:row>59</xdr:row>
      <xdr:rowOff>117475</xdr:rowOff>
    </xdr:to>
    <xdr:sp macro="" textlink="">
      <xdr:nvSpPr>
        <xdr:cNvPr id="156" name="フローチャート: 判断 155"/>
        <xdr:cNvSpPr/>
      </xdr:nvSpPr>
      <xdr:spPr>
        <a:xfrm>
          <a:off x="45847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90170</xdr:rowOff>
    </xdr:from>
    <xdr:to>
      <xdr:col>20</xdr:col>
      <xdr:colOff>38100</xdr:colOff>
      <xdr:row>60</xdr:row>
      <xdr:rowOff>20320</xdr:rowOff>
    </xdr:to>
    <xdr:sp macro="" textlink="">
      <xdr:nvSpPr>
        <xdr:cNvPr id="157" name="フローチャート: 判断 156"/>
        <xdr:cNvSpPr/>
      </xdr:nvSpPr>
      <xdr:spPr>
        <a:xfrm>
          <a:off x="3746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11447</xdr:rowOff>
    </xdr:from>
    <xdr:ext cx="405111" cy="259045"/>
    <xdr:sp macro="" textlink="">
      <xdr:nvSpPr>
        <xdr:cNvPr id="158" name="n_1aveValue【体育館・プール】&#10;有形固定資産減価償却率"/>
        <xdr:cNvSpPr txBox="1"/>
      </xdr:nvSpPr>
      <xdr:spPr>
        <a:xfrm>
          <a:off x="35820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139700</xdr:rowOff>
    </xdr:from>
    <xdr:to>
      <xdr:col>15</xdr:col>
      <xdr:colOff>101600</xdr:colOff>
      <xdr:row>60</xdr:row>
      <xdr:rowOff>69850</xdr:rowOff>
    </xdr:to>
    <xdr:sp macro="" textlink="">
      <xdr:nvSpPr>
        <xdr:cNvPr id="159" name="フローチャート: 判断 158"/>
        <xdr:cNvSpPr/>
      </xdr:nvSpPr>
      <xdr:spPr>
        <a:xfrm>
          <a:off x="2857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86377</xdr:rowOff>
    </xdr:from>
    <xdr:ext cx="405111" cy="259045"/>
    <xdr:sp macro="" textlink="">
      <xdr:nvSpPr>
        <xdr:cNvPr id="160" name="n_2aveValue【体育館・プール】&#10;有形固定資産減価償却率"/>
        <xdr:cNvSpPr txBox="1"/>
      </xdr:nvSpPr>
      <xdr:spPr>
        <a:xfrm>
          <a:off x="2705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168275</xdr:rowOff>
    </xdr:from>
    <xdr:to>
      <xdr:col>10</xdr:col>
      <xdr:colOff>165100</xdr:colOff>
      <xdr:row>60</xdr:row>
      <xdr:rowOff>98425</xdr:rowOff>
    </xdr:to>
    <xdr:sp macro="" textlink="">
      <xdr:nvSpPr>
        <xdr:cNvPr id="161" name="フローチャート: 判断 160"/>
        <xdr:cNvSpPr/>
      </xdr:nvSpPr>
      <xdr:spPr>
        <a:xfrm>
          <a:off x="1968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114952</xdr:rowOff>
    </xdr:from>
    <xdr:ext cx="405111" cy="259045"/>
    <xdr:sp macro="" textlink="">
      <xdr:nvSpPr>
        <xdr:cNvPr id="162" name="n_3aveValue【体育館・プール】&#10;有形固定資産減価償却率"/>
        <xdr:cNvSpPr txBox="1"/>
      </xdr:nvSpPr>
      <xdr:spPr>
        <a:xfrm>
          <a:off x="1816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149225</xdr:rowOff>
    </xdr:from>
    <xdr:to>
      <xdr:col>24</xdr:col>
      <xdr:colOff>114300</xdr:colOff>
      <xdr:row>59</xdr:row>
      <xdr:rowOff>79375</xdr:rowOff>
    </xdr:to>
    <xdr:sp macro="" textlink="">
      <xdr:nvSpPr>
        <xdr:cNvPr id="168" name="楕円 167"/>
        <xdr:cNvSpPr/>
      </xdr:nvSpPr>
      <xdr:spPr>
        <a:xfrm>
          <a:off x="45847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652</xdr:rowOff>
    </xdr:from>
    <xdr:ext cx="405111" cy="259045"/>
    <xdr:sp macro="" textlink="">
      <xdr:nvSpPr>
        <xdr:cNvPr id="169" name="【体育館・プール】&#10;有形固定資産減価償却率該当値テキスト"/>
        <xdr:cNvSpPr txBox="1"/>
      </xdr:nvSpPr>
      <xdr:spPr>
        <a:xfrm>
          <a:off x="4673600"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8255</xdr:rowOff>
    </xdr:from>
    <xdr:to>
      <xdr:col>20</xdr:col>
      <xdr:colOff>38100</xdr:colOff>
      <xdr:row>59</xdr:row>
      <xdr:rowOff>109855</xdr:rowOff>
    </xdr:to>
    <xdr:sp macro="" textlink="">
      <xdr:nvSpPr>
        <xdr:cNvPr id="170" name="楕円 169"/>
        <xdr:cNvSpPr/>
      </xdr:nvSpPr>
      <xdr:spPr>
        <a:xfrm>
          <a:off x="3746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28575</xdr:rowOff>
    </xdr:from>
    <xdr:to>
      <xdr:col>24</xdr:col>
      <xdr:colOff>63500</xdr:colOff>
      <xdr:row>59</xdr:row>
      <xdr:rowOff>59055</xdr:rowOff>
    </xdr:to>
    <xdr:cxnSp macro="">
      <xdr:nvCxnSpPr>
        <xdr:cNvPr id="171" name="直線コネクタ 170"/>
        <xdr:cNvCxnSpPr/>
      </xdr:nvCxnSpPr>
      <xdr:spPr>
        <a:xfrm flipV="1">
          <a:off x="3797300" y="1014412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126382</xdr:rowOff>
    </xdr:from>
    <xdr:ext cx="405111" cy="259045"/>
    <xdr:sp macro="" textlink="">
      <xdr:nvSpPr>
        <xdr:cNvPr id="172" name="n_1mainValue【体育館・プール】&#10;有形固定資産減価償却率"/>
        <xdr:cNvSpPr txBox="1"/>
      </xdr:nvSpPr>
      <xdr:spPr>
        <a:xfrm>
          <a:off x="35820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3" name="直線コネクタ 18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4" name="テキスト ボックス 183"/>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5" name="直線コネクタ 18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86377</xdr:rowOff>
    </xdr:from>
    <xdr:ext cx="531299" cy="259045"/>
    <xdr:sp macro="" textlink="">
      <xdr:nvSpPr>
        <xdr:cNvPr id="186" name="テキスト ボックス 185"/>
        <xdr:cNvSpPr txBox="1"/>
      </xdr:nvSpPr>
      <xdr:spPr>
        <a:xfrm>
          <a:off x="6072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7" name="直線コネクタ 18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88" name="テキスト ボックス 187"/>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9" name="直線コネクタ 18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90" name="テキスト ボックス 189"/>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92" name="テキスト ボックス 191"/>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80284</xdr:rowOff>
    </xdr:from>
    <xdr:to>
      <xdr:col>54</xdr:col>
      <xdr:colOff>189865</xdr:colOff>
      <xdr:row>63</xdr:row>
      <xdr:rowOff>171084</xdr:rowOff>
    </xdr:to>
    <xdr:cxnSp macro="">
      <xdr:nvCxnSpPr>
        <xdr:cNvPr id="194" name="直線コネクタ 193"/>
        <xdr:cNvCxnSpPr/>
      </xdr:nvCxnSpPr>
      <xdr:spPr>
        <a:xfrm flipV="1">
          <a:off x="10476865" y="9681484"/>
          <a:ext cx="0" cy="129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6689</xdr:rowOff>
    </xdr:from>
    <xdr:ext cx="469744" cy="259045"/>
    <xdr:sp macro="" textlink="">
      <xdr:nvSpPr>
        <xdr:cNvPr id="195" name="【体育館・プール】&#10;一人当たり面積最小値テキスト"/>
        <xdr:cNvSpPr txBox="1"/>
      </xdr:nvSpPr>
      <xdr:spPr>
        <a:xfrm>
          <a:off x="10515600" y="1097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171084</xdr:rowOff>
    </xdr:from>
    <xdr:to>
      <xdr:col>55</xdr:col>
      <xdr:colOff>88900</xdr:colOff>
      <xdr:row>63</xdr:row>
      <xdr:rowOff>171084</xdr:rowOff>
    </xdr:to>
    <xdr:cxnSp macro="">
      <xdr:nvCxnSpPr>
        <xdr:cNvPr id="196" name="直線コネクタ 195"/>
        <xdr:cNvCxnSpPr/>
      </xdr:nvCxnSpPr>
      <xdr:spPr>
        <a:xfrm>
          <a:off x="10388600" y="10972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26961</xdr:rowOff>
    </xdr:from>
    <xdr:ext cx="534377" cy="259045"/>
    <xdr:sp macro="" textlink="">
      <xdr:nvSpPr>
        <xdr:cNvPr id="197" name="【体育館・プール】&#10;一人当たり面積最大値テキスト"/>
        <xdr:cNvSpPr txBox="1"/>
      </xdr:nvSpPr>
      <xdr:spPr>
        <a:xfrm>
          <a:off x="10515600" y="94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80284</xdr:rowOff>
    </xdr:from>
    <xdr:to>
      <xdr:col>55</xdr:col>
      <xdr:colOff>88900</xdr:colOff>
      <xdr:row>56</xdr:row>
      <xdr:rowOff>80284</xdr:rowOff>
    </xdr:to>
    <xdr:cxnSp macro="">
      <xdr:nvCxnSpPr>
        <xdr:cNvPr id="198" name="直線コネクタ 197"/>
        <xdr:cNvCxnSpPr/>
      </xdr:nvCxnSpPr>
      <xdr:spPr>
        <a:xfrm>
          <a:off x="10388600" y="968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95590</xdr:rowOff>
    </xdr:from>
    <xdr:ext cx="469744" cy="259045"/>
    <xdr:sp macro="" textlink="">
      <xdr:nvSpPr>
        <xdr:cNvPr id="199" name="【体育館・プール】&#10;一人当たり面積平均値テキスト"/>
        <xdr:cNvSpPr txBox="1"/>
      </xdr:nvSpPr>
      <xdr:spPr>
        <a:xfrm>
          <a:off x="10515600" y="10725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72713</xdr:rowOff>
    </xdr:from>
    <xdr:to>
      <xdr:col>55</xdr:col>
      <xdr:colOff>50800</xdr:colOff>
      <xdr:row>64</xdr:row>
      <xdr:rowOff>2863</xdr:rowOff>
    </xdr:to>
    <xdr:sp macro="" textlink="">
      <xdr:nvSpPr>
        <xdr:cNvPr id="200" name="フローチャート: 判断 199"/>
        <xdr:cNvSpPr/>
      </xdr:nvSpPr>
      <xdr:spPr>
        <a:xfrm>
          <a:off x="10426700" y="108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103528</xdr:rowOff>
    </xdr:from>
    <xdr:to>
      <xdr:col>50</xdr:col>
      <xdr:colOff>165100</xdr:colOff>
      <xdr:row>64</xdr:row>
      <xdr:rowOff>33678</xdr:rowOff>
    </xdr:to>
    <xdr:sp macro="" textlink="">
      <xdr:nvSpPr>
        <xdr:cNvPr id="201" name="フローチャート: 判断 200"/>
        <xdr:cNvSpPr/>
      </xdr:nvSpPr>
      <xdr:spPr>
        <a:xfrm>
          <a:off x="9588500" y="1090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50205</xdr:rowOff>
    </xdr:from>
    <xdr:ext cx="469744" cy="259045"/>
    <xdr:sp macro="" textlink="">
      <xdr:nvSpPr>
        <xdr:cNvPr id="202" name="n_1aveValue【体育館・プール】&#10;一人当たり面積"/>
        <xdr:cNvSpPr txBox="1"/>
      </xdr:nvSpPr>
      <xdr:spPr>
        <a:xfrm>
          <a:off x="9391727" y="106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108374</xdr:rowOff>
    </xdr:from>
    <xdr:to>
      <xdr:col>46</xdr:col>
      <xdr:colOff>38100</xdr:colOff>
      <xdr:row>64</xdr:row>
      <xdr:rowOff>38524</xdr:rowOff>
    </xdr:to>
    <xdr:sp macro="" textlink="">
      <xdr:nvSpPr>
        <xdr:cNvPr id="203" name="フローチャート: 判断 202"/>
        <xdr:cNvSpPr/>
      </xdr:nvSpPr>
      <xdr:spPr>
        <a:xfrm>
          <a:off x="8699500" y="1090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55051</xdr:rowOff>
    </xdr:from>
    <xdr:ext cx="469744" cy="259045"/>
    <xdr:sp macro="" textlink="">
      <xdr:nvSpPr>
        <xdr:cNvPr id="204" name="n_2aveValue【体育館・プール】&#10;一人当たり面積"/>
        <xdr:cNvSpPr txBox="1"/>
      </xdr:nvSpPr>
      <xdr:spPr>
        <a:xfrm>
          <a:off x="8515427" y="1068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110294</xdr:rowOff>
    </xdr:from>
    <xdr:to>
      <xdr:col>41</xdr:col>
      <xdr:colOff>101600</xdr:colOff>
      <xdr:row>64</xdr:row>
      <xdr:rowOff>40444</xdr:rowOff>
    </xdr:to>
    <xdr:sp macro="" textlink="">
      <xdr:nvSpPr>
        <xdr:cNvPr id="205" name="フローチャート: 判断 204"/>
        <xdr:cNvSpPr/>
      </xdr:nvSpPr>
      <xdr:spPr>
        <a:xfrm>
          <a:off x="7810500" y="1091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56971</xdr:rowOff>
    </xdr:from>
    <xdr:ext cx="469744" cy="259045"/>
    <xdr:sp macro="" textlink="">
      <xdr:nvSpPr>
        <xdr:cNvPr id="206" name="n_3aveValue【体育館・プール】&#10;一人当たり面積"/>
        <xdr:cNvSpPr txBox="1"/>
      </xdr:nvSpPr>
      <xdr:spPr>
        <a:xfrm>
          <a:off x="7626427" y="1068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111803</xdr:rowOff>
    </xdr:from>
    <xdr:to>
      <xdr:col>55</xdr:col>
      <xdr:colOff>50800</xdr:colOff>
      <xdr:row>64</xdr:row>
      <xdr:rowOff>41953</xdr:rowOff>
    </xdr:to>
    <xdr:sp macro="" textlink="">
      <xdr:nvSpPr>
        <xdr:cNvPr id="212" name="楕円 211"/>
        <xdr:cNvSpPr/>
      </xdr:nvSpPr>
      <xdr:spPr>
        <a:xfrm>
          <a:off x="10426700" y="1091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51139</xdr:rowOff>
    </xdr:from>
    <xdr:ext cx="469744" cy="259045"/>
    <xdr:sp macro="" textlink="">
      <xdr:nvSpPr>
        <xdr:cNvPr id="213" name="【体育館・プール】&#10;一人当たり面積該当値テキスト"/>
        <xdr:cNvSpPr txBox="1"/>
      </xdr:nvSpPr>
      <xdr:spPr>
        <a:xfrm>
          <a:off x="10515600" y="10852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111917</xdr:rowOff>
    </xdr:from>
    <xdr:to>
      <xdr:col>50</xdr:col>
      <xdr:colOff>165100</xdr:colOff>
      <xdr:row>64</xdr:row>
      <xdr:rowOff>42067</xdr:rowOff>
    </xdr:to>
    <xdr:sp macro="" textlink="">
      <xdr:nvSpPr>
        <xdr:cNvPr id="214" name="楕円 213"/>
        <xdr:cNvSpPr/>
      </xdr:nvSpPr>
      <xdr:spPr>
        <a:xfrm>
          <a:off x="9588500" y="1091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162603</xdr:rowOff>
    </xdr:from>
    <xdr:to>
      <xdr:col>55</xdr:col>
      <xdr:colOff>0</xdr:colOff>
      <xdr:row>63</xdr:row>
      <xdr:rowOff>162717</xdr:rowOff>
    </xdr:to>
    <xdr:cxnSp macro="">
      <xdr:nvCxnSpPr>
        <xdr:cNvPr id="215" name="直線コネクタ 214"/>
        <xdr:cNvCxnSpPr/>
      </xdr:nvCxnSpPr>
      <xdr:spPr>
        <a:xfrm flipV="1">
          <a:off x="9639300" y="10963953"/>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33194</xdr:rowOff>
    </xdr:from>
    <xdr:ext cx="469744" cy="259045"/>
    <xdr:sp macro="" textlink="">
      <xdr:nvSpPr>
        <xdr:cNvPr id="216" name="n_1mainValue【体育館・プール】&#10;一人当たり面積"/>
        <xdr:cNvSpPr txBox="1"/>
      </xdr:nvSpPr>
      <xdr:spPr>
        <a:xfrm>
          <a:off x="9391727" y="11005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7" name="正方形/長方形 21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8" name="正方形/長方形 21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9" name="正方形/長方形 21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0" name="正方形/長方形 21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1" name="正方形/長方形 22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2" name="正方形/長方形 22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3" name="正方形/長方形 22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4" name="正方形/長方形 22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5" name="テキスト ボックス 22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6" name="直線コネクタ 22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7" name="直線コネクタ 22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8" name="テキスト ボックス 227"/>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9" name="直線コネクタ 22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0" name="テキスト ボックス 22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1" name="直線コネクタ 23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2" name="テキスト ボックス 23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3" name="直線コネクタ 23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4" name="テキスト ボックス 23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5" name="直線コネクタ 23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6" name="テキスト ボックス 23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7" name="直線コネクタ 23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8" name="テキスト ボックス 237"/>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157299</xdr:rowOff>
    </xdr:to>
    <xdr:cxnSp macro="">
      <xdr:nvCxnSpPr>
        <xdr:cNvPr id="242" name="直線コネクタ 241"/>
        <xdr:cNvCxnSpPr/>
      </xdr:nvCxnSpPr>
      <xdr:spPr>
        <a:xfrm flipV="1">
          <a:off x="4634865" y="1328057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161126</xdr:rowOff>
    </xdr:from>
    <xdr:ext cx="405111" cy="259045"/>
    <xdr:sp macro="" textlink="">
      <xdr:nvSpPr>
        <xdr:cNvPr id="243" name="【福祉施設】&#10;有形固定資産減価償却率最小値テキスト"/>
        <xdr:cNvSpPr txBox="1"/>
      </xdr:nvSpPr>
      <xdr:spPr>
        <a:xfrm>
          <a:off x="4673600" y="1473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157299</xdr:rowOff>
    </xdr:from>
    <xdr:to>
      <xdr:col>24</xdr:col>
      <xdr:colOff>152400</xdr:colOff>
      <xdr:row>85</xdr:row>
      <xdr:rowOff>157299</xdr:rowOff>
    </xdr:to>
    <xdr:cxnSp macro="">
      <xdr:nvCxnSpPr>
        <xdr:cNvPr id="244" name="直線コネクタ 243"/>
        <xdr:cNvCxnSpPr/>
      </xdr:nvCxnSpPr>
      <xdr:spPr>
        <a:xfrm>
          <a:off x="4546600" y="1473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5"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46" name="直線コネクタ 245"/>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104883</xdr:rowOff>
    </xdr:from>
    <xdr:ext cx="405111" cy="259045"/>
    <xdr:sp macro="" textlink="">
      <xdr:nvSpPr>
        <xdr:cNvPr id="247" name="【福祉施設】&#10;有形固定資産減価償却率平均値テキスト"/>
        <xdr:cNvSpPr txBox="1"/>
      </xdr:nvSpPr>
      <xdr:spPr>
        <a:xfrm>
          <a:off x="4673600" y="13649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248" name="フローチャート: 判断 247"/>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73842</xdr:rowOff>
    </xdr:from>
    <xdr:to>
      <xdr:col>20</xdr:col>
      <xdr:colOff>38100</xdr:colOff>
      <xdr:row>81</xdr:row>
      <xdr:rowOff>3992</xdr:rowOff>
    </xdr:to>
    <xdr:sp macro="" textlink="">
      <xdr:nvSpPr>
        <xdr:cNvPr id="249" name="フローチャート: 判断 248"/>
        <xdr:cNvSpPr/>
      </xdr:nvSpPr>
      <xdr:spPr>
        <a:xfrm>
          <a:off x="3746500" y="1378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20519</xdr:rowOff>
    </xdr:from>
    <xdr:ext cx="405111" cy="259045"/>
    <xdr:sp macro="" textlink="">
      <xdr:nvSpPr>
        <xdr:cNvPr id="250" name="n_1aveValue【福祉施設】&#10;有形固定資産減価償却率"/>
        <xdr:cNvSpPr txBox="1"/>
      </xdr:nvSpPr>
      <xdr:spPr>
        <a:xfrm>
          <a:off x="3582044" y="1356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13426</xdr:rowOff>
    </xdr:from>
    <xdr:to>
      <xdr:col>15</xdr:col>
      <xdr:colOff>101600</xdr:colOff>
      <xdr:row>81</xdr:row>
      <xdr:rowOff>115026</xdr:rowOff>
    </xdr:to>
    <xdr:sp macro="" textlink="">
      <xdr:nvSpPr>
        <xdr:cNvPr id="251" name="フローチャート: 判断 250"/>
        <xdr:cNvSpPr/>
      </xdr:nvSpPr>
      <xdr:spPr>
        <a:xfrm>
          <a:off x="2857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131553</xdr:rowOff>
    </xdr:from>
    <xdr:ext cx="405111" cy="259045"/>
    <xdr:sp macro="" textlink="">
      <xdr:nvSpPr>
        <xdr:cNvPr id="252" name="n_2aveValue【福祉施設】&#10;有形固定資産減価償却率"/>
        <xdr:cNvSpPr txBox="1"/>
      </xdr:nvSpPr>
      <xdr:spPr>
        <a:xfrm>
          <a:off x="27057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50981</xdr:rowOff>
    </xdr:from>
    <xdr:to>
      <xdr:col>10</xdr:col>
      <xdr:colOff>165100</xdr:colOff>
      <xdr:row>81</xdr:row>
      <xdr:rowOff>152581</xdr:rowOff>
    </xdr:to>
    <xdr:sp macro="" textlink="">
      <xdr:nvSpPr>
        <xdr:cNvPr id="253" name="フローチャート: 判断 252"/>
        <xdr:cNvSpPr/>
      </xdr:nvSpPr>
      <xdr:spPr>
        <a:xfrm>
          <a:off x="1968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79</xdr:row>
      <xdr:rowOff>169108</xdr:rowOff>
    </xdr:from>
    <xdr:ext cx="405111" cy="259045"/>
    <xdr:sp macro="" textlink="">
      <xdr:nvSpPr>
        <xdr:cNvPr id="254" name="n_3aveValue【福祉施設】&#10;有形固定資産減価償却率"/>
        <xdr:cNvSpPr txBox="1"/>
      </xdr:nvSpPr>
      <xdr:spPr>
        <a:xfrm>
          <a:off x="18167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116295</xdr:rowOff>
    </xdr:from>
    <xdr:to>
      <xdr:col>24</xdr:col>
      <xdr:colOff>114300</xdr:colOff>
      <xdr:row>83</xdr:row>
      <xdr:rowOff>46445</xdr:rowOff>
    </xdr:to>
    <xdr:sp macro="" textlink="">
      <xdr:nvSpPr>
        <xdr:cNvPr id="260" name="楕円 259"/>
        <xdr:cNvSpPr/>
      </xdr:nvSpPr>
      <xdr:spPr>
        <a:xfrm>
          <a:off x="4584700" y="141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94722</xdr:rowOff>
    </xdr:from>
    <xdr:ext cx="405111" cy="259045"/>
    <xdr:sp macro="" textlink="">
      <xdr:nvSpPr>
        <xdr:cNvPr id="261" name="【福祉施設】&#10;有形固定資産減価償却率該当値テキスト"/>
        <xdr:cNvSpPr txBox="1"/>
      </xdr:nvSpPr>
      <xdr:spPr>
        <a:xfrm>
          <a:off x="4673600" y="1415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160382</xdr:rowOff>
    </xdr:from>
    <xdr:to>
      <xdr:col>20</xdr:col>
      <xdr:colOff>38100</xdr:colOff>
      <xdr:row>83</xdr:row>
      <xdr:rowOff>90532</xdr:rowOff>
    </xdr:to>
    <xdr:sp macro="" textlink="">
      <xdr:nvSpPr>
        <xdr:cNvPr id="262" name="楕円 261"/>
        <xdr:cNvSpPr/>
      </xdr:nvSpPr>
      <xdr:spPr>
        <a:xfrm>
          <a:off x="37465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167095</xdr:rowOff>
    </xdr:from>
    <xdr:to>
      <xdr:col>24</xdr:col>
      <xdr:colOff>63500</xdr:colOff>
      <xdr:row>83</xdr:row>
      <xdr:rowOff>39732</xdr:rowOff>
    </xdr:to>
    <xdr:cxnSp macro="">
      <xdr:nvCxnSpPr>
        <xdr:cNvPr id="263" name="直線コネクタ 262"/>
        <xdr:cNvCxnSpPr/>
      </xdr:nvCxnSpPr>
      <xdr:spPr>
        <a:xfrm flipV="1">
          <a:off x="3797300" y="14225995"/>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81659</xdr:rowOff>
    </xdr:from>
    <xdr:ext cx="405111" cy="259045"/>
    <xdr:sp macro="" textlink="">
      <xdr:nvSpPr>
        <xdr:cNvPr id="264" name="n_1mainValue【福祉施設】&#10;有形固定資産減価償却率"/>
        <xdr:cNvSpPr txBox="1"/>
      </xdr:nvSpPr>
      <xdr:spPr>
        <a:xfrm>
          <a:off x="35820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5" name="直線コネクタ 27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6" name="テキスト ボックス 27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7" name="直線コネクタ 27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8" name="テキスト ボックス 27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9" name="直線コネクタ 27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0" name="テキスト ボックス 27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1" name="直線コネクタ 28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2" name="テキスト ボックス 28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3" name="直線コネクタ 28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4" name="テキスト ボックス 28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82</xdr:row>
      <xdr:rowOff>65532</xdr:rowOff>
    </xdr:from>
    <xdr:to>
      <xdr:col>54</xdr:col>
      <xdr:colOff>189865</xdr:colOff>
      <xdr:row>86</xdr:row>
      <xdr:rowOff>86868</xdr:rowOff>
    </xdr:to>
    <xdr:cxnSp macro="">
      <xdr:nvCxnSpPr>
        <xdr:cNvPr id="288" name="直線コネクタ 287"/>
        <xdr:cNvCxnSpPr/>
      </xdr:nvCxnSpPr>
      <xdr:spPr>
        <a:xfrm flipV="1">
          <a:off x="10476865" y="14124432"/>
          <a:ext cx="0" cy="70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289" name="【福祉施設】&#10;一人当たり面積最小値テキスト"/>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290" name="直線コネクタ 289"/>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12209</xdr:rowOff>
    </xdr:from>
    <xdr:ext cx="469744" cy="259045"/>
    <xdr:sp macro="" textlink="">
      <xdr:nvSpPr>
        <xdr:cNvPr id="291" name="【福祉施設】&#10;一人当たり面積最大値テキスト"/>
        <xdr:cNvSpPr txBox="1"/>
      </xdr:nvSpPr>
      <xdr:spPr>
        <a:xfrm>
          <a:off x="10515600" y="1389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82</xdr:row>
      <xdr:rowOff>65532</xdr:rowOff>
    </xdr:from>
    <xdr:to>
      <xdr:col>55</xdr:col>
      <xdr:colOff>88900</xdr:colOff>
      <xdr:row>82</xdr:row>
      <xdr:rowOff>65532</xdr:rowOff>
    </xdr:to>
    <xdr:cxnSp macro="">
      <xdr:nvCxnSpPr>
        <xdr:cNvPr id="292" name="直線コネクタ 291"/>
        <xdr:cNvCxnSpPr/>
      </xdr:nvCxnSpPr>
      <xdr:spPr>
        <a:xfrm>
          <a:off x="10388600" y="1412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77995</xdr:rowOff>
    </xdr:from>
    <xdr:ext cx="469744" cy="259045"/>
    <xdr:sp macro="" textlink="">
      <xdr:nvSpPr>
        <xdr:cNvPr id="293" name="【福祉施設】&#10;一人当たり面積平均値テキスト"/>
        <xdr:cNvSpPr txBox="1"/>
      </xdr:nvSpPr>
      <xdr:spPr>
        <a:xfrm>
          <a:off x="10515600" y="14479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55118</xdr:rowOff>
    </xdr:from>
    <xdr:to>
      <xdr:col>55</xdr:col>
      <xdr:colOff>50800</xdr:colOff>
      <xdr:row>85</xdr:row>
      <xdr:rowOff>156718</xdr:rowOff>
    </xdr:to>
    <xdr:sp macro="" textlink="">
      <xdr:nvSpPr>
        <xdr:cNvPr id="294" name="フローチャート: 判断 293"/>
        <xdr:cNvSpPr/>
      </xdr:nvSpPr>
      <xdr:spPr>
        <a:xfrm>
          <a:off x="10426700" y="1462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78</xdr:row>
      <xdr:rowOff>97028</xdr:rowOff>
    </xdr:from>
    <xdr:to>
      <xdr:col>50</xdr:col>
      <xdr:colOff>165100</xdr:colOff>
      <xdr:row>79</xdr:row>
      <xdr:rowOff>27178</xdr:rowOff>
    </xdr:to>
    <xdr:sp macro="" textlink="">
      <xdr:nvSpPr>
        <xdr:cNvPr id="295" name="フローチャート: 判断 294"/>
        <xdr:cNvSpPr/>
      </xdr:nvSpPr>
      <xdr:spPr>
        <a:xfrm>
          <a:off x="9588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77</xdr:row>
      <xdr:rowOff>43705</xdr:rowOff>
    </xdr:from>
    <xdr:ext cx="469744" cy="259045"/>
    <xdr:sp macro="" textlink="">
      <xdr:nvSpPr>
        <xdr:cNvPr id="296" name="n_1aveValue【福祉施設】&#10;一人当たり面積"/>
        <xdr:cNvSpPr txBox="1"/>
      </xdr:nvSpPr>
      <xdr:spPr>
        <a:xfrm>
          <a:off x="93917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142748</xdr:rowOff>
    </xdr:from>
    <xdr:to>
      <xdr:col>46</xdr:col>
      <xdr:colOff>38100</xdr:colOff>
      <xdr:row>85</xdr:row>
      <xdr:rowOff>72898</xdr:rowOff>
    </xdr:to>
    <xdr:sp macro="" textlink="">
      <xdr:nvSpPr>
        <xdr:cNvPr id="297" name="フローチャート: 判断 296"/>
        <xdr:cNvSpPr/>
      </xdr:nvSpPr>
      <xdr:spPr>
        <a:xfrm>
          <a:off x="8699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89425</xdr:rowOff>
    </xdr:from>
    <xdr:ext cx="469744" cy="259045"/>
    <xdr:sp macro="" textlink="">
      <xdr:nvSpPr>
        <xdr:cNvPr id="298" name="n_2aveValue【福祉施設】&#10;一人当たり面積"/>
        <xdr:cNvSpPr txBox="1"/>
      </xdr:nvSpPr>
      <xdr:spPr>
        <a:xfrm>
          <a:off x="8515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57404</xdr:rowOff>
    </xdr:from>
    <xdr:to>
      <xdr:col>41</xdr:col>
      <xdr:colOff>101600</xdr:colOff>
      <xdr:row>85</xdr:row>
      <xdr:rowOff>159004</xdr:rowOff>
    </xdr:to>
    <xdr:sp macro="" textlink="">
      <xdr:nvSpPr>
        <xdr:cNvPr id="299" name="フローチャート: 判断 298"/>
        <xdr:cNvSpPr/>
      </xdr:nvSpPr>
      <xdr:spPr>
        <a:xfrm>
          <a:off x="7810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4081</xdr:rowOff>
    </xdr:from>
    <xdr:ext cx="469744" cy="259045"/>
    <xdr:sp macro="" textlink="">
      <xdr:nvSpPr>
        <xdr:cNvPr id="300" name="n_3aveValue【福祉施設】&#10;一人当たり面積"/>
        <xdr:cNvSpPr txBox="1"/>
      </xdr:nvSpPr>
      <xdr:spPr>
        <a:xfrm>
          <a:off x="7626427"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10922</xdr:rowOff>
    </xdr:from>
    <xdr:to>
      <xdr:col>55</xdr:col>
      <xdr:colOff>50800</xdr:colOff>
      <xdr:row>86</xdr:row>
      <xdr:rowOff>112522</xdr:rowOff>
    </xdr:to>
    <xdr:sp macro="" textlink="">
      <xdr:nvSpPr>
        <xdr:cNvPr id="306" name="楕円 305"/>
        <xdr:cNvSpPr/>
      </xdr:nvSpPr>
      <xdr:spPr>
        <a:xfrm>
          <a:off x="10426700" y="1475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97299</xdr:rowOff>
    </xdr:from>
    <xdr:ext cx="469744" cy="259045"/>
    <xdr:sp macro="" textlink="">
      <xdr:nvSpPr>
        <xdr:cNvPr id="307" name="【福祉施設】&#10;一人当たり面積該当値テキスト"/>
        <xdr:cNvSpPr txBox="1"/>
      </xdr:nvSpPr>
      <xdr:spPr>
        <a:xfrm>
          <a:off x="10515600" y="1467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11685</xdr:rowOff>
    </xdr:from>
    <xdr:to>
      <xdr:col>50</xdr:col>
      <xdr:colOff>165100</xdr:colOff>
      <xdr:row>86</xdr:row>
      <xdr:rowOff>113285</xdr:rowOff>
    </xdr:to>
    <xdr:sp macro="" textlink="">
      <xdr:nvSpPr>
        <xdr:cNvPr id="308" name="楕円 307"/>
        <xdr:cNvSpPr/>
      </xdr:nvSpPr>
      <xdr:spPr>
        <a:xfrm>
          <a:off x="9588500" y="1475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61722</xdr:rowOff>
    </xdr:from>
    <xdr:to>
      <xdr:col>55</xdr:col>
      <xdr:colOff>0</xdr:colOff>
      <xdr:row>86</xdr:row>
      <xdr:rowOff>62485</xdr:rowOff>
    </xdr:to>
    <xdr:cxnSp macro="">
      <xdr:nvCxnSpPr>
        <xdr:cNvPr id="309" name="直線コネクタ 308"/>
        <xdr:cNvCxnSpPr/>
      </xdr:nvCxnSpPr>
      <xdr:spPr>
        <a:xfrm flipV="1">
          <a:off x="9639300" y="14806422"/>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104412</xdr:rowOff>
    </xdr:from>
    <xdr:ext cx="469744" cy="259045"/>
    <xdr:sp macro="" textlink="">
      <xdr:nvSpPr>
        <xdr:cNvPr id="310" name="n_1mainValue【福祉施設】&#10;一人当たり面積"/>
        <xdr:cNvSpPr txBox="1"/>
      </xdr:nvSpPr>
      <xdr:spPr>
        <a:xfrm>
          <a:off x="9391727" y="1484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1" name="正方形/長方形 31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2" name="正方形/長方形 31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3" name="正方形/長方形 31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4" name="正方形/長方形 31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5" name="正方形/長方形 31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6" name="正方形/長方形 31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7" name="正方形/長方形 31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8" name="正方形/長方形 31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9" name="テキスト ボックス 31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0" name="直線コネクタ 31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1" name="直線コネクタ 32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2" name="テキスト ボックス 32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3" name="直線コネクタ 32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4" name="テキスト ボックス 32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5" name="直線コネクタ 32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6" name="テキスト ボックス 32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7" name="直線コネクタ 32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8" name="テキスト ボックス 32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9" name="直線コネクタ 32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0" name="テキスト ボックス 32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1" name="直線コネクタ 33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2" name="テキスト ボックス 33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3" name="直線コネクタ 33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4" name="テキスト ボックス 33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5987</xdr:rowOff>
    </xdr:to>
    <xdr:cxnSp macro="">
      <xdr:nvCxnSpPr>
        <xdr:cNvPr id="336" name="直線コネクタ 335"/>
        <xdr:cNvCxnSpPr/>
      </xdr:nvCxnSpPr>
      <xdr:spPr>
        <a:xfrm flipV="1">
          <a:off x="4634865" y="17090571"/>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9814</xdr:rowOff>
    </xdr:from>
    <xdr:ext cx="405111" cy="259045"/>
    <xdr:sp macro="" textlink="">
      <xdr:nvSpPr>
        <xdr:cNvPr id="337" name="【市民会館】&#10;有形固定資産減価償却率最小値テキスト"/>
        <xdr:cNvSpPr txBox="1"/>
      </xdr:nvSpPr>
      <xdr:spPr>
        <a:xfrm>
          <a:off x="4673600" y="1852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5987</xdr:rowOff>
    </xdr:from>
    <xdr:to>
      <xdr:col>24</xdr:col>
      <xdr:colOff>152400</xdr:colOff>
      <xdr:row>108</xdr:row>
      <xdr:rowOff>5987</xdr:rowOff>
    </xdr:to>
    <xdr:cxnSp macro="">
      <xdr:nvCxnSpPr>
        <xdr:cNvPr id="338" name="直線コネクタ 337"/>
        <xdr:cNvCxnSpPr/>
      </xdr:nvCxnSpPr>
      <xdr:spPr>
        <a:xfrm>
          <a:off x="4546600" y="1852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39"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40" name="直線コネクタ 339"/>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132822</xdr:rowOff>
    </xdr:from>
    <xdr:ext cx="405111" cy="259045"/>
    <xdr:sp macro="" textlink="">
      <xdr:nvSpPr>
        <xdr:cNvPr id="341" name="【市民会館】&#10;有形固定資産減価償却率平均値テキスト"/>
        <xdr:cNvSpPr txBox="1"/>
      </xdr:nvSpPr>
      <xdr:spPr>
        <a:xfrm>
          <a:off x="4673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42" name="フローチャート: 判断 341"/>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22134</xdr:rowOff>
    </xdr:from>
    <xdr:to>
      <xdr:col>20</xdr:col>
      <xdr:colOff>38100</xdr:colOff>
      <xdr:row>104</xdr:row>
      <xdr:rowOff>123734</xdr:rowOff>
    </xdr:to>
    <xdr:sp macro="" textlink="">
      <xdr:nvSpPr>
        <xdr:cNvPr id="343" name="フローチャート: 判断 342"/>
        <xdr:cNvSpPr/>
      </xdr:nvSpPr>
      <xdr:spPr>
        <a:xfrm>
          <a:off x="3746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114861</xdr:rowOff>
    </xdr:from>
    <xdr:ext cx="405111" cy="259045"/>
    <xdr:sp macro="" textlink="">
      <xdr:nvSpPr>
        <xdr:cNvPr id="344" name="n_1aveValue【市民会館】&#10;有形固定資産減価償却率"/>
        <xdr:cNvSpPr txBox="1"/>
      </xdr:nvSpPr>
      <xdr:spPr>
        <a:xfrm>
          <a:off x="35820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169092</xdr:rowOff>
    </xdr:from>
    <xdr:to>
      <xdr:col>15</xdr:col>
      <xdr:colOff>101600</xdr:colOff>
      <xdr:row>104</xdr:row>
      <xdr:rowOff>99242</xdr:rowOff>
    </xdr:to>
    <xdr:sp macro="" textlink="">
      <xdr:nvSpPr>
        <xdr:cNvPr id="345" name="フローチャート: 判断 344"/>
        <xdr:cNvSpPr/>
      </xdr:nvSpPr>
      <xdr:spPr>
        <a:xfrm>
          <a:off x="28575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115769</xdr:rowOff>
    </xdr:from>
    <xdr:ext cx="405111" cy="259045"/>
    <xdr:sp macro="" textlink="">
      <xdr:nvSpPr>
        <xdr:cNvPr id="346" name="n_2aveValue【市民会館】&#10;有形固定資産減価償却率"/>
        <xdr:cNvSpPr txBox="1"/>
      </xdr:nvSpPr>
      <xdr:spPr>
        <a:xfrm>
          <a:off x="2705744" y="1760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151130</xdr:rowOff>
    </xdr:from>
    <xdr:to>
      <xdr:col>10</xdr:col>
      <xdr:colOff>165100</xdr:colOff>
      <xdr:row>105</xdr:row>
      <xdr:rowOff>81280</xdr:rowOff>
    </xdr:to>
    <xdr:sp macro="" textlink="">
      <xdr:nvSpPr>
        <xdr:cNvPr id="347" name="フローチャート: 判断 346"/>
        <xdr:cNvSpPr/>
      </xdr:nvSpPr>
      <xdr:spPr>
        <a:xfrm>
          <a:off x="1968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97807</xdr:rowOff>
    </xdr:from>
    <xdr:ext cx="405111" cy="259045"/>
    <xdr:sp macro="" textlink="">
      <xdr:nvSpPr>
        <xdr:cNvPr id="348" name="n_3aveValue【市民会館】&#10;有形固定資産減価償却率"/>
        <xdr:cNvSpPr txBox="1"/>
      </xdr:nvSpPr>
      <xdr:spPr>
        <a:xfrm>
          <a:off x="1816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49" name="テキスト ボックス 34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0" name="テキスト ボックス 34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1" name="テキスト ボックス 35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2" name="テキスト ボックス 35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3" name="テキスト ボックス 35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61323</xdr:rowOff>
    </xdr:from>
    <xdr:to>
      <xdr:col>24</xdr:col>
      <xdr:colOff>114300</xdr:colOff>
      <xdr:row>101</xdr:row>
      <xdr:rowOff>162923</xdr:rowOff>
    </xdr:to>
    <xdr:sp macro="" textlink="">
      <xdr:nvSpPr>
        <xdr:cNvPr id="354" name="楕円 353"/>
        <xdr:cNvSpPr/>
      </xdr:nvSpPr>
      <xdr:spPr>
        <a:xfrm>
          <a:off x="4584700" y="1737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84200</xdr:rowOff>
    </xdr:from>
    <xdr:ext cx="405111" cy="259045"/>
    <xdr:sp macro="" textlink="">
      <xdr:nvSpPr>
        <xdr:cNvPr id="355" name="【市民会館】&#10;有形固定資産減価償却率該当値テキスト"/>
        <xdr:cNvSpPr txBox="1"/>
      </xdr:nvSpPr>
      <xdr:spPr>
        <a:xfrm>
          <a:off x="4673600" y="1722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111942</xdr:rowOff>
    </xdr:from>
    <xdr:to>
      <xdr:col>20</xdr:col>
      <xdr:colOff>38100</xdr:colOff>
      <xdr:row>102</xdr:row>
      <xdr:rowOff>42092</xdr:rowOff>
    </xdr:to>
    <xdr:sp macro="" textlink="">
      <xdr:nvSpPr>
        <xdr:cNvPr id="356" name="楕円 355"/>
        <xdr:cNvSpPr/>
      </xdr:nvSpPr>
      <xdr:spPr>
        <a:xfrm>
          <a:off x="3746500" y="1742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112123</xdr:rowOff>
    </xdr:from>
    <xdr:to>
      <xdr:col>24</xdr:col>
      <xdr:colOff>63500</xdr:colOff>
      <xdr:row>101</xdr:row>
      <xdr:rowOff>162742</xdr:rowOff>
    </xdr:to>
    <xdr:cxnSp macro="">
      <xdr:nvCxnSpPr>
        <xdr:cNvPr id="357" name="直線コネクタ 356"/>
        <xdr:cNvCxnSpPr/>
      </xdr:nvCxnSpPr>
      <xdr:spPr>
        <a:xfrm flipV="1">
          <a:off x="3797300" y="17428573"/>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58619</xdr:rowOff>
    </xdr:from>
    <xdr:ext cx="405111" cy="259045"/>
    <xdr:sp macro="" textlink="">
      <xdr:nvSpPr>
        <xdr:cNvPr id="358" name="n_1mainValue【市民会館】&#10;有形固定資産減価償却率"/>
        <xdr:cNvSpPr txBox="1"/>
      </xdr:nvSpPr>
      <xdr:spPr>
        <a:xfrm>
          <a:off x="3582044" y="1720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7" name="テキスト ボックス 36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8" name="直線コネクタ 36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9" name="直線コネクタ 36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0" name="テキスト ボックス 36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1" name="直線コネクタ 37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2" name="テキスト ボックス 37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3" name="直線コネクタ 37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4" name="テキスト ボックス 37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5" name="直線コネクタ 37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6" name="テキスト ボックス 37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7" name="直線コネクタ 37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8" name="テキスト ボックス 37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9" name="直線コネクタ 37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0" name="テキスト ボックス 37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130302</xdr:rowOff>
    </xdr:from>
    <xdr:to>
      <xdr:col>54</xdr:col>
      <xdr:colOff>189865</xdr:colOff>
      <xdr:row>108</xdr:row>
      <xdr:rowOff>120396</xdr:rowOff>
    </xdr:to>
    <xdr:cxnSp macro="">
      <xdr:nvCxnSpPr>
        <xdr:cNvPr id="382" name="直線コネクタ 381"/>
        <xdr:cNvCxnSpPr/>
      </xdr:nvCxnSpPr>
      <xdr:spPr>
        <a:xfrm flipV="1">
          <a:off x="10476865" y="17275302"/>
          <a:ext cx="0" cy="136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124223</xdr:rowOff>
    </xdr:from>
    <xdr:ext cx="469744" cy="259045"/>
    <xdr:sp macro="" textlink="">
      <xdr:nvSpPr>
        <xdr:cNvPr id="383" name="【市民会館】&#10;一人当たり面積最小値テキスト"/>
        <xdr:cNvSpPr txBox="1"/>
      </xdr:nvSpPr>
      <xdr:spPr>
        <a:xfrm>
          <a:off x="10515600" y="1864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120396</xdr:rowOff>
    </xdr:from>
    <xdr:to>
      <xdr:col>55</xdr:col>
      <xdr:colOff>88900</xdr:colOff>
      <xdr:row>108</xdr:row>
      <xdr:rowOff>120396</xdr:rowOff>
    </xdr:to>
    <xdr:cxnSp macro="">
      <xdr:nvCxnSpPr>
        <xdr:cNvPr id="384" name="直線コネクタ 383"/>
        <xdr:cNvCxnSpPr/>
      </xdr:nvCxnSpPr>
      <xdr:spPr>
        <a:xfrm>
          <a:off x="10388600" y="1863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76979</xdr:rowOff>
    </xdr:from>
    <xdr:ext cx="469744" cy="259045"/>
    <xdr:sp macro="" textlink="">
      <xdr:nvSpPr>
        <xdr:cNvPr id="385" name="【市民会館】&#10;一人当たり面積最大値テキスト"/>
        <xdr:cNvSpPr txBox="1"/>
      </xdr:nvSpPr>
      <xdr:spPr>
        <a:xfrm>
          <a:off x="10515600" y="1705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130302</xdr:rowOff>
    </xdr:from>
    <xdr:to>
      <xdr:col>55</xdr:col>
      <xdr:colOff>88900</xdr:colOff>
      <xdr:row>100</xdr:row>
      <xdr:rowOff>130302</xdr:rowOff>
    </xdr:to>
    <xdr:cxnSp macro="">
      <xdr:nvCxnSpPr>
        <xdr:cNvPr id="386" name="直線コネクタ 385"/>
        <xdr:cNvCxnSpPr/>
      </xdr:nvCxnSpPr>
      <xdr:spPr>
        <a:xfrm>
          <a:off x="10388600" y="17275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24655</xdr:rowOff>
    </xdr:from>
    <xdr:ext cx="469744" cy="259045"/>
    <xdr:sp macro="" textlink="">
      <xdr:nvSpPr>
        <xdr:cNvPr id="387" name="【市民会館】&#10;一人当たり面積平均値テキスト"/>
        <xdr:cNvSpPr txBox="1"/>
      </xdr:nvSpPr>
      <xdr:spPr>
        <a:xfrm>
          <a:off x="10515600" y="18198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1778</xdr:rowOff>
    </xdr:from>
    <xdr:to>
      <xdr:col>55</xdr:col>
      <xdr:colOff>50800</xdr:colOff>
      <xdr:row>107</xdr:row>
      <xdr:rowOff>103378</xdr:rowOff>
    </xdr:to>
    <xdr:sp macro="" textlink="">
      <xdr:nvSpPr>
        <xdr:cNvPr id="388" name="フローチャート: 判断 387"/>
        <xdr:cNvSpPr/>
      </xdr:nvSpPr>
      <xdr:spPr>
        <a:xfrm>
          <a:off x="10426700" y="1834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109982</xdr:rowOff>
    </xdr:from>
    <xdr:to>
      <xdr:col>50</xdr:col>
      <xdr:colOff>165100</xdr:colOff>
      <xdr:row>107</xdr:row>
      <xdr:rowOff>40132</xdr:rowOff>
    </xdr:to>
    <xdr:sp macro="" textlink="">
      <xdr:nvSpPr>
        <xdr:cNvPr id="389" name="フローチャート: 判断 388"/>
        <xdr:cNvSpPr/>
      </xdr:nvSpPr>
      <xdr:spPr>
        <a:xfrm>
          <a:off x="9588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56659</xdr:rowOff>
    </xdr:from>
    <xdr:ext cx="469744" cy="259045"/>
    <xdr:sp macro="" textlink="">
      <xdr:nvSpPr>
        <xdr:cNvPr id="390" name="n_1aveValue【市民会館】&#10;一人当たり面積"/>
        <xdr:cNvSpPr txBox="1"/>
      </xdr:nvSpPr>
      <xdr:spPr>
        <a:xfrm>
          <a:off x="93917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98552</xdr:rowOff>
    </xdr:from>
    <xdr:to>
      <xdr:col>46</xdr:col>
      <xdr:colOff>38100</xdr:colOff>
      <xdr:row>107</xdr:row>
      <xdr:rowOff>28702</xdr:rowOff>
    </xdr:to>
    <xdr:sp macro="" textlink="">
      <xdr:nvSpPr>
        <xdr:cNvPr id="391" name="フローチャート: 判断 390"/>
        <xdr:cNvSpPr/>
      </xdr:nvSpPr>
      <xdr:spPr>
        <a:xfrm>
          <a:off x="8699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45229</xdr:rowOff>
    </xdr:from>
    <xdr:ext cx="469744" cy="259045"/>
    <xdr:sp macro="" textlink="">
      <xdr:nvSpPr>
        <xdr:cNvPr id="392" name="n_2aveValue【市民会館】&#10;一人当たり面積"/>
        <xdr:cNvSpPr txBox="1"/>
      </xdr:nvSpPr>
      <xdr:spPr>
        <a:xfrm>
          <a:off x="85154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148082</xdr:rowOff>
    </xdr:from>
    <xdr:to>
      <xdr:col>41</xdr:col>
      <xdr:colOff>101600</xdr:colOff>
      <xdr:row>107</xdr:row>
      <xdr:rowOff>78232</xdr:rowOff>
    </xdr:to>
    <xdr:sp macro="" textlink="">
      <xdr:nvSpPr>
        <xdr:cNvPr id="393" name="フローチャート: 判断 392"/>
        <xdr:cNvSpPr/>
      </xdr:nvSpPr>
      <xdr:spPr>
        <a:xfrm>
          <a:off x="7810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94759</xdr:rowOff>
    </xdr:from>
    <xdr:ext cx="469744" cy="259045"/>
    <xdr:sp macro="" textlink="">
      <xdr:nvSpPr>
        <xdr:cNvPr id="394" name="n_3aveValue【市民会館】&#10;一人当たり面積"/>
        <xdr:cNvSpPr txBox="1"/>
      </xdr:nvSpPr>
      <xdr:spPr>
        <a:xfrm>
          <a:off x="7626427" y="180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95" name="テキスト ボックス 39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68835</xdr:rowOff>
    </xdr:from>
    <xdr:to>
      <xdr:col>55</xdr:col>
      <xdr:colOff>50800</xdr:colOff>
      <xdr:row>108</xdr:row>
      <xdr:rowOff>170435</xdr:rowOff>
    </xdr:to>
    <xdr:sp macro="" textlink="">
      <xdr:nvSpPr>
        <xdr:cNvPr id="400" name="楕円 399"/>
        <xdr:cNvSpPr/>
      </xdr:nvSpPr>
      <xdr:spPr>
        <a:xfrm>
          <a:off x="10426700" y="1858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155212</xdr:rowOff>
    </xdr:from>
    <xdr:ext cx="469744" cy="259045"/>
    <xdr:sp macro="" textlink="">
      <xdr:nvSpPr>
        <xdr:cNvPr id="401" name="【市民会館】&#10;一人当たり面積該当値テキスト"/>
        <xdr:cNvSpPr txBox="1"/>
      </xdr:nvSpPr>
      <xdr:spPr>
        <a:xfrm>
          <a:off x="10515600" y="1850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68835</xdr:rowOff>
    </xdr:from>
    <xdr:to>
      <xdr:col>50</xdr:col>
      <xdr:colOff>165100</xdr:colOff>
      <xdr:row>108</xdr:row>
      <xdr:rowOff>170435</xdr:rowOff>
    </xdr:to>
    <xdr:sp macro="" textlink="">
      <xdr:nvSpPr>
        <xdr:cNvPr id="402" name="楕円 401"/>
        <xdr:cNvSpPr/>
      </xdr:nvSpPr>
      <xdr:spPr>
        <a:xfrm>
          <a:off x="9588500" y="1858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119635</xdr:rowOff>
    </xdr:from>
    <xdr:to>
      <xdr:col>55</xdr:col>
      <xdr:colOff>0</xdr:colOff>
      <xdr:row>108</xdr:row>
      <xdr:rowOff>119635</xdr:rowOff>
    </xdr:to>
    <xdr:cxnSp macro="">
      <xdr:nvCxnSpPr>
        <xdr:cNvPr id="403" name="直線コネクタ 402"/>
        <xdr:cNvCxnSpPr/>
      </xdr:nvCxnSpPr>
      <xdr:spPr>
        <a:xfrm>
          <a:off x="9639300" y="186362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161562</xdr:rowOff>
    </xdr:from>
    <xdr:ext cx="469744" cy="259045"/>
    <xdr:sp macro="" textlink="">
      <xdr:nvSpPr>
        <xdr:cNvPr id="404" name="n_1mainValue【市民会館】&#10;一人当たり面積"/>
        <xdr:cNvSpPr txBox="1"/>
      </xdr:nvSpPr>
      <xdr:spPr>
        <a:xfrm>
          <a:off x="9391727" y="1867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5" name="正方形/長方形 40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6" name="正方形/長方形 40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7" name="正方形/長方形 40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8" name="正方形/長方形 40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9" name="正方形/長方形 40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0" name="正方形/長方形 40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1" name="正方形/長方形 41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2" name="正方形/長方形 41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3" name="テキスト ボックス 41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4" name="直線コネクタ 41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15" name="直線コネクタ 41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16" name="テキスト ボックス 41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7" name="直線コネクタ 41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8" name="テキスト ボックス 41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9" name="直線コネクタ 41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0" name="テキスト ボックス 41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1" name="直線コネクタ 42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2" name="テキスト ボックス 42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3" name="直線コネクタ 42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4" name="テキスト ボックス 42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5" name="直線コネクタ 42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26" name="テキスト ボックス 42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7" name="直線コネクタ 42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8" name="テキスト ボックス 42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17417</xdr:rowOff>
    </xdr:to>
    <xdr:cxnSp macro="">
      <xdr:nvCxnSpPr>
        <xdr:cNvPr id="430" name="直線コネクタ 429"/>
        <xdr:cNvCxnSpPr/>
      </xdr:nvCxnSpPr>
      <xdr:spPr>
        <a:xfrm flipV="1">
          <a:off x="16318864" y="5660572"/>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21244</xdr:rowOff>
    </xdr:from>
    <xdr:ext cx="340478" cy="259045"/>
    <xdr:sp macro="" textlink="">
      <xdr:nvSpPr>
        <xdr:cNvPr id="431" name="【一般廃棄物処理施設】&#10;有形固定資産減価償却率最小値テキスト"/>
        <xdr:cNvSpPr txBox="1"/>
      </xdr:nvSpPr>
      <xdr:spPr>
        <a:xfrm>
          <a:off x="16357600" y="72221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17417</xdr:rowOff>
    </xdr:from>
    <xdr:to>
      <xdr:col>86</xdr:col>
      <xdr:colOff>25400</xdr:colOff>
      <xdr:row>42</xdr:row>
      <xdr:rowOff>17417</xdr:rowOff>
    </xdr:to>
    <xdr:cxnSp macro="">
      <xdr:nvCxnSpPr>
        <xdr:cNvPr id="432" name="直線コネクタ 431"/>
        <xdr:cNvCxnSpPr/>
      </xdr:nvCxnSpPr>
      <xdr:spPr>
        <a:xfrm>
          <a:off x="16230600" y="721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33"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34" name="直線コネクタ 43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5823</xdr:rowOff>
    </xdr:from>
    <xdr:ext cx="405111" cy="259045"/>
    <xdr:sp macro="" textlink="">
      <xdr:nvSpPr>
        <xdr:cNvPr id="435" name="【一般廃棄物処理施設】&#10;有形固定資産減価償却率平均値テキスト"/>
        <xdr:cNvSpPr txBox="1"/>
      </xdr:nvSpPr>
      <xdr:spPr>
        <a:xfrm>
          <a:off x="16357600" y="61780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154396</xdr:rowOff>
    </xdr:from>
    <xdr:to>
      <xdr:col>85</xdr:col>
      <xdr:colOff>177800</xdr:colOff>
      <xdr:row>37</xdr:row>
      <xdr:rowOff>84546</xdr:rowOff>
    </xdr:to>
    <xdr:sp macro="" textlink="">
      <xdr:nvSpPr>
        <xdr:cNvPr id="436" name="フローチャート: 判断 435"/>
        <xdr:cNvSpPr/>
      </xdr:nvSpPr>
      <xdr:spPr>
        <a:xfrm>
          <a:off x="162687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159294</xdr:rowOff>
    </xdr:from>
    <xdr:to>
      <xdr:col>81</xdr:col>
      <xdr:colOff>101600</xdr:colOff>
      <xdr:row>37</xdr:row>
      <xdr:rowOff>89444</xdr:rowOff>
    </xdr:to>
    <xdr:sp macro="" textlink="">
      <xdr:nvSpPr>
        <xdr:cNvPr id="437" name="フローチャート: 判断 436"/>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105971</xdr:rowOff>
    </xdr:from>
    <xdr:ext cx="405111" cy="259045"/>
    <xdr:sp macro="" textlink="">
      <xdr:nvSpPr>
        <xdr:cNvPr id="438" name="n_1aveValue【一般廃棄物処理施設】&#10;有形固定資産減価償却率"/>
        <xdr:cNvSpPr txBox="1"/>
      </xdr:nvSpPr>
      <xdr:spPr>
        <a:xfrm>
          <a:off x="15266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160927</xdr:rowOff>
    </xdr:from>
    <xdr:to>
      <xdr:col>76</xdr:col>
      <xdr:colOff>165100</xdr:colOff>
      <xdr:row>37</xdr:row>
      <xdr:rowOff>91077</xdr:rowOff>
    </xdr:to>
    <xdr:sp macro="" textlink="">
      <xdr:nvSpPr>
        <xdr:cNvPr id="439" name="フローチャート: 判断 438"/>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107604</xdr:rowOff>
    </xdr:from>
    <xdr:ext cx="405111" cy="259045"/>
    <xdr:sp macro="" textlink="">
      <xdr:nvSpPr>
        <xdr:cNvPr id="440" name="n_2aveValue【一般廃棄物処理施設】&#10;有形固定資産減価償却率"/>
        <xdr:cNvSpPr txBox="1"/>
      </xdr:nvSpPr>
      <xdr:spPr>
        <a:xfrm>
          <a:off x="14389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907</xdr:rowOff>
    </xdr:from>
    <xdr:to>
      <xdr:col>72</xdr:col>
      <xdr:colOff>38100</xdr:colOff>
      <xdr:row>36</xdr:row>
      <xdr:rowOff>102507</xdr:rowOff>
    </xdr:to>
    <xdr:sp macro="" textlink="">
      <xdr:nvSpPr>
        <xdr:cNvPr id="441" name="フローチャート: 判断 440"/>
        <xdr:cNvSpPr/>
      </xdr:nvSpPr>
      <xdr:spPr>
        <a:xfrm>
          <a:off x="13652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34</xdr:row>
      <xdr:rowOff>119034</xdr:rowOff>
    </xdr:from>
    <xdr:ext cx="405111" cy="259045"/>
    <xdr:sp macro="" textlink="">
      <xdr:nvSpPr>
        <xdr:cNvPr id="442" name="n_3aveValue【一般廃棄物処理施設】&#10;有形固定資産減価償却率"/>
        <xdr:cNvSpPr txBox="1"/>
      </xdr:nvSpPr>
      <xdr:spPr>
        <a:xfrm>
          <a:off x="13500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43" name="テキスト ボックス 44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4" name="テキスト ボックス 44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5" name="テキスト ボックス 44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6" name="テキスト ボックス 44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7" name="テキスト ボックス 44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146231</xdr:rowOff>
    </xdr:from>
    <xdr:to>
      <xdr:col>85</xdr:col>
      <xdr:colOff>177800</xdr:colOff>
      <xdr:row>39</xdr:row>
      <xdr:rowOff>76381</xdr:rowOff>
    </xdr:to>
    <xdr:sp macro="" textlink="">
      <xdr:nvSpPr>
        <xdr:cNvPr id="448" name="楕円 447"/>
        <xdr:cNvSpPr/>
      </xdr:nvSpPr>
      <xdr:spPr>
        <a:xfrm>
          <a:off x="162687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124658</xdr:rowOff>
    </xdr:from>
    <xdr:ext cx="405111" cy="259045"/>
    <xdr:sp macro="" textlink="">
      <xdr:nvSpPr>
        <xdr:cNvPr id="449" name="【一般廃棄物処理施設】&#10;有形固定資産減価償却率該当値テキスト"/>
        <xdr:cNvSpPr txBox="1"/>
      </xdr:nvSpPr>
      <xdr:spPr>
        <a:xfrm>
          <a:off x="16357600"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18869</xdr:rowOff>
    </xdr:from>
    <xdr:to>
      <xdr:col>81</xdr:col>
      <xdr:colOff>101600</xdr:colOff>
      <xdr:row>39</xdr:row>
      <xdr:rowOff>120469</xdr:rowOff>
    </xdr:to>
    <xdr:sp macro="" textlink="">
      <xdr:nvSpPr>
        <xdr:cNvPr id="450" name="楕円 449"/>
        <xdr:cNvSpPr/>
      </xdr:nvSpPr>
      <xdr:spPr>
        <a:xfrm>
          <a:off x="15430500" y="67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25581</xdr:rowOff>
    </xdr:from>
    <xdr:to>
      <xdr:col>85</xdr:col>
      <xdr:colOff>127000</xdr:colOff>
      <xdr:row>39</xdr:row>
      <xdr:rowOff>69669</xdr:rowOff>
    </xdr:to>
    <xdr:cxnSp macro="">
      <xdr:nvCxnSpPr>
        <xdr:cNvPr id="451" name="直線コネクタ 450"/>
        <xdr:cNvCxnSpPr/>
      </xdr:nvCxnSpPr>
      <xdr:spPr>
        <a:xfrm flipV="1">
          <a:off x="15481300" y="6712131"/>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111596</xdr:rowOff>
    </xdr:from>
    <xdr:ext cx="405111" cy="259045"/>
    <xdr:sp macro="" textlink="">
      <xdr:nvSpPr>
        <xdr:cNvPr id="452" name="n_1mainValue【一般廃棄物処理施設】&#10;有形固定資産減価償却率"/>
        <xdr:cNvSpPr txBox="1"/>
      </xdr:nvSpPr>
      <xdr:spPr>
        <a:xfrm>
          <a:off x="15266044" y="679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4" name="テキスト ボックス 46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6" name="テキスト ボックス 46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8" name="テキスト ボックス 46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0" name="テキスト ボックス 46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2" name="テキスト ボックス 4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137305</xdr:rowOff>
    </xdr:from>
    <xdr:to>
      <xdr:col>116</xdr:col>
      <xdr:colOff>62864</xdr:colOff>
      <xdr:row>41</xdr:row>
      <xdr:rowOff>132200</xdr:rowOff>
    </xdr:to>
    <xdr:cxnSp macro="">
      <xdr:nvCxnSpPr>
        <xdr:cNvPr id="474" name="直線コネクタ 473"/>
        <xdr:cNvCxnSpPr/>
      </xdr:nvCxnSpPr>
      <xdr:spPr>
        <a:xfrm flipV="1">
          <a:off x="22160864" y="5795155"/>
          <a:ext cx="0" cy="1366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136027</xdr:rowOff>
    </xdr:from>
    <xdr:ext cx="378565" cy="259045"/>
    <xdr:sp macro="" textlink="">
      <xdr:nvSpPr>
        <xdr:cNvPr id="475" name="【一般廃棄物処理施設】&#10;一人当たり有形固定資産（償却資産）額最小値テキスト"/>
        <xdr:cNvSpPr txBox="1"/>
      </xdr:nvSpPr>
      <xdr:spPr>
        <a:xfrm>
          <a:off x="22199600" y="7165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132200</xdr:rowOff>
    </xdr:from>
    <xdr:to>
      <xdr:col>116</xdr:col>
      <xdr:colOff>152400</xdr:colOff>
      <xdr:row>41</xdr:row>
      <xdr:rowOff>132200</xdr:rowOff>
    </xdr:to>
    <xdr:cxnSp macro="">
      <xdr:nvCxnSpPr>
        <xdr:cNvPr id="476" name="直線コネクタ 475"/>
        <xdr:cNvCxnSpPr/>
      </xdr:nvCxnSpPr>
      <xdr:spPr>
        <a:xfrm>
          <a:off x="22072600" y="71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83982</xdr:rowOff>
    </xdr:from>
    <xdr:ext cx="599010" cy="259045"/>
    <xdr:sp macro="" textlink="">
      <xdr:nvSpPr>
        <xdr:cNvPr id="477" name="【一般廃棄物処理施設】&#10;一人当たり有形固定資産（償却資産）額最大値テキスト"/>
        <xdr:cNvSpPr txBox="1"/>
      </xdr:nvSpPr>
      <xdr:spPr>
        <a:xfrm>
          <a:off x="22199600" y="55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137305</xdr:rowOff>
    </xdr:from>
    <xdr:to>
      <xdr:col>116</xdr:col>
      <xdr:colOff>152400</xdr:colOff>
      <xdr:row>33</xdr:row>
      <xdr:rowOff>137305</xdr:rowOff>
    </xdr:to>
    <xdr:cxnSp macro="">
      <xdr:nvCxnSpPr>
        <xdr:cNvPr id="478" name="直線コネクタ 477"/>
        <xdr:cNvCxnSpPr/>
      </xdr:nvCxnSpPr>
      <xdr:spPr>
        <a:xfrm>
          <a:off x="22072600" y="57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95015</xdr:rowOff>
    </xdr:from>
    <xdr:ext cx="599010" cy="259045"/>
    <xdr:sp macro="" textlink="">
      <xdr:nvSpPr>
        <xdr:cNvPr id="479" name="【一般廃棄物処理施設】&#10;一人当たり有形固定資産（償却資産）額平均値テキスト"/>
        <xdr:cNvSpPr txBox="1"/>
      </xdr:nvSpPr>
      <xdr:spPr>
        <a:xfrm>
          <a:off x="22199600" y="6781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116588</xdr:rowOff>
    </xdr:from>
    <xdr:to>
      <xdr:col>116</xdr:col>
      <xdr:colOff>114300</xdr:colOff>
      <xdr:row>40</xdr:row>
      <xdr:rowOff>46738</xdr:rowOff>
    </xdr:to>
    <xdr:sp macro="" textlink="">
      <xdr:nvSpPr>
        <xdr:cNvPr id="480" name="フローチャート: 判断 479"/>
        <xdr:cNvSpPr/>
      </xdr:nvSpPr>
      <xdr:spPr>
        <a:xfrm>
          <a:off x="22110700" y="680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116132</xdr:rowOff>
    </xdr:from>
    <xdr:to>
      <xdr:col>112</xdr:col>
      <xdr:colOff>38100</xdr:colOff>
      <xdr:row>40</xdr:row>
      <xdr:rowOff>46282</xdr:rowOff>
    </xdr:to>
    <xdr:sp macro="" textlink="">
      <xdr:nvSpPr>
        <xdr:cNvPr id="481" name="フローチャート: 判断 480"/>
        <xdr:cNvSpPr/>
      </xdr:nvSpPr>
      <xdr:spPr>
        <a:xfrm>
          <a:off x="21272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37409</xdr:rowOff>
    </xdr:from>
    <xdr:ext cx="599010" cy="259045"/>
    <xdr:sp macro="" textlink="">
      <xdr:nvSpPr>
        <xdr:cNvPr id="482" name="n_1aveValue【一般廃棄物処理施設】&#10;一人当たり有形固定資産（償却資産）額"/>
        <xdr:cNvSpPr txBox="1"/>
      </xdr:nvSpPr>
      <xdr:spPr>
        <a:xfrm>
          <a:off x="21011095" y="689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162832</xdr:rowOff>
    </xdr:from>
    <xdr:to>
      <xdr:col>107</xdr:col>
      <xdr:colOff>101600</xdr:colOff>
      <xdr:row>40</xdr:row>
      <xdr:rowOff>92982</xdr:rowOff>
    </xdr:to>
    <xdr:sp macro="" textlink="">
      <xdr:nvSpPr>
        <xdr:cNvPr id="483" name="フローチャート: 判断 482"/>
        <xdr:cNvSpPr/>
      </xdr:nvSpPr>
      <xdr:spPr>
        <a:xfrm>
          <a:off x="20383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109509</xdr:rowOff>
    </xdr:from>
    <xdr:ext cx="599010" cy="259045"/>
    <xdr:sp macro="" textlink="">
      <xdr:nvSpPr>
        <xdr:cNvPr id="484" name="n_2aveValue【一般廃棄物処理施設】&#10;一人当たり有形固定資産（償却資産）額"/>
        <xdr:cNvSpPr txBox="1"/>
      </xdr:nvSpPr>
      <xdr:spPr>
        <a:xfrm>
          <a:off x="20134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19443</xdr:rowOff>
    </xdr:from>
    <xdr:to>
      <xdr:col>102</xdr:col>
      <xdr:colOff>165100</xdr:colOff>
      <xdr:row>40</xdr:row>
      <xdr:rowOff>121043</xdr:rowOff>
    </xdr:to>
    <xdr:sp macro="" textlink="">
      <xdr:nvSpPr>
        <xdr:cNvPr id="485" name="フローチャート: 判断 484"/>
        <xdr:cNvSpPr/>
      </xdr:nvSpPr>
      <xdr:spPr>
        <a:xfrm>
          <a:off x="19494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137570</xdr:rowOff>
    </xdr:from>
    <xdr:ext cx="599010" cy="259045"/>
    <xdr:sp macro="" textlink="">
      <xdr:nvSpPr>
        <xdr:cNvPr id="486" name="n_3aveValue【一般廃棄物処理施設】&#10;一人当たり有形固定資産（償却資産）額"/>
        <xdr:cNvSpPr txBox="1"/>
      </xdr:nvSpPr>
      <xdr:spPr>
        <a:xfrm>
          <a:off x="19245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149180</xdr:rowOff>
    </xdr:from>
    <xdr:to>
      <xdr:col>116</xdr:col>
      <xdr:colOff>114300</xdr:colOff>
      <xdr:row>36</xdr:row>
      <xdr:rowOff>79330</xdr:rowOff>
    </xdr:to>
    <xdr:sp macro="" textlink="">
      <xdr:nvSpPr>
        <xdr:cNvPr id="492" name="楕円 491"/>
        <xdr:cNvSpPr/>
      </xdr:nvSpPr>
      <xdr:spPr>
        <a:xfrm>
          <a:off x="22110700" y="614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607</xdr:rowOff>
    </xdr:from>
    <xdr:ext cx="599010" cy="259045"/>
    <xdr:sp macro="" textlink="">
      <xdr:nvSpPr>
        <xdr:cNvPr id="493" name="【一般廃棄物処理施設】&#10;一人当たり有形固定資産（償却資産）額該当値テキスト"/>
        <xdr:cNvSpPr txBox="1"/>
      </xdr:nvSpPr>
      <xdr:spPr>
        <a:xfrm>
          <a:off x="22199600" y="6001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161271</xdr:rowOff>
    </xdr:from>
    <xdr:to>
      <xdr:col>112</xdr:col>
      <xdr:colOff>38100</xdr:colOff>
      <xdr:row>36</xdr:row>
      <xdr:rowOff>91421</xdr:rowOff>
    </xdr:to>
    <xdr:sp macro="" textlink="">
      <xdr:nvSpPr>
        <xdr:cNvPr id="494" name="楕円 493"/>
        <xdr:cNvSpPr/>
      </xdr:nvSpPr>
      <xdr:spPr>
        <a:xfrm>
          <a:off x="21272500" y="616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28530</xdr:rowOff>
    </xdr:from>
    <xdr:to>
      <xdr:col>116</xdr:col>
      <xdr:colOff>63500</xdr:colOff>
      <xdr:row>36</xdr:row>
      <xdr:rowOff>40621</xdr:rowOff>
    </xdr:to>
    <xdr:cxnSp macro="">
      <xdr:nvCxnSpPr>
        <xdr:cNvPr id="495" name="直線コネクタ 494"/>
        <xdr:cNvCxnSpPr/>
      </xdr:nvCxnSpPr>
      <xdr:spPr>
        <a:xfrm flipV="1">
          <a:off x="21323300" y="6200730"/>
          <a:ext cx="838200" cy="1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34</xdr:row>
      <xdr:rowOff>107948</xdr:rowOff>
    </xdr:from>
    <xdr:ext cx="599010" cy="259045"/>
    <xdr:sp macro="" textlink="">
      <xdr:nvSpPr>
        <xdr:cNvPr id="496" name="n_1mainValue【一般廃棄物処理施設】&#10;一人当たり有形固定資産（償却資産）額"/>
        <xdr:cNvSpPr txBox="1"/>
      </xdr:nvSpPr>
      <xdr:spPr>
        <a:xfrm>
          <a:off x="21011095" y="5937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7" name="正方形/長方形 4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8" name="正方形/長方形 4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9" name="正方形/長方形 4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0" name="正方形/長方形 4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1" name="正方形/長方形 5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2" name="正方形/長方形 5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3" name="正方形/長方形 5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4" name="正方形/長方形 50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5" name="テキスト ボックス 50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6" name="直線コネクタ 50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07" name="直線コネクタ 50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08" name="テキスト ボックス 507"/>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9" name="直線コネクタ 50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0" name="テキスト ボックス 50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1" name="直線コネクタ 51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2" name="テキスト ボックス 51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3" name="直線コネクタ 51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4" name="テキスト ボックス 51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5" name="直線コネクタ 51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16" name="テキスト ボックス 51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7" name="直線コネクタ 51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18" name="テキスト ボックス 51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64</xdr:row>
      <xdr:rowOff>24765</xdr:rowOff>
    </xdr:to>
    <xdr:cxnSp macro="">
      <xdr:nvCxnSpPr>
        <xdr:cNvPr id="520" name="直線コネクタ 519"/>
        <xdr:cNvCxnSpPr/>
      </xdr:nvCxnSpPr>
      <xdr:spPr>
        <a:xfrm flipV="1">
          <a:off x="16318864" y="9456420"/>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28592</xdr:rowOff>
    </xdr:from>
    <xdr:ext cx="340478" cy="259045"/>
    <xdr:sp macro="" textlink="">
      <xdr:nvSpPr>
        <xdr:cNvPr id="521" name="【保健センター・保健所】&#10;有形固定資産減価償却率最小値テキスト"/>
        <xdr:cNvSpPr txBox="1"/>
      </xdr:nvSpPr>
      <xdr:spPr>
        <a:xfrm>
          <a:off x="16357600" y="110013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24765</xdr:rowOff>
    </xdr:from>
    <xdr:to>
      <xdr:col>86</xdr:col>
      <xdr:colOff>25400</xdr:colOff>
      <xdr:row>64</xdr:row>
      <xdr:rowOff>24765</xdr:rowOff>
    </xdr:to>
    <xdr:cxnSp macro="">
      <xdr:nvCxnSpPr>
        <xdr:cNvPr id="522" name="直線コネクタ 521"/>
        <xdr:cNvCxnSpPr/>
      </xdr:nvCxnSpPr>
      <xdr:spPr>
        <a:xfrm>
          <a:off x="16230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523" name="【保健センター・保健所】&#10;有形固定資産減価償却率最大値テキスト"/>
        <xdr:cNvSpPr txBox="1"/>
      </xdr:nvSpPr>
      <xdr:spPr>
        <a:xfrm>
          <a:off x="16357600" y="923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524" name="直線コネクタ 523"/>
        <xdr:cNvCxnSpPr/>
      </xdr:nvCxnSpPr>
      <xdr:spPr>
        <a:xfrm>
          <a:off x="16230600" y="945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124477</xdr:rowOff>
    </xdr:from>
    <xdr:ext cx="405111" cy="259045"/>
    <xdr:sp macro="" textlink="">
      <xdr:nvSpPr>
        <xdr:cNvPr id="525" name="【保健センター・保健所】&#10;有形固定資産減価償却率平均値テキスト"/>
        <xdr:cNvSpPr txBox="1"/>
      </xdr:nvSpPr>
      <xdr:spPr>
        <a:xfrm>
          <a:off x="16357600" y="10068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101600</xdr:rowOff>
    </xdr:from>
    <xdr:to>
      <xdr:col>85</xdr:col>
      <xdr:colOff>177800</xdr:colOff>
      <xdr:row>60</xdr:row>
      <xdr:rowOff>31750</xdr:rowOff>
    </xdr:to>
    <xdr:sp macro="" textlink="">
      <xdr:nvSpPr>
        <xdr:cNvPr id="526" name="フローチャート: 判断 525"/>
        <xdr:cNvSpPr/>
      </xdr:nvSpPr>
      <xdr:spPr>
        <a:xfrm>
          <a:off x="16268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527" name="フローチャート: 判断 526"/>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48277</xdr:rowOff>
    </xdr:from>
    <xdr:ext cx="405111" cy="259045"/>
    <xdr:sp macro="" textlink="">
      <xdr:nvSpPr>
        <xdr:cNvPr id="528" name="n_1aveValue【保健センター・保健所】&#10;有形固定資産減価償却率"/>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21590</xdr:rowOff>
    </xdr:from>
    <xdr:to>
      <xdr:col>76</xdr:col>
      <xdr:colOff>165100</xdr:colOff>
      <xdr:row>59</xdr:row>
      <xdr:rowOff>123190</xdr:rowOff>
    </xdr:to>
    <xdr:sp macro="" textlink="">
      <xdr:nvSpPr>
        <xdr:cNvPr id="529" name="フローチャート: 判断 528"/>
        <xdr:cNvSpPr/>
      </xdr:nvSpPr>
      <xdr:spPr>
        <a:xfrm>
          <a:off x="14541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139717</xdr:rowOff>
    </xdr:from>
    <xdr:ext cx="405111" cy="259045"/>
    <xdr:sp macro="" textlink="">
      <xdr:nvSpPr>
        <xdr:cNvPr id="530" name="n_2aveValue【保健センター・保健所】&#10;有形固定資産減価償却率"/>
        <xdr:cNvSpPr txBox="1"/>
      </xdr:nvSpPr>
      <xdr:spPr>
        <a:xfrm>
          <a:off x="14389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105410</xdr:rowOff>
    </xdr:from>
    <xdr:to>
      <xdr:col>72</xdr:col>
      <xdr:colOff>38100</xdr:colOff>
      <xdr:row>60</xdr:row>
      <xdr:rowOff>35560</xdr:rowOff>
    </xdr:to>
    <xdr:sp macro="" textlink="">
      <xdr:nvSpPr>
        <xdr:cNvPr id="531" name="フローチャート: 判断 530"/>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52087</xdr:rowOff>
    </xdr:from>
    <xdr:ext cx="405111" cy="259045"/>
    <xdr:sp macro="" textlink="">
      <xdr:nvSpPr>
        <xdr:cNvPr id="532" name="n_3aveValue【保健センター・保健所】&#10;有形固定資産減価償却率"/>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33" name="テキスト ボックス 5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4" name="テキスト ボックス 5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5" name="テキスト ボックス 5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6" name="テキスト ボックス 5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7" name="テキスト ボックス 5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111125</xdr:rowOff>
    </xdr:from>
    <xdr:to>
      <xdr:col>85</xdr:col>
      <xdr:colOff>177800</xdr:colOff>
      <xdr:row>60</xdr:row>
      <xdr:rowOff>41275</xdr:rowOff>
    </xdr:to>
    <xdr:sp macro="" textlink="">
      <xdr:nvSpPr>
        <xdr:cNvPr id="538" name="楕円 537"/>
        <xdr:cNvSpPr/>
      </xdr:nvSpPr>
      <xdr:spPr>
        <a:xfrm>
          <a:off x="162687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89552</xdr:rowOff>
    </xdr:from>
    <xdr:ext cx="405111" cy="259045"/>
    <xdr:sp macro="" textlink="">
      <xdr:nvSpPr>
        <xdr:cNvPr id="539" name="【保健センター・保健所】&#10;有形固定資産減価償却率該当値テキスト"/>
        <xdr:cNvSpPr txBox="1"/>
      </xdr:nvSpPr>
      <xdr:spPr>
        <a:xfrm>
          <a:off x="16357600" y="1020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153035</xdr:rowOff>
    </xdr:from>
    <xdr:to>
      <xdr:col>81</xdr:col>
      <xdr:colOff>101600</xdr:colOff>
      <xdr:row>60</xdr:row>
      <xdr:rowOff>83185</xdr:rowOff>
    </xdr:to>
    <xdr:sp macro="" textlink="">
      <xdr:nvSpPr>
        <xdr:cNvPr id="540" name="楕円 539"/>
        <xdr:cNvSpPr/>
      </xdr:nvSpPr>
      <xdr:spPr>
        <a:xfrm>
          <a:off x="15430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161925</xdr:rowOff>
    </xdr:from>
    <xdr:to>
      <xdr:col>85</xdr:col>
      <xdr:colOff>127000</xdr:colOff>
      <xdr:row>60</xdr:row>
      <xdr:rowOff>32385</xdr:rowOff>
    </xdr:to>
    <xdr:cxnSp macro="">
      <xdr:nvCxnSpPr>
        <xdr:cNvPr id="541" name="直線コネクタ 540"/>
        <xdr:cNvCxnSpPr/>
      </xdr:nvCxnSpPr>
      <xdr:spPr>
        <a:xfrm flipV="1">
          <a:off x="15481300" y="1027747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74312</xdr:rowOff>
    </xdr:from>
    <xdr:ext cx="405111" cy="259045"/>
    <xdr:sp macro="" textlink="">
      <xdr:nvSpPr>
        <xdr:cNvPr id="542" name="n_1mainValue【保健センター・保健所】&#10;有形固定資産減価償却率"/>
        <xdr:cNvSpPr txBox="1"/>
      </xdr:nvSpPr>
      <xdr:spPr>
        <a:xfrm>
          <a:off x="152660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3" name="正方形/長方形 5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4" name="正方形/長方形 5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5" name="正方形/長方形 5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6" name="正方形/長方形 5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7" name="正方形/長方形 5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8" name="正方形/長方形 5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9" name="正方形/長方形 5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0" name="正方形/長方形 54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1" name="テキスト ボックス 55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2" name="直線コネクタ 55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3" name="直線コネクタ 55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4" name="テキスト ボックス 55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5" name="直線コネクタ 55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6" name="テキスト ボックス 55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7" name="直線コネクタ 55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8" name="テキスト ボックス 55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9" name="直線コネクタ 55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0" name="テキスト ボックス 55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1" name="直線コネクタ 56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2" name="テキスト ボックス 56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3" name="直線コネクタ 56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4" name="テキスト ボックス 56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102870</xdr:rowOff>
    </xdr:from>
    <xdr:to>
      <xdr:col>116</xdr:col>
      <xdr:colOff>62864</xdr:colOff>
      <xdr:row>63</xdr:row>
      <xdr:rowOff>167640</xdr:rowOff>
    </xdr:to>
    <xdr:cxnSp macro="">
      <xdr:nvCxnSpPr>
        <xdr:cNvPr id="566" name="直線コネクタ 565"/>
        <xdr:cNvCxnSpPr/>
      </xdr:nvCxnSpPr>
      <xdr:spPr>
        <a:xfrm flipV="1">
          <a:off x="22160864" y="9532620"/>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17</xdr:rowOff>
    </xdr:from>
    <xdr:ext cx="469744" cy="259045"/>
    <xdr:sp macro="" textlink="">
      <xdr:nvSpPr>
        <xdr:cNvPr id="567" name="【保健センター・保健所】&#10;一人当たり面積最小値テキスト"/>
        <xdr:cNvSpPr txBox="1"/>
      </xdr:nvSpPr>
      <xdr:spPr>
        <a:xfrm>
          <a:off x="22199600"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167640</xdr:rowOff>
    </xdr:from>
    <xdr:to>
      <xdr:col>116</xdr:col>
      <xdr:colOff>152400</xdr:colOff>
      <xdr:row>63</xdr:row>
      <xdr:rowOff>167640</xdr:rowOff>
    </xdr:to>
    <xdr:cxnSp macro="">
      <xdr:nvCxnSpPr>
        <xdr:cNvPr id="568" name="直線コネクタ 567"/>
        <xdr:cNvCxnSpPr/>
      </xdr:nvCxnSpPr>
      <xdr:spPr>
        <a:xfrm>
          <a:off x="22072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49547</xdr:rowOff>
    </xdr:from>
    <xdr:ext cx="469744" cy="259045"/>
    <xdr:sp macro="" textlink="">
      <xdr:nvSpPr>
        <xdr:cNvPr id="569" name="【保健センター・保健所】&#10;一人当たり面積最大値テキスト"/>
        <xdr:cNvSpPr txBox="1"/>
      </xdr:nvSpPr>
      <xdr:spPr>
        <a:xfrm>
          <a:off x="221996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570" name="直線コネクタ 569"/>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109237</xdr:rowOff>
    </xdr:from>
    <xdr:ext cx="469744" cy="259045"/>
    <xdr:sp macro="" textlink="">
      <xdr:nvSpPr>
        <xdr:cNvPr id="571" name="【保健センター・保健所】&#10;一人当たり面積平均値テキスト"/>
        <xdr:cNvSpPr txBox="1"/>
      </xdr:nvSpPr>
      <xdr:spPr>
        <a:xfrm>
          <a:off x="22199600" y="10396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86360</xdr:rowOff>
    </xdr:from>
    <xdr:to>
      <xdr:col>116</xdr:col>
      <xdr:colOff>114300</xdr:colOff>
      <xdr:row>62</xdr:row>
      <xdr:rowOff>16510</xdr:rowOff>
    </xdr:to>
    <xdr:sp macro="" textlink="">
      <xdr:nvSpPr>
        <xdr:cNvPr id="572" name="フローチャート: 判断 571"/>
        <xdr:cNvSpPr/>
      </xdr:nvSpPr>
      <xdr:spPr>
        <a:xfrm>
          <a:off x="22110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573" name="フローチャート: 判断 572"/>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59707</xdr:rowOff>
    </xdr:from>
    <xdr:ext cx="469744" cy="259045"/>
    <xdr:sp macro="" textlink="">
      <xdr:nvSpPr>
        <xdr:cNvPr id="574" name="n_1aveValue【保健センター・保健所】&#10;一人当たり面積"/>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120650</xdr:rowOff>
    </xdr:from>
    <xdr:to>
      <xdr:col>107</xdr:col>
      <xdr:colOff>101600</xdr:colOff>
      <xdr:row>62</xdr:row>
      <xdr:rowOff>50800</xdr:rowOff>
    </xdr:to>
    <xdr:sp macro="" textlink="">
      <xdr:nvSpPr>
        <xdr:cNvPr id="575" name="フローチャート: 判断 574"/>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67327</xdr:rowOff>
    </xdr:from>
    <xdr:ext cx="469744" cy="259045"/>
    <xdr:sp macro="" textlink="">
      <xdr:nvSpPr>
        <xdr:cNvPr id="576"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21590</xdr:rowOff>
    </xdr:from>
    <xdr:to>
      <xdr:col>102</xdr:col>
      <xdr:colOff>165100</xdr:colOff>
      <xdr:row>62</xdr:row>
      <xdr:rowOff>123190</xdr:rowOff>
    </xdr:to>
    <xdr:sp macro="" textlink="">
      <xdr:nvSpPr>
        <xdr:cNvPr id="577" name="フローチャート: 判断 576"/>
        <xdr:cNvSpPr/>
      </xdr:nvSpPr>
      <xdr:spPr>
        <a:xfrm>
          <a:off x="194945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139717</xdr:rowOff>
    </xdr:from>
    <xdr:ext cx="469744" cy="259045"/>
    <xdr:sp macro="" textlink="">
      <xdr:nvSpPr>
        <xdr:cNvPr id="578" name="n_3aveValue【保健センター・保健所】&#10;一人当たり面積"/>
        <xdr:cNvSpPr txBox="1"/>
      </xdr:nvSpPr>
      <xdr:spPr>
        <a:xfrm>
          <a:off x="193104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79" name="テキスト ボックス 5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0" name="テキスト ボックス 5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1" name="テキスト ボックス 5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2" name="テキスト ボックス 5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3" name="テキスト ボックス 5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xdr:rowOff>
    </xdr:from>
    <xdr:to>
      <xdr:col>116</xdr:col>
      <xdr:colOff>114300</xdr:colOff>
      <xdr:row>62</xdr:row>
      <xdr:rowOff>115570</xdr:rowOff>
    </xdr:to>
    <xdr:sp macro="" textlink="">
      <xdr:nvSpPr>
        <xdr:cNvPr id="584" name="楕円 583"/>
        <xdr:cNvSpPr/>
      </xdr:nvSpPr>
      <xdr:spPr>
        <a:xfrm>
          <a:off x="221107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163847</xdr:rowOff>
    </xdr:from>
    <xdr:ext cx="469744" cy="259045"/>
    <xdr:sp macro="" textlink="">
      <xdr:nvSpPr>
        <xdr:cNvPr id="585" name="【保健センター・保健所】&#10;一人当たり面積該当値テキスト"/>
        <xdr:cNvSpPr txBox="1"/>
      </xdr:nvSpPr>
      <xdr:spPr>
        <a:xfrm>
          <a:off x="22199600"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17780</xdr:rowOff>
    </xdr:from>
    <xdr:to>
      <xdr:col>112</xdr:col>
      <xdr:colOff>38100</xdr:colOff>
      <xdr:row>62</xdr:row>
      <xdr:rowOff>119380</xdr:rowOff>
    </xdr:to>
    <xdr:sp macro="" textlink="">
      <xdr:nvSpPr>
        <xdr:cNvPr id="586" name="楕円 585"/>
        <xdr:cNvSpPr/>
      </xdr:nvSpPr>
      <xdr:spPr>
        <a:xfrm>
          <a:off x="21272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64770</xdr:rowOff>
    </xdr:from>
    <xdr:to>
      <xdr:col>116</xdr:col>
      <xdr:colOff>63500</xdr:colOff>
      <xdr:row>62</xdr:row>
      <xdr:rowOff>68580</xdr:rowOff>
    </xdr:to>
    <xdr:cxnSp macro="">
      <xdr:nvCxnSpPr>
        <xdr:cNvPr id="587" name="直線コネクタ 586"/>
        <xdr:cNvCxnSpPr/>
      </xdr:nvCxnSpPr>
      <xdr:spPr>
        <a:xfrm flipV="1">
          <a:off x="21323300" y="106946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110507</xdr:rowOff>
    </xdr:from>
    <xdr:ext cx="469744" cy="259045"/>
    <xdr:sp macro="" textlink="">
      <xdr:nvSpPr>
        <xdr:cNvPr id="588" name="n_1mainValue【保健センター・保健所】&#10;一人当たり面積"/>
        <xdr:cNvSpPr txBox="1"/>
      </xdr:nvSpPr>
      <xdr:spPr>
        <a:xfrm>
          <a:off x="210757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9" name="正方形/長方形 5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0" name="正方形/長方形 5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1" name="正方形/長方形 5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2" name="正方形/長方形 5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3" name="正方形/長方形 5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4" name="正方形/長方形 5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5" name="正方形/長方形 5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6" name="正方形/長方形 59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7" name="テキスト ボックス 5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8" name="直線コネクタ 5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99" name="直線コネクタ 59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00" name="テキスト ボックス 59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1" name="直線コネクタ 60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2" name="テキスト ボックス 60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3" name="直線コネクタ 60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4" name="テキスト ボックス 60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5" name="直線コネクタ 60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6" name="テキスト ボックス 60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7" name="直線コネクタ 60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8" name="テキスト ボックス 60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9" name="直線コネクタ 60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10" name="テキスト ボックス 60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1" name="直線コネクタ 61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2" name="テキスト ボックス 61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57694</xdr:rowOff>
    </xdr:to>
    <xdr:cxnSp macro="">
      <xdr:nvCxnSpPr>
        <xdr:cNvPr id="614" name="直線コネクタ 613"/>
        <xdr:cNvCxnSpPr/>
      </xdr:nvCxnSpPr>
      <xdr:spPr>
        <a:xfrm flipV="1">
          <a:off x="16318864" y="13280571"/>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340478" cy="259045"/>
    <xdr:sp macro="" textlink="">
      <xdr:nvSpPr>
        <xdr:cNvPr id="615" name="【消防施設】&#10;有形固定資産減価償却率最小値テキスト"/>
        <xdr:cNvSpPr txBox="1"/>
      </xdr:nvSpPr>
      <xdr:spPr>
        <a:xfrm>
          <a:off x="16357600" y="1480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616" name="直線コネクタ 615"/>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17"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18" name="直線コネクタ 617"/>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44466</xdr:rowOff>
    </xdr:from>
    <xdr:ext cx="405111" cy="259045"/>
    <xdr:sp macro="" textlink="">
      <xdr:nvSpPr>
        <xdr:cNvPr id="619" name="【消防施設】&#10;有形固定資産減価償却率平均値テキスト"/>
        <xdr:cNvSpPr txBox="1"/>
      </xdr:nvSpPr>
      <xdr:spPr>
        <a:xfrm>
          <a:off x="16357600" y="13760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620" name="フローチャート: 判断 619"/>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621" name="フローチャート: 判断 620"/>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152779</xdr:rowOff>
    </xdr:from>
    <xdr:ext cx="405111" cy="259045"/>
    <xdr:sp macro="" textlink="">
      <xdr:nvSpPr>
        <xdr:cNvPr id="622" name="n_1aveValue【消防施設】&#10;有形固定資産減価償却率"/>
        <xdr:cNvSpPr txBox="1"/>
      </xdr:nvSpPr>
      <xdr:spPr>
        <a:xfrm>
          <a:off x="152660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1995</xdr:rowOff>
    </xdr:from>
    <xdr:to>
      <xdr:col>76</xdr:col>
      <xdr:colOff>165100</xdr:colOff>
      <xdr:row>81</xdr:row>
      <xdr:rowOff>103595</xdr:rowOff>
    </xdr:to>
    <xdr:sp macro="" textlink="">
      <xdr:nvSpPr>
        <xdr:cNvPr id="623" name="フローチャート: 判断 622"/>
        <xdr:cNvSpPr/>
      </xdr:nvSpPr>
      <xdr:spPr>
        <a:xfrm>
          <a:off x="14541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120122</xdr:rowOff>
    </xdr:from>
    <xdr:ext cx="405111" cy="259045"/>
    <xdr:sp macro="" textlink="">
      <xdr:nvSpPr>
        <xdr:cNvPr id="624" name="n_2aveValue【消防施設】&#10;有形固定資産減価償却率"/>
        <xdr:cNvSpPr txBox="1"/>
      </xdr:nvSpPr>
      <xdr:spPr>
        <a:xfrm>
          <a:off x="143897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3629</xdr:rowOff>
    </xdr:from>
    <xdr:to>
      <xdr:col>72</xdr:col>
      <xdr:colOff>38100</xdr:colOff>
      <xdr:row>81</xdr:row>
      <xdr:rowOff>105229</xdr:rowOff>
    </xdr:to>
    <xdr:sp macro="" textlink="">
      <xdr:nvSpPr>
        <xdr:cNvPr id="625" name="フローチャート: 判断 624"/>
        <xdr:cNvSpPr/>
      </xdr:nvSpPr>
      <xdr:spPr>
        <a:xfrm>
          <a:off x="13652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121756</xdr:rowOff>
    </xdr:from>
    <xdr:ext cx="405111" cy="259045"/>
    <xdr:sp macro="" textlink="">
      <xdr:nvSpPr>
        <xdr:cNvPr id="626" name="n_3aveValue【消防施設】&#10;有形固定資産減価償却率"/>
        <xdr:cNvSpPr txBox="1"/>
      </xdr:nvSpPr>
      <xdr:spPr>
        <a:xfrm>
          <a:off x="13500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27" name="テキスト ボックス 6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101600</xdr:rowOff>
    </xdr:from>
    <xdr:to>
      <xdr:col>85</xdr:col>
      <xdr:colOff>177800</xdr:colOff>
      <xdr:row>85</xdr:row>
      <xdr:rowOff>31750</xdr:rowOff>
    </xdr:to>
    <xdr:sp macro="" textlink="">
      <xdr:nvSpPr>
        <xdr:cNvPr id="632" name="楕円 631"/>
        <xdr:cNvSpPr/>
      </xdr:nvSpPr>
      <xdr:spPr>
        <a:xfrm>
          <a:off x="16268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80027</xdr:rowOff>
    </xdr:from>
    <xdr:ext cx="405111" cy="259045"/>
    <xdr:sp macro="" textlink="">
      <xdr:nvSpPr>
        <xdr:cNvPr id="633" name="【消防施設】&#10;有形固定資産減価償却率該当値テキスト"/>
        <xdr:cNvSpPr txBox="1"/>
      </xdr:nvSpPr>
      <xdr:spPr>
        <a:xfrm>
          <a:off x="16357600"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132624</xdr:rowOff>
    </xdr:from>
    <xdr:to>
      <xdr:col>81</xdr:col>
      <xdr:colOff>101600</xdr:colOff>
      <xdr:row>85</xdr:row>
      <xdr:rowOff>62774</xdr:rowOff>
    </xdr:to>
    <xdr:sp macro="" textlink="">
      <xdr:nvSpPr>
        <xdr:cNvPr id="634" name="楕円 633"/>
        <xdr:cNvSpPr/>
      </xdr:nvSpPr>
      <xdr:spPr>
        <a:xfrm>
          <a:off x="15430500" y="1453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152400</xdr:rowOff>
    </xdr:from>
    <xdr:to>
      <xdr:col>85</xdr:col>
      <xdr:colOff>127000</xdr:colOff>
      <xdr:row>85</xdr:row>
      <xdr:rowOff>11974</xdr:rowOff>
    </xdr:to>
    <xdr:cxnSp macro="">
      <xdr:nvCxnSpPr>
        <xdr:cNvPr id="635" name="直線コネクタ 634"/>
        <xdr:cNvCxnSpPr/>
      </xdr:nvCxnSpPr>
      <xdr:spPr>
        <a:xfrm flipV="1">
          <a:off x="15481300" y="1455420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53901</xdr:rowOff>
    </xdr:from>
    <xdr:ext cx="405111" cy="259045"/>
    <xdr:sp macro="" textlink="">
      <xdr:nvSpPr>
        <xdr:cNvPr id="636" name="n_1mainValue【消防施設】&#10;有形固定資産減価償却率"/>
        <xdr:cNvSpPr txBox="1"/>
      </xdr:nvSpPr>
      <xdr:spPr>
        <a:xfrm>
          <a:off x="15266044" y="1462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7" name="正方形/長方形 6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8" name="正方形/長方形 6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9" name="正方形/長方形 6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0" name="正方形/長方形 6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1" name="正方形/長方形 6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2" name="正方形/長方形 6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3" name="正方形/長方形 6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4" name="正方形/長方形 6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5" name="テキスト ボックス 6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6" name="直線コネクタ 6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7" name="直線コネクタ 64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8" name="テキスト ボックス 64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9" name="直線コネクタ 64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0" name="テキスト ボックス 64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1" name="直線コネクタ 65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2" name="テキスト ボックス 65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3" name="直線コネクタ 65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4" name="テキスト ボックス 65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5" name="直線コネクタ 6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6" name="テキスト ボックス 6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87934</xdr:rowOff>
    </xdr:from>
    <xdr:to>
      <xdr:col>116</xdr:col>
      <xdr:colOff>62864</xdr:colOff>
      <xdr:row>86</xdr:row>
      <xdr:rowOff>33986</xdr:rowOff>
    </xdr:to>
    <xdr:cxnSp macro="">
      <xdr:nvCxnSpPr>
        <xdr:cNvPr id="658" name="直線コネクタ 657"/>
        <xdr:cNvCxnSpPr/>
      </xdr:nvCxnSpPr>
      <xdr:spPr>
        <a:xfrm flipV="1">
          <a:off x="22160864" y="13461034"/>
          <a:ext cx="0" cy="1317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37813</xdr:rowOff>
    </xdr:from>
    <xdr:ext cx="469744" cy="259045"/>
    <xdr:sp macro="" textlink="">
      <xdr:nvSpPr>
        <xdr:cNvPr id="659" name="【消防施設】&#10;一人当たり面積最小値テキスト"/>
        <xdr:cNvSpPr txBox="1"/>
      </xdr:nvSpPr>
      <xdr:spPr>
        <a:xfrm>
          <a:off x="22199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33986</xdr:rowOff>
    </xdr:from>
    <xdr:to>
      <xdr:col>116</xdr:col>
      <xdr:colOff>152400</xdr:colOff>
      <xdr:row>86</xdr:row>
      <xdr:rowOff>33986</xdr:rowOff>
    </xdr:to>
    <xdr:cxnSp macro="">
      <xdr:nvCxnSpPr>
        <xdr:cNvPr id="660" name="直線コネクタ 659"/>
        <xdr:cNvCxnSpPr/>
      </xdr:nvCxnSpPr>
      <xdr:spPr>
        <a:xfrm>
          <a:off x="22072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34611</xdr:rowOff>
    </xdr:from>
    <xdr:ext cx="469744" cy="259045"/>
    <xdr:sp macro="" textlink="">
      <xdr:nvSpPr>
        <xdr:cNvPr id="661" name="【消防施設】&#10;一人当たり面積最大値テキスト"/>
        <xdr:cNvSpPr txBox="1"/>
      </xdr:nvSpPr>
      <xdr:spPr>
        <a:xfrm>
          <a:off x="22199600" y="132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87934</xdr:rowOff>
    </xdr:from>
    <xdr:to>
      <xdr:col>116</xdr:col>
      <xdr:colOff>152400</xdr:colOff>
      <xdr:row>78</xdr:row>
      <xdr:rowOff>87934</xdr:rowOff>
    </xdr:to>
    <xdr:cxnSp macro="">
      <xdr:nvCxnSpPr>
        <xdr:cNvPr id="662" name="直線コネクタ 661"/>
        <xdr:cNvCxnSpPr/>
      </xdr:nvCxnSpPr>
      <xdr:spPr>
        <a:xfrm>
          <a:off x="22072600" y="1346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83786</xdr:rowOff>
    </xdr:from>
    <xdr:ext cx="469744" cy="259045"/>
    <xdr:sp macro="" textlink="">
      <xdr:nvSpPr>
        <xdr:cNvPr id="663" name="【消防施設】&#10;一人当たり面積平均値テキスト"/>
        <xdr:cNvSpPr txBox="1"/>
      </xdr:nvSpPr>
      <xdr:spPr>
        <a:xfrm>
          <a:off x="22199600" y="144855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60909</xdr:rowOff>
    </xdr:from>
    <xdr:to>
      <xdr:col>116</xdr:col>
      <xdr:colOff>114300</xdr:colOff>
      <xdr:row>85</xdr:row>
      <xdr:rowOff>162509</xdr:rowOff>
    </xdr:to>
    <xdr:sp macro="" textlink="">
      <xdr:nvSpPr>
        <xdr:cNvPr id="664" name="フローチャート: 判断 663"/>
        <xdr:cNvSpPr/>
      </xdr:nvSpPr>
      <xdr:spPr>
        <a:xfrm>
          <a:off x="221107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94742</xdr:rowOff>
    </xdr:from>
    <xdr:to>
      <xdr:col>112</xdr:col>
      <xdr:colOff>38100</xdr:colOff>
      <xdr:row>86</xdr:row>
      <xdr:rowOff>24892</xdr:rowOff>
    </xdr:to>
    <xdr:sp macro="" textlink="">
      <xdr:nvSpPr>
        <xdr:cNvPr id="665" name="フローチャート: 判断 664"/>
        <xdr:cNvSpPr/>
      </xdr:nvSpPr>
      <xdr:spPr>
        <a:xfrm>
          <a:off x="21272500" y="146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16019</xdr:rowOff>
    </xdr:from>
    <xdr:ext cx="469744" cy="259045"/>
    <xdr:sp macro="" textlink="">
      <xdr:nvSpPr>
        <xdr:cNvPr id="666" name="n_1aveValue【消防施設】&#10;一人当たり面積"/>
        <xdr:cNvSpPr txBox="1"/>
      </xdr:nvSpPr>
      <xdr:spPr>
        <a:xfrm>
          <a:off x="210757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100228</xdr:rowOff>
    </xdr:from>
    <xdr:to>
      <xdr:col>107</xdr:col>
      <xdr:colOff>101600</xdr:colOff>
      <xdr:row>86</xdr:row>
      <xdr:rowOff>30378</xdr:rowOff>
    </xdr:to>
    <xdr:sp macro="" textlink="">
      <xdr:nvSpPr>
        <xdr:cNvPr id="667" name="フローチャート: 判断 666"/>
        <xdr:cNvSpPr/>
      </xdr:nvSpPr>
      <xdr:spPr>
        <a:xfrm>
          <a:off x="20383500" y="146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46905</xdr:rowOff>
    </xdr:from>
    <xdr:ext cx="469744" cy="259045"/>
    <xdr:sp macro="" textlink="">
      <xdr:nvSpPr>
        <xdr:cNvPr id="668" name="n_2aveValue【消防施設】&#10;一人当たり面積"/>
        <xdr:cNvSpPr txBox="1"/>
      </xdr:nvSpPr>
      <xdr:spPr>
        <a:xfrm>
          <a:off x="20199427" y="1444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101600</xdr:rowOff>
    </xdr:from>
    <xdr:to>
      <xdr:col>102</xdr:col>
      <xdr:colOff>165100</xdr:colOff>
      <xdr:row>86</xdr:row>
      <xdr:rowOff>31750</xdr:rowOff>
    </xdr:to>
    <xdr:sp macro="" textlink="">
      <xdr:nvSpPr>
        <xdr:cNvPr id="669" name="フローチャート: 判断 668"/>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48277</xdr:rowOff>
    </xdr:from>
    <xdr:ext cx="469744" cy="259045"/>
    <xdr:sp macro="" textlink="">
      <xdr:nvSpPr>
        <xdr:cNvPr id="670" name="n_3aveValue【消防施設】&#10;一人当たり面積"/>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71" name="テキスト ボックス 6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2" name="テキスト ボックス 6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3" name="テキスト ボックス 6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4" name="テキスト ボックス 6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5" name="テキスト ボックス 6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81026</xdr:rowOff>
    </xdr:from>
    <xdr:to>
      <xdr:col>116</xdr:col>
      <xdr:colOff>114300</xdr:colOff>
      <xdr:row>86</xdr:row>
      <xdr:rowOff>11176</xdr:rowOff>
    </xdr:to>
    <xdr:sp macro="" textlink="">
      <xdr:nvSpPr>
        <xdr:cNvPr id="676" name="楕円 675"/>
        <xdr:cNvSpPr/>
      </xdr:nvSpPr>
      <xdr:spPr>
        <a:xfrm>
          <a:off x="221107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39336</xdr:rowOff>
    </xdr:from>
    <xdr:ext cx="469744" cy="259045"/>
    <xdr:sp macro="" textlink="">
      <xdr:nvSpPr>
        <xdr:cNvPr id="677" name="【消防施設】&#10;一人当たり面積該当値テキスト"/>
        <xdr:cNvSpPr txBox="1"/>
      </xdr:nvSpPr>
      <xdr:spPr>
        <a:xfrm>
          <a:off x="22199600" y="1461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82398</xdr:rowOff>
    </xdr:from>
    <xdr:to>
      <xdr:col>112</xdr:col>
      <xdr:colOff>38100</xdr:colOff>
      <xdr:row>86</xdr:row>
      <xdr:rowOff>12548</xdr:rowOff>
    </xdr:to>
    <xdr:sp macro="" textlink="">
      <xdr:nvSpPr>
        <xdr:cNvPr id="678" name="楕円 677"/>
        <xdr:cNvSpPr/>
      </xdr:nvSpPr>
      <xdr:spPr>
        <a:xfrm>
          <a:off x="21272500" y="1465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131826</xdr:rowOff>
    </xdr:from>
    <xdr:to>
      <xdr:col>116</xdr:col>
      <xdr:colOff>63500</xdr:colOff>
      <xdr:row>85</xdr:row>
      <xdr:rowOff>133198</xdr:rowOff>
    </xdr:to>
    <xdr:cxnSp macro="">
      <xdr:nvCxnSpPr>
        <xdr:cNvPr id="679" name="直線コネクタ 678"/>
        <xdr:cNvCxnSpPr/>
      </xdr:nvCxnSpPr>
      <xdr:spPr>
        <a:xfrm flipV="1">
          <a:off x="21323300" y="14705076"/>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29075</xdr:rowOff>
    </xdr:from>
    <xdr:ext cx="469744" cy="259045"/>
    <xdr:sp macro="" textlink="">
      <xdr:nvSpPr>
        <xdr:cNvPr id="680" name="n_1mainValue【消防施設】&#10;一人当たり面積"/>
        <xdr:cNvSpPr txBox="1"/>
      </xdr:nvSpPr>
      <xdr:spPr>
        <a:xfrm>
          <a:off x="21075727" y="14430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1" name="正方形/長方形 6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2" name="正方形/長方形 6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3" name="正方形/長方形 6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4" name="正方形/長方形 6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5" name="正方形/長方形 6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6" name="正方形/長方形 6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7" name="正方形/長方形 6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8" name="正方形/長方形 6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9" name="テキスト ボックス 6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0" name="直線コネクタ 6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1" name="テキスト ボックス 69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2" name="直線コネクタ 69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3" name="テキスト ボックス 69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4" name="直線コネクタ 69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5" name="テキスト ボックス 69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6" name="直線コネクタ 69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7" name="テキスト ボックス 69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8" name="直線コネクタ 69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9" name="テキスト ボックス 69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0" name="直線コネクタ 69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1" name="テキスト ボックス 70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53339</xdr:rowOff>
    </xdr:to>
    <xdr:cxnSp macro="">
      <xdr:nvCxnSpPr>
        <xdr:cNvPr id="705" name="直線コネクタ 704"/>
        <xdr:cNvCxnSpPr/>
      </xdr:nvCxnSpPr>
      <xdr:spPr>
        <a:xfrm flipV="1">
          <a:off x="16318864" y="17145000"/>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706" name="【庁舎】&#10;有形固定資産減価償却率最小値テキスト"/>
        <xdr:cNvSpPr txBox="1"/>
      </xdr:nvSpPr>
      <xdr:spPr>
        <a:xfrm>
          <a:off x="16357600" y="1874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707" name="直線コネクタ 706"/>
        <xdr:cNvCxnSpPr/>
      </xdr:nvCxnSpPr>
      <xdr:spPr>
        <a:xfrm>
          <a:off x="16230600" y="1874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08"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09" name="直線コネクタ 70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147338</xdr:rowOff>
    </xdr:from>
    <xdr:ext cx="405111" cy="259045"/>
    <xdr:sp macro="" textlink="">
      <xdr:nvSpPr>
        <xdr:cNvPr id="710" name="【庁舎】&#10;有形固定資産減価償却率平均値テキスト"/>
        <xdr:cNvSpPr txBox="1"/>
      </xdr:nvSpPr>
      <xdr:spPr>
        <a:xfrm>
          <a:off x="16357600" y="17635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711" name="フローチャート: 判断 710"/>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105411</xdr:rowOff>
    </xdr:from>
    <xdr:to>
      <xdr:col>81</xdr:col>
      <xdr:colOff>101600</xdr:colOff>
      <xdr:row>105</xdr:row>
      <xdr:rowOff>35561</xdr:rowOff>
    </xdr:to>
    <xdr:sp macro="" textlink="">
      <xdr:nvSpPr>
        <xdr:cNvPr id="712" name="フローチャート: 判断 711"/>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52088</xdr:rowOff>
    </xdr:from>
    <xdr:ext cx="405111" cy="259045"/>
    <xdr:sp macro="" textlink="">
      <xdr:nvSpPr>
        <xdr:cNvPr id="713" name="n_1aveValue【庁舎】&#10;有形固定資産減価償却率"/>
        <xdr:cNvSpPr txBox="1"/>
      </xdr:nvSpPr>
      <xdr:spPr>
        <a:xfrm>
          <a:off x="152660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53975</xdr:rowOff>
    </xdr:from>
    <xdr:to>
      <xdr:col>76</xdr:col>
      <xdr:colOff>165100</xdr:colOff>
      <xdr:row>104</xdr:row>
      <xdr:rowOff>155575</xdr:rowOff>
    </xdr:to>
    <xdr:sp macro="" textlink="">
      <xdr:nvSpPr>
        <xdr:cNvPr id="714" name="フローチャート: 判断 713"/>
        <xdr:cNvSpPr/>
      </xdr:nvSpPr>
      <xdr:spPr>
        <a:xfrm>
          <a:off x="145415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652</xdr:rowOff>
    </xdr:from>
    <xdr:ext cx="405111" cy="259045"/>
    <xdr:sp macro="" textlink="">
      <xdr:nvSpPr>
        <xdr:cNvPr id="715" name="n_2aveValue【庁舎】&#10;有形固定資産減価償却率"/>
        <xdr:cNvSpPr txBox="1"/>
      </xdr:nvSpPr>
      <xdr:spPr>
        <a:xfrm>
          <a:off x="14389744" y="1766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124461</xdr:rowOff>
    </xdr:from>
    <xdr:to>
      <xdr:col>72</xdr:col>
      <xdr:colOff>38100</xdr:colOff>
      <xdr:row>105</xdr:row>
      <xdr:rowOff>54611</xdr:rowOff>
    </xdr:to>
    <xdr:sp macro="" textlink="">
      <xdr:nvSpPr>
        <xdr:cNvPr id="716" name="フローチャート: 判断 715"/>
        <xdr:cNvSpPr/>
      </xdr:nvSpPr>
      <xdr:spPr>
        <a:xfrm>
          <a:off x="1365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71138</xdr:rowOff>
    </xdr:from>
    <xdr:ext cx="405111" cy="259045"/>
    <xdr:sp macro="" textlink="">
      <xdr:nvSpPr>
        <xdr:cNvPr id="717" name="n_3aveValue【庁舎】&#10;有形固定資産減価償却率"/>
        <xdr:cNvSpPr txBox="1"/>
      </xdr:nvSpPr>
      <xdr:spPr>
        <a:xfrm>
          <a:off x="13500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18" name="テキスト ボックス 7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9" name="テキスト ボックス 7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0" name="テキスト ボックス 7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1" name="テキスト ボックス 7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2" name="テキスト ボックス 7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153036</xdr:rowOff>
    </xdr:from>
    <xdr:to>
      <xdr:col>85</xdr:col>
      <xdr:colOff>177800</xdr:colOff>
      <xdr:row>109</xdr:row>
      <xdr:rowOff>83186</xdr:rowOff>
    </xdr:to>
    <xdr:sp macro="" textlink="">
      <xdr:nvSpPr>
        <xdr:cNvPr id="723" name="楕円 722"/>
        <xdr:cNvSpPr/>
      </xdr:nvSpPr>
      <xdr:spPr>
        <a:xfrm>
          <a:off x="16268700" y="1866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67963</xdr:rowOff>
    </xdr:from>
    <xdr:ext cx="405111" cy="259045"/>
    <xdr:sp macro="" textlink="">
      <xdr:nvSpPr>
        <xdr:cNvPr id="724" name="【庁舎】&#10;有形固定資産減価償却率該当値テキスト"/>
        <xdr:cNvSpPr txBox="1"/>
      </xdr:nvSpPr>
      <xdr:spPr>
        <a:xfrm>
          <a:off x="16357600" y="18584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109</xdr:row>
      <xdr:rowOff>17780</xdr:rowOff>
    </xdr:from>
    <xdr:to>
      <xdr:col>81</xdr:col>
      <xdr:colOff>101600</xdr:colOff>
      <xdr:row>109</xdr:row>
      <xdr:rowOff>119380</xdr:rowOff>
    </xdr:to>
    <xdr:sp macro="" textlink="">
      <xdr:nvSpPr>
        <xdr:cNvPr id="725" name="楕円 724"/>
        <xdr:cNvSpPr/>
      </xdr:nvSpPr>
      <xdr:spPr>
        <a:xfrm>
          <a:off x="15430500" y="1870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32386</xdr:rowOff>
    </xdr:from>
    <xdr:to>
      <xdr:col>85</xdr:col>
      <xdr:colOff>127000</xdr:colOff>
      <xdr:row>109</xdr:row>
      <xdr:rowOff>68580</xdr:rowOff>
    </xdr:to>
    <xdr:cxnSp macro="">
      <xdr:nvCxnSpPr>
        <xdr:cNvPr id="726" name="直線コネクタ 725"/>
        <xdr:cNvCxnSpPr/>
      </xdr:nvCxnSpPr>
      <xdr:spPr>
        <a:xfrm flipV="1">
          <a:off x="15481300" y="18720436"/>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109</xdr:row>
      <xdr:rowOff>110507</xdr:rowOff>
    </xdr:from>
    <xdr:ext cx="405111" cy="259045"/>
    <xdr:sp macro="" textlink="">
      <xdr:nvSpPr>
        <xdr:cNvPr id="727" name="n_1mainValue【庁舎】&#10;有形固定資産減価償却率"/>
        <xdr:cNvSpPr txBox="1"/>
      </xdr:nvSpPr>
      <xdr:spPr>
        <a:xfrm>
          <a:off x="15266044" y="187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8" name="正方形/長方形 7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9" name="正方形/長方形 7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0" name="正方形/長方形 7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1" name="正方形/長方形 7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2" name="正方形/長方形 7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3" name="正方形/長方形 7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4" name="正方形/長方形 7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5" name="正方形/長方形 7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6" name="テキスト ボックス 7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7" name="直線コネクタ 7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38" name="直線コネクタ 73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39" name="テキスト ボックス 73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0" name="直線コネクタ 73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104</xdr:row>
      <xdr:rowOff>162577</xdr:rowOff>
    </xdr:from>
    <xdr:ext cx="595419" cy="259045"/>
    <xdr:sp macro="" textlink="">
      <xdr:nvSpPr>
        <xdr:cNvPr id="741" name="テキスト ボックス 740"/>
        <xdr:cNvSpPr txBox="1"/>
      </xdr:nvSpPr>
      <xdr:spPr>
        <a:xfrm>
          <a:off x="17692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2" name="直線コネクタ 74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102</xdr:row>
      <xdr:rowOff>48277</xdr:rowOff>
    </xdr:from>
    <xdr:ext cx="595419" cy="259045"/>
    <xdr:sp macro="" textlink="">
      <xdr:nvSpPr>
        <xdr:cNvPr id="743" name="テキスト ボックス 742"/>
        <xdr:cNvSpPr txBox="1"/>
      </xdr:nvSpPr>
      <xdr:spPr>
        <a:xfrm>
          <a:off x="17692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4" name="直線コネクタ 74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99</xdr:row>
      <xdr:rowOff>105427</xdr:rowOff>
    </xdr:from>
    <xdr:ext cx="595419" cy="259045"/>
    <xdr:sp macro="" textlink="">
      <xdr:nvSpPr>
        <xdr:cNvPr id="745" name="テキスト ボックス 744"/>
        <xdr:cNvSpPr txBox="1"/>
      </xdr:nvSpPr>
      <xdr:spPr>
        <a:xfrm>
          <a:off x="17692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6" name="直線コネクタ 7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96</xdr:row>
      <xdr:rowOff>162577</xdr:rowOff>
    </xdr:from>
    <xdr:ext cx="595419" cy="259045"/>
    <xdr:sp macro="" textlink="">
      <xdr:nvSpPr>
        <xdr:cNvPr id="747" name="テキスト ボックス 746"/>
        <xdr:cNvSpPr txBox="1"/>
      </xdr:nvSpPr>
      <xdr:spPr>
        <a:xfrm>
          <a:off x="17692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66480</xdr:rowOff>
    </xdr:from>
    <xdr:to>
      <xdr:col>116</xdr:col>
      <xdr:colOff>62864</xdr:colOff>
      <xdr:row>108</xdr:row>
      <xdr:rowOff>75381</xdr:rowOff>
    </xdr:to>
    <xdr:cxnSp macro="">
      <xdr:nvCxnSpPr>
        <xdr:cNvPr id="749" name="直線コネクタ 748"/>
        <xdr:cNvCxnSpPr/>
      </xdr:nvCxnSpPr>
      <xdr:spPr>
        <a:xfrm flipV="1">
          <a:off x="22160864" y="17211480"/>
          <a:ext cx="0" cy="138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92883</xdr:rowOff>
    </xdr:from>
    <xdr:ext cx="469744" cy="259045"/>
    <xdr:sp macro="" textlink="">
      <xdr:nvSpPr>
        <xdr:cNvPr id="750" name="【庁舎】&#10;一人当たり面積最小値テキスト"/>
        <xdr:cNvSpPr txBox="1"/>
      </xdr:nvSpPr>
      <xdr:spPr>
        <a:xfrm>
          <a:off x="22199600" y="1860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75381</xdr:rowOff>
    </xdr:from>
    <xdr:to>
      <xdr:col>116</xdr:col>
      <xdr:colOff>152400</xdr:colOff>
      <xdr:row>108</xdr:row>
      <xdr:rowOff>75381</xdr:rowOff>
    </xdr:to>
    <xdr:cxnSp macro="">
      <xdr:nvCxnSpPr>
        <xdr:cNvPr id="751" name="直線コネクタ 750"/>
        <xdr:cNvCxnSpPr/>
      </xdr:nvCxnSpPr>
      <xdr:spPr>
        <a:xfrm>
          <a:off x="22072600" y="1859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13157</xdr:rowOff>
    </xdr:from>
    <xdr:ext cx="599010" cy="259045"/>
    <xdr:sp macro="" textlink="">
      <xdr:nvSpPr>
        <xdr:cNvPr id="752" name="【庁舎】&#10;一人当たり面積最大値テキスト"/>
        <xdr:cNvSpPr txBox="1"/>
      </xdr:nvSpPr>
      <xdr:spPr>
        <a:xfrm>
          <a:off x="22199600" y="1698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66480</xdr:rowOff>
    </xdr:from>
    <xdr:to>
      <xdr:col>116</xdr:col>
      <xdr:colOff>152400</xdr:colOff>
      <xdr:row>100</xdr:row>
      <xdr:rowOff>66480</xdr:rowOff>
    </xdr:to>
    <xdr:cxnSp macro="">
      <xdr:nvCxnSpPr>
        <xdr:cNvPr id="753" name="直線コネクタ 752"/>
        <xdr:cNvCxnSpPr/>
      </xdr:nvCxnSpPr>
      <xdr:spPr>
        <a:xfrm>
          <a:off x="22072600" y="1721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10334</xdr:rowOff>
    </xdr:from>
    <xdr:ext cx="469744" cy="259045"/>
    <xdr:sp macro="" textlink="">
      <xdr:nvSpPr>
        <xdr:cNvPr id="754" name="【庁舎】&#10;一人当たり面積平均値テキスト"/>
        <xdr:cNvSpPr txBox="1"/>
      </xdr:nvSpPr>
      <xdr:spPr>
        <a:xfrm>
          <a:off x="22199600" y="18355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158907</xdr:rowOff>
    </xdr:from>
    <xdr:to>
      <xdr:col>116</xdr:col>
      <xdr:colOff>114300</xdr:colOff>
      <xdr:row>108</xdr:row>
      <xdr:rowOff>89057</xdr:rowOff>
    </xdr:to>
    <xdr:sp macro="" textlink="">
      <xdr:nvSpPr>
        <xdr:cNvPr id="755" name="フローチャート: 判断 754"/>
        <xdr:cNvSpPr/>
      </xdr:nvSpPr>
      <xdr:spPr>
        <a:xfrm>
          <a:off x="22110700" y="185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22337</xdr:rowOff>
    </xdr:from>
    <xdr:to>
      <xdr:col>112</xdr:col>
      <xdr:colOff>38100</xdr:colOff>
      <xdr:row>108</xdr:row>
      <xdr:rowOff>123937</xdr:rowOff>
    </xdr:to>
    <xdr:sp macro="" textlink="">
      <xdr:nvSpPr>
        <xdr:cNvPr id="756" name="フローチャート: 判断 755"/>
        <xdr:cNvSpPr/>
      </xdr:nvSpPr>
      <xdr:spPr>
        <a:xfrm>
          <a:off x="21272500" y="1853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115064</xdr:rowOff>
    </xdr:from>
    <xdr:ext cx="469744" cy="259045"/>
    <xdr:sp macro="" textlink="">
      <xdr:nvSpPr>
        <xdr:cNvPr id="757" name="n_1aveValue【庁舎】&#10;一人当たり面積"/>
        <xdr:cNvSpPr txBox="1"/>
      </xdr:nvSpPr>
      <xdr:spPr>
        <a:xfrm>
          <a:off x="21075727" y="1863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23096</xdr:rowOff>
    </xdr:from>
    <xdr:to>
      <xdr:col>107</xdr:col>
      <xdr:colOff>101600</xdr:colOff>
      <xdr:row>108</xdr:row>
      <xdr:rowOff>124696</xdr:rowOff>
    </xdr:to>
    <xdr:sp macro="" textlink="">
      <xdr:nvSpPr>
        <xdr:cNvPr id="758" name="フローチャート: 判断 757"/>
        <xdr:cNvSpPr/>
      </xdr:nvSpPr>
      <xdr:spPr>
        <a:xfrm>
          <a:off x="20383500" y="1853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141223</xdr:rowOff>
    </xdr:from>
    <xdr:ext cx="469744" cy="259045"/>
    <xdr:sp macro="" textlink="">
      <xdr:nvSpPr>
        <xdr:cNvPr id="759" name="n_2aveValue【庁舎】&#10;一人当たり面積"/>
        <xdr:cNvSpPr txBox="1"/>
      </xdr:nvSpPr>
      <xdr:spPr>
        <a:xfrm>
          <a:off x="20199427" y="183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23174</xdr:rowOff>
    </xdr:from>
    <xdr:to>
      <xdr:col>102</xdr:col>
      <xdr:colOff>165100</xdr:colOff>
      <xdr:row>108</xdr:row>
      <xdr:rowOff>124774</xdr:rowOff>
    </xdr:to>
    <xdr:sp macro="" textlink="">
      <xdr:nvSpPr>
        <xdr:cNvPr id="760" name="フローチャート: 判断 759"/>
        <xdr:cNvSpPr/>
      </xdr:nvSpPr>
      <xdr:spPr>
        <a:xfrm>
          <a:off x="19494500" y="18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141301</xdr:rowOff>
    </xdr:from>
    <xdr:ext cx="469744" cy="259045"/>
    <xdr:sp macro="" textlink="">
      <xdr:nvSpPr>
        <xdr:cNvPr id="761" name="n_3aveValue【庁舎】&#10;一人当たり面積"/>
        <xdr:cNvSpPr txBox="1"/>
      </xdr:nvSpPr>
      <xdr:spPr>
        <a:xfrm>
          <a:off x="19310427" y="183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62" name="テキスト ボックス 7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3" name="テキスト ボックス 7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4" name="テキスト ボックス 7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5" name="テキスト ボックス 7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6" name="テキスト ボックス 7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20047</xdr:rowOff>
    </xdr:from>
    <xdr:to>
      <xdr:col>116</xdr:col>
      <xdr:colOff>114300</xdr:colOff>
      <xdr:row>108</xdr:row>
      <xdr:rowOff>121647</xdr:rowOff>
    </xdr:to>
    <xdr:sp macro="" textlink="">
      <xdr:nvSpPr>
        <xdr:cNvPr id="767" name="楕円 766"/>
        <xdr:cNvSpPr/>
      </xdr:nvSpPr>
      <xdr:spPr>
        <a:xfrm>
          <a:off x="22110700" y="1853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137335</xdr:rowOff>
    </xdr:from>
    <xdr:ext cx="469744" cy="259045"/>
    <xdr:sp macro="" textlink="">
      <xdr:nvSpPr>
        <xdr:cNvPr id="768" name="【庁舎】&#10;一人当たり面積該当値テキスト"/>
        <xdr:cNvSpPr txBox="1"/>
      </xdr:nvSpPr>
      <xdr:spPr>
        <a:xfrm>
          <a:off x="22199600" y="1848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20055</xdr:rowOff>
    </xdr:from>
    <xdr:to>
      <xdr:col>112</xdr:col>
      <xdr:colOff>38100</xdr:colOff>
      <xdr:row>108</xdr:row>
      <xdr:rowOff>121655</xdr:rowOff>
    </xdr:to>
    <xdr:sp macro="" textlink="">
      <xdr:nvSpPr>
        <xdr:cNvPr id="769" name="楕円 768"/>
        <xdr:cNvSpPr/>
      </xdr:nvSpPr>
      <xdr:spPr>
        <a:xfrm>
          <a:off x="21272500" y="1853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70847</xdr:rowOff>
    </xdr:from>
    <xdr:to>
      <xdr:col>116</xdr:col>
      <xdr:colOff>63500</xdr:colOff>
      <xdr:row>108</xdr:row>
      <xdr:rowOff>70855</xdr:rowOff>
    </xdr:to>
    <xdr:cxnSp macro="">
      <xdr:nvCxnSpPr>
        <xdr:cNvPr id="770" name="直線コネクタ 769"/>
        <xdr:cNvCxnSpPr/>
      </xdr:nvCxnSpPr>
      <xdr:spPr>
        <a:xfrm flipV="1">
          <a:off x="21323300" y="18587447"/>
          <a:ext cx="8382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138182</xdr:rowOff>
    </xdr:from>
    <xdr:ext cx="469744" cy="259045"/>
    <xdr:sp macro="" textlink="">
      <xdr:nvSpPr>
        <xdr:cNvPr id="771" name="n_1mainValue【庁舎】&#10;一人当たり面積"/>
        <xdr:cNvSpPr txBox="1"/>
      </xdr:nvSpPr>
      <xdr:spPr>
        <a:xfrm>
          <a:off x="21075727" y="1831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2" name="正方形/長方形 7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3" name="正方形/長方形 7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4" name="テキスト ボックス 7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殆どの施設において類似団体や全国平均、東京都平均を上回っているが、庁舎においては平成２５年度完成したため、突出して低い比率となっている。また、一般廃棄物処理施設については島内になかった汚泥再生処理センターの建設に着手し、平成２３年度に完成。今後、ごみ焼却場の建替え計画もあるため、さらに有形固定資産減価償却率は低くなる見通し。</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しかし、焼却場の建替えは大規模事業となるため、その後の施設の更新等については緊急度や必要性を考慮し、優先性の高いものを必要最小限に絞って事業を行うことで健全な財政運営に努める。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7,465
7,353
72.23
7,473,946
7,343,434
105,274
3,556,166
6,822,030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基準財政収入額は△２．７％２，５００万円の減となったが、基準財政需要額においても公債費の償還費等減により１．０％３，１００万円の減となったため、前年度なみの水準となった。</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町税の徴収率は年々上がっているが、固定資産の評価替えやたばこの消費本数減のため、税収減により厳しい状況が続く。今後も徴収強化により自主財源の確保に努め、財政の健全化を図る。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76502</xdr:rowOff>
    </xdr:from>
    <xdr:to>
      <xdr:col>23</xdr:col>
      <xdr:colOff>133350</xdr:colOff>
      <xdr:row>44</xdr:row>
      <xdr:rowOff>119138</xdr:rowOff>
    </xdr:to>
    <xdr:cxnSp macro="">
      <xdr:nvCxnSpPr>
        <xdr:cNvPr id="65" name="直線コネクタ 64"/>
        <xdr:cNvCxnSpPr/>
      </xdr:nvCxnSpPr>
      <xdr:spPr>
        <a:xfrm flipV="1">
          <a:off x="4953000" y="6077252"/>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162879</xdr:rowOff>
    </xdr:from>
    <xdr:ext cx="762000" cy="259045"/>
    <xdr:sp macro="" textlink="">
      <xdr:nvSpPr>
        <xdr:cNvPr id="68" name="財政力最大値テキスト"/>
        <xdr:cNvSpPr txBox="1"/>
      </xdr:nvSpPr>
      <xdr:spPr>
        <a:xfrm>
          <a:off x="5041900" y="58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76502</xdr:rowOff>
    </xdr:from>
    <xdr:to>
      <xdr:col>24</xdr:col>
      <xdr:colOff>12700</xdr:colOff>
      <xdr:row>35</xdr:row>
      <xdr:rowOff>76502</xdr:rowOff>
    </xdr:to>
    <xdr:cxnSp macro="">
      <xdr:nvCxnSpPr>
        <xdr:cNvPr id="69" name="直線コネクタ 68"/>
        <xdr:cNvCxnSpPr/>
      </xdr:nvCxnSpPr>
      <xdr:spPr>
        <a:xfrm>
          <a:off x="4864100" y="60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118231</xdr:rowOff>
    </xdr:from>
    <xdr:to>
      <xdr:col>23</xdr:col>
      <xdr:colOff>133350</xdr:colOff>
      <xdr:row>43</xdr:row>
      <xdr:rowOff>129722</xdr:rowOff>
    </xdr:to>
    <xdr:cxnSp macro="">
      <xdr:nvCxnSpPr>
        <xdr:cNvPr id="70" name="直線コネクタ 69"/>
        <xdr:cNvCxnSpPr/>
      </xdr:nvCxnSpPr>
      <xdr:spPr>
        <a:xfrm>
          <a:off x="4114800" y="749058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118231</xdr:rowOff>
    </xdr:from>
    <xdr:to>
      <xdr:col>19</xdr:col>
      <xdr:colOff>133350</xdr:colOff>
      <xdr:row>43</xdr:row>
      <xdr:rowOff>118231</xdr:rowOff>
    </xdr:to>
    <xdr:cxnSp macro="">
      <xdr:nvCxnSpPr>
        <xdr:cNvPr id="73" name="直線コネクタ 72"/>
        <xdr:cNvCxnSpPr/>
      </xdr:nvCxnSpPr>
      <xdr:spPr>
        <a:xfrm>
          <a:off x="3225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118231</xdr:rowOff>
    </xdr:from>
    <xdr:to>
      <xdr:col>15</xdr:col>
      <xdr:colOff>82550</xdr:colOff>
      <xdr:row>43</xdr:row>
      <xdr:rowOff>118231</xdr:rowOff>
    </xdr:to>
    <xdr:cxnSp macro="">
      <xdr:nvCxnSpPr>
        <xdr:cNvPr id="76" name="直線コネクタ 75"/>
        <xdr:cNvCxnSpPr/>
      </xdr:nvCxnSpPr>
      <xdr:spPr>
        <a:xfrm>
          <a:off x="2336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118231</xdr:rowOff>
    </xdr:from>
    <xdr:to>
      <xdr:col>11</xdr:col>
      <xdr:colOff>31750</xdr:colOff>
      <xdr:row>43</xdr:row>
      <xdr:rowOff>118231</xdr:rowOff>
    </xdr:to>
    <xdr:cxnSp macro="">
      <xdr:nvCxnSpPr>
        <xdr:cNvPr id="79" name="直線コネクタ 78"/>
        <xdr:cNvCxnSpPr/>
      </xdr:nvCxnSpPr>
      <xdr:spPr>
        <a:xfrm>
          <a:off x="1447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80" name="フローチャート: 判断 79"/>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81" name="テキスト ボックス 80"/>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9" name="楕円 88"/>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50999</xdr:rowOff>
    </xdr:from>
    <xdr:ext cx="762000" cy="259045"/>
    <xdr:sp macro="" textlink="">
      <xdr:nvSpPr>
        <xdr:cNvPr id="90" name="財政力該当値テキスト"/>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67431</xdr:rowOff>
    </xdr:from>
    <xdr:to>
      <xdr:col>19</xdr:col>
      <xdr:colOff>184150</xdr:colOff>
      <xdr:row>43</xdr:row>
      <xdr:rowOff>169031</xdr:rowOff>
    </xdr:to>
    <xdr:sp macro="" textlink="">
      <xdr:nvSpPr>
        <xdr:cNvPr id="91" name="楕円 90"/>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153808</xdr:rowOff>
    </xdr:from>
    <xdr:ext cx="736600" cy="259045"/>
    <xdr:sp macro="" textlink="">
      <xdr:nvSpPr>
        <xdr:cNvPr id="92" name="テキスト ボックス 91"/>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67431</xdr:rowOff>
    </xdr:from>
    <xdr:to>
      <xdr:col>15</xdr:col>
      <xdr:colOff>133350</xdr:colOff>
      <xdr:row>43</xdr:row>
      <xdr:rowOff>169031</xdr:rowOff>
    </xdr:to>
    <xdr:sp macro="" textlink="">
      <xdr:nvSpPr>
        <xdr:cNvPr id="93" name="楕円 92"/>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153808</xdr:rowOff>
    </xdr:from>
    <xdr:ext cx="762000" cy="259045"/>
    <xdr:sp macro="" textlink="">
      <xdr:nvSpPr>
        <xdr:cNvPr id="94" name="テキスト ボックス 93"/>
        <xdr:cNvSpPr txBox="1"/>
      </xdr:nvSpPr>
      <xdr:spPr>
        <a:xfrm>
          <a:off x="2844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67431</xdr:rowOff>
    </xdr:from>
    <xdr:to>
      <xdr:col>11</xdr:col>
      <xdr:colOff>82550</xdr:colOff>
      <xdr:row>43</xdr:row>
      <xdr:rowOff>169031</xdr:rowOff>
    </xdr:to>
    <xdr:sp macro="" textlink="">
      <xdr:nvSpPr>
        <xdr:cNvPr id="95" name="楕円 94"/>
        <xdr:cNvSpPr/>
      </xdr:nvSpPr>
      <xdr:spPr>
        <a:xfrm>
          <a:off x="2286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153808</xdr:rowOff>
    </xdr:from>
    <xdr:ext cx="762000" cy="259045"/>
    <xdr:sp macro="" textlink="">
      <xdr:nvSpPr>
        <xdr:cNvPr id="96" name="テキスト ボックス 95"/>
        <xdr:cNvSpPr txBox="1"/>
      </xdr:nvSpPr>
      <xdr:spPr>
        <a:xfrm>
          <a:off x="1955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67431</xdr:rowOff>
    </xdr:from>
    <xdr:to>
      <xdr:col>7</xdr:col>
      <xdr:colOff>31750</xdr:colOff>
      <xdr:row>43</xdr:row>
      <xdr:rowOff>169031</xdr:rowOff>
    </xdr:to>
    <xdr:sp macro="" textlink="">
      <xdr:nvSpPr>
        <xdr:cNvPr id="97" name="楕円 96"/>
        <xdr:cNvSpPr/>
      </xdr:nvSpPr>
      <xdr:spPr>
        <a:xfrm>
          <a:off x="1397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153808</xdr:rowOff>
    </xdr:from>
    <xdr:ext cx="762000" cy="259045"/>
    <xdr:sp macro="" textlink="">
      <xdr:nvSpPr>
        <xdr:cNvPr id="98" name="テキスト ボックス 97"/>
        <xdr:cNvSpPr txBox="1"/>
      </xdr:nvSpPr>
      <xdr:spPr>
        <a:xfrm>
          <a:off x="1066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分母となる経常一般財源は地方消費税等の減収により△１．０％３，８００万円の減となり、分子においては物件費等の増により２．９％８，６００万円増加したため、前年度より３．３％低下した。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厳しい経営状況にある公営企業への操出金等により大きく左右されるが、維持補修費、物件費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の削減を図り、現水準を保つよう努める。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155829</xdr:rowOff>
    </xdr:from>
    <xdr:to>
      <xdr:col>23</xdr:col>
      <xdr:colOff>133350</xdr:colOff>
      <xdr:row>67</xdr:row>
      <xdr:rowOff>111379</xdr:rowOff>
    </xdr:to>
    <xdr:cxnSp macro="">
      <xdr:nvCxnSpPr>
        <xdr:cNvPr id="126" name="直線コネクタ 125"/>
        <xdr:cNvCxnSpPr/>
      </xdr:nvCxnSpPr>
      <xdr:spPr>
        <a:xfrm flipV="1">
          <a:off x="4953000" y="1027137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83456</xdr:rowOff>
    </xdr:from>
    <xdr:ext cx="762000" cy="259045"/>
    <xdr:sp macro="" textlink="">
      <xdr:nvSpPr>
        <xdr:cNvPr id="127" name="財政構造の弾力性最小値テキスト"/>
        <xdr:cNvSpPr txBox="1"/>
      </xdr:nvSpPr>
      <xdr:spPr>
        <a:xfrm>
          <a:off x="5041900" y="1157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111379</xdr:rowOff>
    </xdr:from>
    <xdr:to>
      <xdr:col>24</xdr:col>
      <xdr:colOff>12700</xdr:colOff>
      <xdr:row>67</xdr:row>
      <xdr:rowOff>111379</xdr:rowOff>
    </xdr:to>
    <xdr:cxnSp macro="">
      <xdr:nvCxnSpPr>
        <xdr:cNvPr id="128" name="直線コネクタ 127"/>
        <xdr:cNvCxnSpPr/>
      </xdr:nvCxnSpPr>
      <xdr:spPr>
        <a:xfrm>
          <a:off x="4864100" y="1159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70756</xdr:rowOff>
    </xdr:from>
    <xdr:ext cx="762000" cy="259045"/>
    <xdr:sp macro="" textlink="">
      <xdr:nvSpPr>
        <xdr:cNvPr id="129" name="財政構造の弾力性最大値テキスト"/>
        <xdr:cNvSpPr txBox="1"/>
      </xdr:nvSpPr>
      <xdr:spPr>
        <a:xfrm>
          <a:off x="5041900" y="1001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155829</xdr:rowOff>
    </xdr:from>
    <xdr:to>
      <xdr:col>24</xdr:col>
      <xdr:colOff>12700</xdr:colOff>
      <xdr:row>59</xdr:row>
      <xdr:rowOff>155829</xdr:rowOff>
    </xdr:to>
    <xdr:cxnSp macro="">
      <xdr:nvCxnSpPr>
        <xdr:cNvPr id="130" name="直線コネクタ 129"/>
        <xdr:cNvCxnSpPr/>
      </xdr:nvCxnSpPr>
      <xdr:spPr>
        <a:xfrm>
          <a:off x="4864100" y="1027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157607</xdr:rowOff>
    </xdr:from>
    <xdr:to>
      <xdr:col>23</xdr:col>
      <xdr:colOff>133350</xdr:colOff>
      <xdr:row>65</xdr:row>
      <xdr:rowOff>65786</xdr:rowOff>
    </xdr:to>
    <xdr:cxnSp macro="">
      <xdr:nvCxnSpPr>
        <xdr:cNvPr id="131" name="直線コネクタ 130"/>
        <xdr:cNvCxnSpPr/>
      </xdr:nvCxnSpPr>
      <xdr:spPr>
        <a:xfrm>
          <a:off x="4114800" y="11130407"/>
          <a:ext cx="8382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73931</xdr:rowOff>
    </xdr:from>
    <xdr:ext cx="762000" cy="259045"/>
    <xdr:sp macro="" textlink="">
      <xdr:nvSpPr>
        <xdr:cNvPr id="132" name="財政構造の弾力性平均値テキスト"/>
        <xdr:cNvSpPr txBox="1"/>
      </xdr:nvSpPr>
      <xdr:spPr>
        <a:xfrm>
          <a:off x="5041900" y="1121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33" name="フローチャート: 判断 132"/>
        <xdr:cNvSpPr/>
      </xdr:nvSpPr>
      <xdr:spPr>
        <a:xfrm>
          <a:off x="49022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157607</xdr:rowOff>
    </xdr:from>
    <xdr:to>
      <xdr:col>19</xdr:col>
      <xdr:colOff>133350</xdr:colOff>
      <xdr:row>65</xdr:row>
      <xdr:rowOff>85090</xdr:rowOff>
    </xdr:to>
    <xdr:cxnSp macro="">
      <xdr:nvCxnSpPr>
        <xdr:cNvPr id="134" name="直線コネクタ 133"/>
        <xdr:cNvCxnSpPr/>
      </xdr:nvCxnSpPr>
      <xdr:spPr>
        <a:xfrm flipV="1">
          <a:off x="3225800" y="11130407"/>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84963</xdr:rowOff>
    </xdr:from>
    <xdr:to>
      <xdr:col>19</xdr:col>
      <xdr:colOff>184150</xdr:colOff>
      <xdr:row>66</xdr:row>
      <xdr:rowOff>15113</xdr:rowOff>
    </xdr:to>
    <xdr:sp macro="" textlink="">
      <xdr:nvSpPr>
        <xdr:cNvPr id="135" name="フローチャート: 判断 134"/>
        <xdr:cNvSpPr/>
      </xdr:nvSpPr>
      <xdr:spPr>
        <a:xfrm>
          <a:off x="4064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171340</xdr:rowOff>
    </xdr:from>
    <xdr:ext cx="736600" cy="259045"/>
    <xdr:sp macro="" textlink="">
      <xdr:nvSpPr>
        <xdr:cNvPr id="136" name="テキスト ボックス 135"/>
        <xdr:cNvSpPr txBox="1"/>
      </xdr:nvSpPr>
      <xdr:spPr>
        <a:xfrm>
          <a:off x="3733800" y="11315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85090</xdr:rowOff>
    </xdr:from>
    <xdr:to>
      <xdr:col>15</xdr:col>
      <xdr:colOff>82550</xdr:colOff>
      <xdr:row>65</xdr:row>
      <xdr:rowOff>114046</xdr:rowOff>
    </xdr:to>
    <xdr:cxnSp macro="">
      <xdr:nvCxnSpPr>
        <xdr:cNvPr id="137" name="直線コネクタ 136"/>
        <xdr:cNvCxnSpPr/>
      </xdr:nvCxnSpPr>
      <xdr:spPr>
        <a:xfrm flipV="1">
          <a:off x="2336800" y="1122934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43942</xdr:rowOff>
    </xdr:from>
    <xdr:to>
      <xdr:col>15</xdr:col>
      <xdr:colOff>133350</xdr:colOff>
      <xdr:row>65</xdr:row>
      <xdr:rowOff>145542</xdr:rowOff>
    </xdr:to>
    <xdr:sp macro="" textlink="">
      <xdr:nvSpPr>
        <xdr:cNvPr id="138" name="フローチャート: 判断 137"/>
        <xdr:cNvSpPr/>
      </xdr:nvSpPr>
      <xdr:spPr>
        <a:xfrm>
          <a:off x="3175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130319</xdr:rowOff>
    </xdr:from>
    <xdr:ext cx="762000" cy="259045"/>
    <xdr:sp macro="" textlink="">
      <xdr:nvSpPr>
        <xdr:cNvPr id="139" name="テキスト ボックス 138"/>
        <xdr:cNvSpPr txBox="1"/>
      </xdr:nvSpPr>
      <xdr:spPr>
        <a:xfrm>
          <a:off x="2844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114046</xdr:rowOff>
    </xdr:from>
    <xdr:to>
      <xdr:col>11</xdr:col>
      <xdr:colOff>31750</xdr:colOff>
      <xdr:row>65</xdr:row>
      <xdr:rowOff>167132</xdr:rowOff>
    </xdr:to>
    <xdr:cxnSp macro="">
      <xdr:nvCxnSpPr>
        <xdr:cNvPr id="140" name="直線コネクタ 139"/>
        <xdr:cNvCxnSpPr/>
      </xdr:nvCxnSpPr>
      <xdr:spPr>
        <a:xfrm flipV="1">
          <a:off x="1447800" y="1125829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41" name="フローチャート: 判断 140"/>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112285</xdr:rowOff>
    </xdr:from>
    <xdr:ext cx="762000" cy="259045"/>
    <xdr:sp macro="" textlink="">
      <xdr:nvSpPr>
        <xdr:cNvPr id="142" name="テキスト ボックス 141"/>
        <xdr:cNvSpPr txBox="1"/>
      </xdr:nvSpPr>
      <xdr:spPr>
        <a:xfrm>
          <a:off x="1955800" y="1091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43" name="フローチャート: 判断 142"/>
        <xdr:cNvSpPr/>
      </xdr:nvSpPr>
      <xdr:spPr>
        <a:xfrm>
          <a:off x="1397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136415</xdr:rowOff>
    </xdr:from>
    <xdr:ext cx="762000" cy="259045"/>
    <xdr:sp macro="" textlink="">
      <xdr:nvSpPr>
        <xdr:cNvPr id="144" name="テキスト ボックス 143"/>
        <xdr:cNvSpPr txBox="1"/>
      </xdr:nvSpPr>
      <xdr:spPr>
        <a:xfrm>
          <a:off x="1066800" y="1093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14986</xdr:rowOff>
    </xdr:from>
    <xdr:to>
      <xdr:col>23</xdr:col>
      <xdr:colOff>184150</xdr:colOff>
      <xdr:row>65</xdr:row>
      <xdr:rowOff>116586</xdr:rowOff>
    </xdr:to>
    <xdr:sp macro="" textlink="">
      <xdr:nvSpPr>
        <xdr:cNvPr id="150" name="楕円 149"/>
        <xdr:cNvSpPr/>
      </xdr:nvSpPr>
      <xdr:spPr>
        <a:xfrm>
          <a:off x="49022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31513</xdr:rowOff>
    </xdr:from>
    <xdr:ext cx="762000" cy="259045"/>
    <xdr:sp macro="" textlink="">
      <xdr:nvSpPr>
        <xdr:cNvPr id="151" name="財政構造の弾力性該当値テキスト"/>
        <xdr:cNvSpPr txBox="1"/>
      </xdr:nvSpPr>
      <xdr:spPr>
        <a:xfrm>
          <a:off x="50419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106807</xdr:rowOff>
    </xdr:from>
    <xdr:to>
      <xdr:col>19</xdr:col>
      <xdr:colOff>184150</xdr:colOff>
      <xdr:row>65</xdr:row>
      <xdr:rowOff>36957</xdr:rowOff>
    </xdr:to>
    <xdr:sp macro="" textlink="">
      <xdr:nvSpPr>
        <xdr:cNvPr id="152" name="楕円 151"/>
        <xdr:cNvSpPr/>
      </xdr:nvSpPr>
      <xdr:spPr>
        <a:xfrm>
          <a:off x="4064000" y="1107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47134</xdr:rowOff>
    </xdr:from>
    <xdr:ext cx="736600" cy="259045"/>
    <xdr:sp macro="" textlink="">
      <xdr:nvSpPr>
        <xdr:cNvPr id="153" name="テキスト ボックス 152"/>
        <xdr:cNvSpPr txBox="1"/>
      </xdr:nvSpPr>
      <xdr:spPr>
        <a:xfrm>
          <a:off x="3733800" y="10848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34290</xdr:rowOff>
    </xdr:from>
    <xdr:to>
      <xdr:col>15</xdr:col>
      <xdr:colOff>133350</xdr:colOff>
      <xdr:row>65</xdr:row>
      <xdr:rowOff>135890</xdr:rowOff>
    </xdr:to>
    <xdr:sp macro="" textlink="">
      <xdr:nvSpPr>
        <xdr:cNvPr id="154" name="楕円 153"/>
        <xdr:cNvSpPr/>
      </xdr:nvSpPr>
      <xdr:spPr>
        <a:xfrm>
          <a:off x="3175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146067</xdr:rowOff>
    </xdr:from>
    <xdr:ext cx="762000" cy="259045"/>
    <xdr:sp macro="" textlink="">
      <xdr:nvSpPr>
        <xdr:cNvPr id="155" name="テキスト ボックス 154"/>
        <xdr:cNvSpPr txBox="1"/>
      </xdr:nvSpPr>
      <xdr:spPr>
        <a:xfrm>
          <a:off x="2844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63246</xdr:rowOff>
    </xdr:from>
    <xdr:to>
      <xdr:col>11</xdr:col>
      <xdr:colOff>82550</xdr:colOff>
      <xdr:row>65</xdr:row>
      <xdr:rowOff>164846</xdr:rowOff>
    </xdr:to>
    <xdr:sp macro="" textlink="">
      <xdr:nvSpPr>
        <xdr:cNvPr id="156" name="楕円 155"/>
        <xdr:cNvSpPr/>
      </xdr:nvSpPr>
      <xdr:spPr>
        <a:xfrm>
          <a:off x="2286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149623</xdr:rowOff>
    </xdr:from>
    <xdr:ext cx="762000" cy="259045"/>
    <xdr:sp macro="" textlink="">
      <xdr:nvSpPr>
        <xdr:cNvPr id="157" name="テキスト ボックス 156"/>
        <xdr:cNvSpPr txBox="1"/>
      </xdr:nvSpPr>
      <xdr:spPr>
        <a:xfrm>
          <a:off x="1955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116332</xdr:rowOff>
    </xdr:from>
    <xdr:to>
      <xdr:col>7</xdr:col>
      <xdr:colOff>31750</xdr:colOff>
      <xdr:row>66</xdr:row>
      <xdr:rowOff>46482</xdr:rowOff>
    </xdr:to>
    <xdr:sp macro="" textlink="">
      <xdr:nvSpPr>
        <xdr:cNvPr id="158" name="楕円 157"/>
        <xdr:cNvSpPr/>
      </xdr:nvSpPr>
      <xdr:spPr>
        <a:xfrm>
          <a:off x="1397000" y="1126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31259</xdr:rowOff>
    </xdr:from>
    <xdr:ext cx="762000" cy="259045"/>
    <xdr:sp macro="" textlink="">
      <xdr:nvSpPr>
        <xdr:cNvPr id="159" name="テキスト ボックス 158"/>
        <xdr:cNvSpPr txBox="1"/>
      </xdr:nvSpPr>
      <xdr:spPr>
        <a:xfrm>
          <a:off x="1066800" y="1134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[378,085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類似団体平均を大きく上回っているのは地理的要因により島内各所に点在する保育所</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を直営しているほか、空港消防業務を受託しているため、人件費が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かかる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施設の維持補修費、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ごみ処理等に係る物件費が大きく影響している。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今後も人口減少により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人当たりの金額の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悪化が見込まれるが、既存施設の長寿命化や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コスト低減を図るほか、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ごみの減量化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に取り組んでいく。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58082</xdr:rowOff>
    </xdr:from>
    <xdr:to>
      <xdr:col>23</xdr:col>
      <xdr:colOff>133350</xdr:colOff>
      <xdr:row>89</xdr:row>
      <xdr:rowOff>33519</xdr:rowOff>
    </xdr:to>
    <xdr:cxnSp macro="">
      <xdr:nvCxnSpPr>
        <xdr:cNvPr id="189" name="直線コネクタ 188"/>
        <xdr:cNvCxnSpPr/>
      </xdr:nvCxnSpPr>
      <xdr:spPr>
        <a:xfrm flipV="1">
          <a:off x="4953000" y="13945532"/>
          <a:ext cx="0" cy="1347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5596</xdr:rowOff>
    </xdr:from>
    <xdr:ext cx="762000" cy="259045"/>
    <xdr:sp macro="" textlink="">
      <xdr:nvSpPr>
        <xdr:cNvPr id="190" name="人件費・物件費等の状況最小値テキスト"/>
        <xdr:cNvSpPr txBox="1"/>
      </xdr:nvSpPr>
      <xdr:spPr>
        <a:xfrm>
          <a:off x="5041900" y="152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33519</xdr:rowOff>
    </xdr:from>
    <xdr:to>
      <xdr:col>24</xdr:col>
      <xdr:colOff>12700</xdr:colOff>
      <xdr:row>89</xdr:row>
      <xdr:rowOff>33519</xdr:rowOff>
    </xdr:to>
    <xdr:cxnSp macro="">
      <xdr:nvCxnSpPr>
        <xdr:cNvPr id="191" name="直線コネクタ 190"/>
        <xdr:cNvCxnSpPr/>
      </xdr:nvCxnSpPr>
      <xdr:spPr>
        <a:xfrm>
          <a:off x="4864100" y="1529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144459</xdr:rowOff>
    </xdr:from>
    <xdr:ext cx="762000" cy="259045"/>
    <xdr:sp macro="" textlink="">
      <xdr:nvSpPr>
        <xdr:cNvPr id="192" name="人件費・物件費等の状況最大値テキスト"/>
        <xdr:cNvSpPr txBox="1"/>
      </xdr:nvSpPr>
      <xdr:spPr>
        <a:xfrm>
          <a:off x="5041900" y="1368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58082</xdr:rowOff>
    </xdr:from>
    <xdr:to>
      <xdr:col>24</xdr:col>
      <xdr:colOff>12700</xdr:colOff>
      <xdr:row>81</xdr:row>
      <xdr:rowOff>58082</xdr:rowOff>
    </xdr:to>
    <xdr:cxnSp macro="">
      <xdr:nvCxnSpPr>
        <xdr:cNvPr id="193" name="直線コネクタ 192"/>
        <xdr:cNvCxnSpPr/>
      </xdr:nvCxnSpPr>
      <xdr:spPr>
        <a:xfrm>
          <a:off x="4864100" y="139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111368</xdr:rowOff>
    </xdr:from>
    <xdr:to>
      <xdr:col>23</xdr:col>
      <xdr:colOff>133350</xdr:colOff>
      <xdr:row>87</xdr:row>
      <xdr:rowOff>2882</xdr:rowOff>
    </xdr:to>
    <xdr:cxnSp macro="">
      <xdr:nvCxnSpPr>
        <xdr:cNvPr id="194" name="直線コネクタ 193"/>
        <xdr:cNvCxnSpPr/>
      </xdr:nvCxnSpPr>
      <xdr:spPr>
        <a:xfrm>
          <a:off x="4114800" y="14856068"/>
          <a:ext cx="838200" cy="6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97775</xdr:rowOff>
    </xdr:from>
    <xdr:ext cx="762000" cy="259045"/>
    <xdr:sp macro="" textlink="">
      <xdr:nvSpPr>
        <xdr:cNvPr id="195" name="人件費・物件費等の状況平均値テキスト"/>
        <xdr:cNvSpPr txBox="1"/>
      </xdr:nvSpPr>
      <xdr:spPr>
        <a:xfrm>
          <a:off x="5041900" y="14156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81248</xdr:rowOff>
    </xdr:from>
    <xdr:to>
      <xdr:col>23</xdr:col>
      <xdr:colOff>184150</xdr:colOff>
      <xdr:row>84</xdr:row>
      <xdr:rowOff>11398</xdr:rowOff>
    </xdr:to>
    <xdr:sp macro="" textlink="">
      <xdr:nvSpPr>
        <xdr:cNvPr id="196" name="フローチャート: 判断 195"/>
        <xdr:cNvSpPr/>
      </xdr:nvSpPr>
      <xdr:spPr>
        <a:xfrm>
          <a:off x="49022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71165</xdr:rowOff>
    </xdr:from>
    <xdr:to>
      <xdr:col>19</xdr:col>
      <xdr:colOff>133350</xdr:colOff>
      <xdr:row>86</xdr:row>
      <xdr:rowOff>111368</xdr:rowOff>
    </xdr:to>
    <xdr:cxnSp macro="">
      <xdr:nvCxnSpPr>
        <xdr:cNvPr id="197" name="直線コネクタ 196"/>
        <xdr:cNvCxnSpPr/>
      </xdr:nvCxnSpPr>
      <xdr:spPr>
        <a:xfrm>
          <a:off x="3225800" y="14815865"/>
          <a:ext cx="889000" cy="4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82575</xdr:rowOff>
    </xdr:from>
    <xdr:to>
      <xdr:col>19</xdr:col>
      <xdr:colOff>184150</xdr:colOff>
      <xdr:row>84</xdr:row>
      <xdr:rowOff>12725</xdr:rowOff>
    </xdr:to>
    <xdr:sp macro="" textlink="">
      <xdr:nvSpPr>
        <xdr:cNvPr id="198" name="フローチャート: 判断 197"/>
        <xdr:cNvSpPr/>
      </xdr:nvSpPr>
      <xdr:spPr>
        <a:xfrm>
          <a:off x="4064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22902</xdr:rowOff>
    </xdr:from>
    <xdr:ext cx="736600" cy="259045"/>
    <xdr:sp macro="" textlink="">
      <xdr:nvSpPr>
        <xdr:cNvPr id="199" name="テキスト ボックス 198"/>
        <xdr:cNvSpPr txBox="1"/>
      </xdr:nvSpPr>
      <xdr:spPr>
        <a:xfrm>
          <a:off x="3733800" y="14081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53887</xdr:rowOff>
    </xdr:from>
    <xdr:to>
      <xdr:col>15</xdr:col>
      <xdr:colOff>82550</xdr:colOff>
      <xdr:row>86</xdr:row>
      <xdr:rowOff>71165</xdr:rowOff>
    </xdr:to>
    <xdr:cxnSp macro="">
      <xdr:nvCxnSpPr>
        <xdr:cNvPr id="200" name="直線コネクタ 199"/>
        <xdr:cNvCxnSpPr/>
      </xdr:nvCxnSpPr>
      <xdr:spPr>
        <a:xfrm>
          <a:off x="2336800" y="14798587"/>
          <a:ext cx="889000" cy="1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52471</xdr:rowOff>
    </xdr:from>
    <xdr:to>
      <xdr:col>15</xdr:col>
      <xdr:colOff>133350</xdr:colOff>
      <xdr:row>83</xdr:row>
      <xdr:rowOff>154071</xdr:rowOff>
    </xdr:to>
    <xdr:sp macro="" textlink="">
      <xdr:nvSpPr>
        <xdr:cNvPr id="201" name="フローチャート: 判断 200"/>
        <xdr:cNvSpPr/>
      </xdr:nvSpPr>
      <xdr:spPr>
        <a:xfrm>
          <a:off x="3175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164248</xdr:rowOff>
    </xdr:from>
    <xdr:ext cx="762000" cy="259045"/>
    <xdr:sp macro="" textlink="">
      <xdr:nvSpPr>
        <xdr:cNvPr id="202" name="テキスト ボックス 201"/>
        <xdr:cNvSpPr txBox="1"/>
      </xdr:nvSpPr>
      <xdr:spPr>
        <a:xfrm>
          <a:off x="2844800" y="1405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7553</xdr:rowOff>
    </xdr:from>
    <xdr:to>
      <xdr:col>11</xdr:col>
      <xdr:colOff>31750</xdr:colOff>
      <xdr:row>86</xdr:row>
      <xdr:rowOff>53887</xdr:rowOff>
    </xdr:to>
    <xdr:cxnSp macro="">
      <xdr:nvCxnSpPr>
        <xdr:cNvPr id="203" name="直線コネクタ 202"/>
        <xdr:cNvCxnSpPr/>
      </xdr:nvCxnSpPr>
      <xdr:spPr>
        <a:xfrm>
          <a:off x="1447800" y="14752253"/>
          <a:ext cx="889000" cy="4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169875</xdr:rowOff>
    </xdr:from>
    <xdr:to>
      <xdr:col>11</xdr:col>
      <xdr:colOff>82550</xdr:colOff>
      <xdr:row>83</xdr:row>
      <xdr:rowOff>100025</xdr:rowOff>
    </xdr:to>
    <xdr:sp macro="" textlink="">
      <xdr:nvSpPr>
        <xdr:cNvPr id="204" name="フローチャート: 判断 203"/>
        <xdr:cNvSpPr/>
      </xdr:nvSpPr>
      <xdr:spPr>
        <a:xfrm>
          <a:off x="2286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110202</xdr:rowOff>
    </xdr:from>
    <xdr:ext cx="762000" cy="259045"/>
    <xdr:sp macro="" textlink="">
      <xdr:nvSpPr>
        <xdr:cNvPr id="205" name="テキスト ボックス 204"/>
        <xdr:cNvSpPr txBox="1"/>
      </xdr:nvSpPr>
      <xdr:spPr>
        <a:xfrm>
          <a:off x="1955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159973</xdr:rowOff>
    </xdr:from>
    <xdr:to>
      <xdr:col>7</xdr:col>
      <xdr:colOff>31750</xdr:colOff>
      <xdr:row>83</xdr:row>
      <xdr:rowOff>90123</xdr:rowOff>
    </xdr:to>
    <xdr:sp macro="" textlink="">
      <xdr:nvSpPr>
        <xdr:cNvPr id="206" name="フローチャート: 判断 205"/>
        <xdr:cNvSpPr/>
      </xdr:nvSpPr>
      <xdr:spPr>
        <a:xfrm>
          <a:off x="1397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100300</xdr:rowOff>
    </xdr:from>
    <xdr:ext cx="762000" cy="259045"/>
    <xdr:sp macro="" textlink="">
      <xdr:nvSpPr>
        <xdr:cNvPr id="207" name="テキスト ボックス 206"/>
        <xdr:cNvSpPr txBox="1"/>
      </xdr:nvSpPr>
      <xdr:spPr>
        <a:xfrm>
          <a:off x="1066800" y="1398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123532</xdr:rowOff>
    </xdr:from>
    <xdr:to>
      <xdr:col>23</xdr:col>
      <xdr:colOff>184150</xdr:colOff>
      <xdr:row>87</xdr:row>
      <xdr:rowOff>53682</xdr:rowOff>
    </xdr:to>
    <xdr:sp macro="" textlink="">
      <xdr:nvSpPr>
        <xdr:cNvPr id="213" name="楕円 212"/>
        <xdr:cNvSpPr/>
      </xdr:nvSpPr>
      <xdr:spPr>
        <a:xfrm>
          <a:off x="4902200" y="1486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95609</xdr:rowOff>
    </xdr:from>
    <xdr:ext cx="762000" cy="259045"/>
    <xdr:sp macro="" textlink="">
      <xdr:nvSpPr>
        <xdr:cNvPr id="214" name="人件費・物件費等の状況該当値テキスト"/>
        <xdr:cNvSpPr txBox="1"/>
      </xdr:nvSpPr>
      <xdr:spPr>
        <a:xfrm>
          <a:off x="5041900" y="1484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60568</xdr:rowOff>
    </xdr:from>
    <xdr:to>
      <xdr:col>19</xdr:col>
      <xdr:colOff>184150</xdr:colOff>
      <xdr:row>86</xdr:row>
      <xdr:rowOff>162168</xdr:rowOff>
    </xdr:to>
    <xdr:sp macro="" textlink="">
      <xdr:nvSpPr>
        <xdr:cNvPr id="215" name="楕円 214"/>
        <xdr:cNvSpPr/>
      </xdr:nvSpPr>
      <xdr:spPr>
        <a:xfrm>
          <a:off x="4064000" y="1480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146945</xdr:rowOff>
    </xdr:from>
    <xdr:ext cx="736600" cy="259045"/>
    <xdr:sp macro="" textlink="">
      <xdr:nvSpPr>
        <xdr:cNvPr id="216" name="テキスト ボックス 215"/>
        <xdr:cNvSpPr txBox="1"/>
      </xdr:nvSpPr>
      <xdr:spPr>
        <a:xfrm>
          <a:off x="3733800" y="1489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20365</xdr:rowOff>
    </xdr:from>
    <xdr:to>
      <xdr:col>15</xdr:col>
      <xdr:colOff>133350</xdr:colOff>
      <xdr:row>86</xdr:row>
      <xdr:rowOff>121965</xdr:rowOff>
    </xdr:to>
    <xdr:sp macro="" textlink="">
      <xdr:nvSpPr>
        <xdr:cNvPr id="217" name="楕円 216"/>
        <xdr:cNvSpPr/>
      </xdr:nvSpPr>
      <xdr:spPr>
        <a:xfrm>
          <a:off x="3175000" y="1476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106742</xdr:rowOff>
    </xdr:from>
    <xdr:ext cx="762000" cy="259045"/>
    <xdr:sp macro="" textlink="">
      <xdr:nvSpPr>
        <xdr:cNvPr id="218" name="テキスト ボックス 217"/>
        <xdr:cNvSpPr txBox="1"/>
      </xdr:nvSpPr>
      <xdr:spPr>
        <a:xfrm>
          <a:off x="2844800" y="1485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3087</xdr:rowOff>
    </xdr:from>
    <xdr:to>
      <xdr:col>11</xdr:col>
      <xdr:colOff>82550</xdr:colOff>
      <xdr:row>86</xdr:row>
      <xdr:rowOff>104687</xdr:rowOff>
    </xdr:to>
    <xdr:sp macro="" textlink="">
      <xdr:nvSpPr>
        <xdr:cNvPr id="219" name="楕円 218"/>
        <xdr:cNvSpPr/>
      </xdr:nvSpPr>
      <xdr:spPr>
        <a:xfrm>
          <a:off x="2286000" y="1474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89464</xdr:rowOff>
    </xdr:from>
    <xdr:ext cx="762000" cy="259045"/>
    <xdr:sp macro="" textlink="">
      <xdr:nvSpPr>
        <xdr:cNvPr id="220" name="テキスト ボックス 219"/>
        <xdr:cNvSpPr txBox="1"/>
      </xdr:nvSpPr>
      <xdr:spPr>
        <a:xfrm>
          <a:off x="1955800" y="14834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128203</xdr:rowOff>
    </xdr:from>
    <xdr:to>
      <xdr:col>7</xdr:col>
      <xdr:colOff>31750</xdr:colOff>
      <xdr:row>86</xdr:row>
      <xdr:rowOff>58353</xdr:rowOff>
    </xdr:to>
    <xdr:sp macro="" textlink="">
      <xdr:nvSpPr>
        <xdr:cNvPr id="221" name="楕円 220"/>
        <xdr:cNvSpPr/>
      </xdr:nvSpPr>
      <xdr:spPr>
        <a:xfrm>
          <a:off x="1397000" y="1470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43130</xdr:rowOff>
    </xdr:from>
    <xdr:ext cx="762000" cy="259045"/>
    <xdr:sp macro="" textlink="">
      <xdr:nvSpPr>
        <xdr:cNvPr id="222" name="テキスト ボックス 221"/>
        <xdr:cNvSpPr txBox="1"/>
      </xdr:nvSpPr>
      <xdr:spPr>
        <a:xfrm>
          <a:off x="1066800" y="14787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平成２８年度より水準を維持しており、全国市平均をはじめ、全国町村平均、類似団体平均を大きく下回っており、給与水準は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最低水準にある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。国を基準としているが、昇格に必要な年限を長くしているほか、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昇給を抑えることで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給与の適正化に努めている。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水準を維持する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137886</xdr:rowOff>
    </xdr:to>
    <xdr:cxnSp macro="">
      <xdr:nvCxnSpPr>
        <xdr:cNvPr id="253" name="直線コネクタ 252"/>
        <xdr:cNvCxnSpPr/>
      </xdr:nvCxnSpPr>
      <xdr:spPr>
        <a:xfrm flipV="1">
          <a:off x="17018000" y="13881100"/>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6"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7" name="直線コネクタ 256"/>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85573</xdr:rowOff>
    </xdr:from>
    <xdr:to>
      <xdr:col>81</xdr:col>
      <xdr:colOff>44450</xdr:colOff>
      <xdr:row>81</xdr:row>
      <xdr:rowOff>154516</xdr:rowOff>
    </xdr:to>
    <xdr:cxnSp macro="">
      <xdr:nvCxnSpPr>
        <xdr:cNvPr id="258" name="直線コネクタ 257"/>
        <xdr:cNvCxnSpPr/>
      </xdr:nvCxnSpPr>
      <xdr:spPr>
        <a:xfrm flipV="1">
          <a:off x="16179800" y="1397302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170439</xdr:rowOff>
    </xdr:from>
    <xdr:ext cx="762000" cy="259045"/>
    <xdr:sp macro="" textlink="">
      <xdr:nvSpPr>
        <xdr:cNvPr id="259" name="給与水準   （国との比較）平均値テキスト"/>
        <xdr:cNvSpPr txBox="1"/>
      </xdr:nvSpPr>
      <xdr:spPr>
        <a:xfrm>
          <a:off x="17106900" y="14572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60" name="フローチャート: 判断 259"/>
        <xdr:cNvSpPr/>
      </xdr:nvSpPr>
      <xdr:spPr>
        <a:xfrm>
          <a:off x="169672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142118</xdr:rowOff>
    </xdr:from>
    <xdr:to>
      <xdr:col>77</xdr:col>
      <xdr:colOff>44450</xdr:colOff>
      <xdr:row>81</xdr:row>
      <xdr:rowOff>154516</xdr:rowOff>
    </xdr:to>
    <xdr:cxnSp macro="">
      <xdr:nvCxnSpPr>
        <xdr:cNvPr id="261" name="直線コネクタ 260"/>
        <xdr:cNvCxnSpPr/>
      </xdr:nvCxnSpPr>
      <xdr:spPr>
        <a:xfrm>
          <a:off x="15290800" y="13858118"/>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2" name="フローチャート: 判断 261"/>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3" name="テキスト ボックス 262"/>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142118</xdr:rowOff>
    </xdr:from>
    <xdr:to>
      <xdr:col>72</xdr:col>
      <xdr:colOff>203200</xdr:colOff>
      <xdr:row>82</xdr:row>
      <xdr:rowOff>40518</xdr:rowOff>
    </xdr:to>
    <xdr:cxnSp macro="">
      <xdr:nvCxnSpPr>
        <xdr:cNvPr id="264" name="直線コネクタ 263"/>
        <xdr:cNvCxnSpPr/>
      </xdr:nvCxnSpPr>
      <xdr:spPr>
        <a:xfrm flipV="1">
          <a:off x="14401800" y="13858118"/>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113289</xdr:rowOff>
    </xdr:from>
    <xdr:ext cx="762000" cy="259045"/>
    <xdr:sp macro="" textlink="">
      <xdr:nvSpPr>
        <xdr:cNvPr id="266" name="テキスト ボックス 265"/>
        <xdr:cNvSpPr txBox="1"/>
      </xdr:nvSpPr>
      <xdr:spPr>
        <a:xfrm>
          <a:off x="14909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73177</xdr:rowOff>
    </xdr:from>
    <xdr:to>
      <xdr:col>68</xdr:col>
      <xdr:colOff>152400</xdr:colOff>
      <xdr:row>82</xdr:row>
      <xdr:rowOff>40518</xdr:rowOff>
    </xdr:to>
    <xdr:cxnSp macro="">
      <xdr:nvCxnSpPr>
        <xdr:cNvPr id="267" name="直線コネクタ 266"/>
        <xdr:cNvCxnSpPr/>
      </xdr:nvCxnSpPr>
      <xdr:spPr>
        <a:xfrm>
          <a:off x="13512800" y="13789177"/>
          <a:ext cx="889000" cy="3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38402</xdr:rowOff>
    </xdr:from>
    <xdr:to>
      <xdr:col>68</xdr:col>
      <xdr:colOff>203200</xdr:colOff>
      <xdr:row>85</xdr:row>
      <xdr:rowOff>140002</xdr:rowOff>
    </xdr:to>
    <xdr:sp macro="" textlink="">
      <xdr:nvSpPr>
        <xdr:cNvPr id="268" name="フローチャート: 判断 267"/>
        <xdr:cNvSpPr/>
      </xdr:nvSpPr>
      <xdr:spPr>
        <a:xfrm>
          <a:off x="14351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124779</xdr:rowOff>
    </xdr:from>
    <xdr:ext cx="762000" cy="259045"/>
    <xdr:sp macro="" textlink="">
      <xdr:nvSpPr>
        <xdr:cNvPr id="269" name="テキスト ボックス 268"/>
        <xdr:cNvSpPr txBox="1"/>
      </xdr:nvSpPr>
      <xdr:spPr>
        <a:xfrm>
          <a:off x="14020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34773</xdr:rowOff>
    </xdr:from>
    <xdr:to>
      <xdr:col>81</xdr:col>
      <xdr:colOff>95250</xdr:colOff>
      <xdr:row>81</xdr:row>
      <xdr:rowOff>136373</xdr:rowOff>
    </xdr:to>
    <xdr:sp macro="" textlink="">
      <xdr:nvSpPr>
        <xdr:cNvPr id="277" name="楕円 276"/>
        <xdr:cNvSpPr/>
      </xdr:nvSpPr>
      <xdr:spPr>
        <a:xfrm>
          <a:off x="16967200" y="1392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127500</xdr:rowOff>
    </xdr:from>
    <xdr:ext cx="762000" cy="259045"/>
    <xdr:sp macro="" textlink="">
      <xdr:nvSpPr>
        <xdr:cNvPr id="278" name="給与水準   （国との比較）該当値テキスト"/>
        <xdr:cNvSpPr txBox="1"/>
      </xdr:nvSpPr>
      <xdr:spPr>
        <a:xfrm>
          <a:off x="17106900" y="13843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103716</xdr:rowOff>
    </xdr:from>
    <xdr:to>
      <xdr:col>77</xdr:col>
      <xdr:colOff>95250</xdr:colOff>
      <xdr:row>82</xdr:row>
      <xdr:rowOff>33866</xdr:rowOff>
    </xdr:to>
    <xdr:sp macro="" textlink="">
      <xdr:nvSpPr>
        <xdr:cNvPr id="279" name="楕円 278"/>
        <xdr:cNvSpPr/>
      </xdr:nvSpPr>
      <xdr:spPr>
        <a:xfrm>
          <a:off x="16129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44043</xdr:rowOff>
    </xdr:from>
    <xdr:ext cx="736600" cy="259045"/>
    <xdr:sp macro="" textlink="">
      <xdr:nvSpPr>
        <xdr:cNvPr id="280" name="テキスト ボックス 279"/>
        <xdr:cNvSpPr txBox="1"/>
      </xdr:nvSpPr>
      <xdr:spPr>
        <a:xfrm>
          <a:off x="15798800" y="1376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91318</xdr:rowOff>
    </xdr:from>
    <xdr:to>
      <xdr:col>73</xdr:col>
      <xdr:colOff>44450</xdr:colOff>
      <xdr:row>81</xdr:row>
      <xdr:rowOff>21468</xdr:rowOff>
    </xdr:to>
    <xdr:sp macro="" textlink="">
      <xdr:nvSpPr>
        <xdr:cNvPr id="281" name="楕円 280"/>
        <xdr:cNvSpPr/>
      </xdr:nvSpPr>
      <xdr:spPr>
        <a:xfrm>
          <a:off x="15240000" y="1380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31645</xdr:rowOff>
    </xdr:from>
    <xdr:ext cx="762000" cy="259045"/>
    <xdr:sp macro="" textlink="">
      <xdr:nvSpPr>
        <xdr:cNvPr id="282" name="テキスト ボックス 281"/>
        <xdr:cNvSpPr txBox="1"/>
      </xdr:nvSpPr>
      <xdr:spPr>
        <a:xfrm>
          <a:off x="14909800" y="13576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161168</xdr:rowOff>
    </xdr:from>
    <xdr:to>
      <xdr:col>68</xdr:col>
      <xdr:colOff>203200</xdr:colOff>
      <xdr:row>82</xdr:row>
      <xdr:rowOff>91318</xdr:rowOff>
    </xdr:to>
    <xdr:sp macro="" textlink="">
      <xdr:nvSpPr>
        <xdr:cNvPr id="283" name="楕円 282"/>
        <xdr:cNvSpPr/>
      </xdr:nvSpPr>
      <xdr:spPr>
        <a:xfrm>
          <a:off x="14351000" y="140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101495</xdr:rowOff>
    </xdr:from>
    <xdr:ext cx="762000" cy="259045"/>
    <xdr:sp macro="" textlink="">
      <xdr:nvSpPr>
        <xdr:cNvPr id="284" name="テキスト ボックス 283"/>
        <xdr:cNvSpPr txBox="1"/>
      </xdr:nvSpPr>
      <xdr:spPr>
        <a:xfrm>
          <a:off x="14020800" y="138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22377</xdr:rowOff>
    </xdr:from>
    <xdr:to>
      <xdr:col>64</xdr:col>
      <xdr:colOff>152400</xdr:colOff>
      <xdr:row>80</xdr:row>
      <xdr:rowOff>123977</xdr:rowOff>
    </xdr:to>
    <xdr:sp macro="" textlink="">
      <xdr:nvSpPr>
        <xdr:cNvPr id="285" name="楕円 284"/>
        <xdr:cNvSpPr/>
      </xdr:nvSpPr>
      <xdr:spPr>
        <a:xfrm>
          <a:off x="13462000" y="1373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134154</xdr:rowOff>
    </xdr:from>
    <xdr:ext cx="762000" cy="259045"/>
    <xdr:sp macro="" textlink="">
      <xdr:nvSpPr>
        <xdr:cNvPr id="286" name="テキスト ボックス 285"/>
        <xdr:cNvSpPr txBox="1"/>
      </xdr:nvSpPr>
      <xdr:spPr>
        <a:xfrm>
          <a:off x="13131800" y="1350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職員数は全国、類似団体の平均を大きく上回っている。要因は保育所の直営や消防業務において消防救急業務のほか、空港消防業務を受託していることなどがある。今後、人口減少に伴い割合は上がっていくが、事務の効率化を図りつつ、多様な行政需要に対応できる組織へ再編を進め、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106559</xdr:rowOff>
    </xdr:from>
    <xdr:to>
      <xdr:col>81</xdr:col>
      <xdr:colOff>44450</xdr:colOff>
      <xdr:row>67</xdr:row>
      <xdr:rowOff>85755</xdr:rowOff>
    </xdr:to>
    <xdr:cxnSp macro="">
      <xdr:nvCxnSpPr>
        <xdr:cNvPr id="318" name="直線コネクタ 317"/>
        <xdr:cNvCxnSpPr/>
      </xdr:nvCxnSpPr>
      <xdr:spPr>
        <a:xfrm flipV="1">
          <a:off x="17018000" y="9879209"/>
          <a:ext cx="0" cy="1693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57832</xdr:rowOff>
    </xdr:from>
    <xdr:ext cx="762000" cy="259045"/>
    <xdr:sp macro="" textlink="">
      <xdr:nvSpPr>
        <xdr:cNvPr id="319" name="定員管理の状況最小値テキスト"/>
        <xdr:cNvSpPr txBox="1"/>
      </xdr:nvSpPr>
      <xdr:spPr>
        <a:xfrm>
          <a:off x="17106900" y="115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85755</xdr:rowOff>
    </xdr:from>
    <xdr:to>
      <xdr:col>81</xdr:col>
      <xdr:colOff>133350</xdr:colOff>
      <xdr:row>67</xdr:row>
      <xdr:rowOff>85755</xdr:rowOff>
    </xdr:to>
    <xdr:cxnSp macro="">
      <xdr:nvCxnSpPr>
        <xdr:cNvPr id="320" name="直線コネクタ 319"/>
        <xdr:cNvCxnSpPr/>
      </xdr:nvCxnSpPr>
      <xdr:spPr>
        <a:xfrm>
          <a:off x="16929100" y="11572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21486</xdr:rowOff>
    </xdr:from>
    <xdr:ext cx="762000" cy="259045"/>
    <xdr:sp macro="" textlink="">
      <xdr:nvSpPr>
        <xdr:cNvPr id="321" name="定員管理の状況最大値テキスト"/>
        <xdr:cNvSpPr txBox="1"/>
      </xdr:nvSpPr>
      <xdr:spPr>
        <a:xfrm>
          <a:off x="17106900" y="96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106559</xdr:rowOff>
    </xdr:from>
    <xdr:to>
      <xdr:col>81</xdr:col>
      <xdr:colOff>133350</xdr:colOff>
      <xdr:row>57</xdr:row>
      <xdr:rowOff>106559</xdr:rowOff>
    </xdr:to>
    <xdr:cxnSp macro="">
      <xdr:nvCxnSpPr>
        <xdr:cNvPr id="322" name="直線コネクタ 321"/>
        <xdr:cNvCxnSpPr/>
      </xdr:nvCxnSpPr>
      <xdr:spPr>
        <a:xfrm>
          <a:off x="16929100" y="987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11067</xdr:rowOff>
    </xdr:from>
    <xdr:to>
      <xdr:col>81</xdr:col>
      <xdr:colOff>44450</xdr:colOff>
      <xdr:row>67</xdr:row>
      <xdr:rowOff>28303</xdr:rowOff>
    </xdr:to>
    <xdr:cxnSp macro="">
      <xdr:nvCxnSpPr>
        <xdr:cNvPr id="323" name="直線コネクタ 322"/>
        <xdr:cNvCxnSpPr/>
      </xdr:nvCxnSpPr>
      <xdr:spPr>
        <a:xfrm>
          <a:off x="16179800" y="1149821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158888</xdr:rowOff>
    </xdr:from>
    <xdr:ext cx="762000" cy="259045"/>
    <xdr:sp macro="" textlink="">
      <xdr:nvSpPr>
        <xdr:cNvPr id="324" name="定員管理の状況平均値テキスト"/>
        <xdr:cNvSpPr txBox="1"/>
      </xdr:nvSpPr>
      <xdr:spPr>
        <a:xfrm>
          <a:off x="17106900" y="10274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142361</xdr:rowOff>
    </xdr:from>
    <xdr:to>
      <xdr:col>81</xdr:col>
      <xdr:colOff>95250</xdr:colOff>
      <xdr:row>61</xdr:row>
      <xdr:rowOff>72511</xdr:rowOff>
    </xdr:to>
    <xdr:sp macro="" textlink="">
      <xdr:nvSpPr>
        <xdr:cNvPr id="325" name="フローチャート: 判断 324"/>
        <xdr:cNvSpPr/>
      </xdr:nvSpPr>
      <xdr:spPr>
        <a:xfrm>
          <a:off x="16967200" y="1042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73358</xdr:rowOff>
    </xdr:from>
    <xdr:to>
      <xdr:col>77</xdr:col>
      <xdr:colOff>44450</xdr:colOff>
      <xdr:row>67</xdr:row>
      <xdr:rowOff>11067</xdr:rowOff>
    </xdr:to>
    <xdr:cxnSp macro="">
      <xdr:nvCxnSpPr>
        <xdr:cNvPr id="326" name="直線コネクタ 325"/>
        <xdr:cNvCxnSpPr/>
      </xdr:nvCxnSpPr>
      <xdr:spPr>
        <a:xfrm>
          <a:off x="15290800" y="11389058"/>
          <a:ext cx="889000" cy="10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149255</xdr:rowOff>
    </xdr:from>
    <xdr:to>
      <xdr:col>77</xdr:col>
      <xdr:colOff>95250</xdr:colOff>
      <xdr:row>61</xdr:row>
      <xdr:rowOff>79405</xdr:rowOff>
    </xdr:to>
    <xdr:sp macro="" textlink="">
      <xdr:nvSpPr>
        <xdr:cNvPr id="327" name="フローチャート: 判断 326"/>
        <xdr:cNvSpPr/>
      </xdr:nvSpPr>
      <xdr:spPr>
        <a:xfrm>
          <a:off x="16129000" y="1043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89582</xdr:rowOff>
    </xdr:from>
    <xdr:ext cx="736600" cy="259045"/>
    <xdr:sp macro="" textlink="">
      <xdr:nvSpPr>
        <xdr:cNvPr id="328" name="テキスト ボックス 327"/>
        <xdr:cNvSpPr txBox="1"/>
      </xdr:nvSpPr>
      <xdr:spPr>
        <a:xfrm>
          <a:off x="15798800" y="10205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73358</xdr:rowOff>
    </xdr:from>
    <xdr:to>
      <xdr:col>72</xdr:col>
      <xdr:colOff>203200</xdr:colOff>
      <xdr:row>66</xdr:row>
      <xdr:rowOff>76805</xdr:rowOff>
    </xdr:to>
    <xdr:cxnSp macro="">
      <xdr:nvCxnSpPr>
        <xdr:cNvPr id="329" name="直線コネクタ 328"/>
        <xdr:cNvCxnSpPr/>
      </xdr:nvCxnSpPr>
      <xdr:spPr>
        <a:xfrm flipV="1">
          <a:off x="14401800" y="1138905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105591</xdr:rowOff>
    </xdr:from>
    <xdr:to>
      <xdr:col>73</xdr:col>
      <xdr:colOff>44450</xdr:colOff>
      <xdr:row>61</xdr:row>
      <xdr:rowOff>35741</xdr:rowOff>
    </xdr:to>
    <xdr:sp macro="" textlink="">
      <xdr:nvSpPr>
        <xdr:cNvPr id="330" name="フローチャート: 判断 329"/>
        <xdr:cNvSpPr/>
      </xdr:nvSpPr>
      <xdr:spPr>
        <a:xfrm>
          <a:off x="15240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45918</xdr:rowOff>
    </xdr:from>
    <xdr:ext cx="762000" cy="259045"/>
    <xdr:sp macro="" textlink="">
      <xdr:nvSpPr>
        <xdr:cNvPr id="331" name="テキスト ボックス 330"/>
        <xdr:cNvSpPr txBox="1"/>
      </xdr:nvSpPr>
      <xdr:spPr>
        <a:xfrm>
          <a:off x="14909800" y="10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49228</xdr:rowOff>
    </xdr:from>
    <xdr:to>
      <xdr:col>68</xdr:col>
      <xdr:colOff>152400</xdr:colOff>
      <xdr:row>66</xdr:row>
      <xdr:rowOff>76805</xdr:rowOff>
    </xdr:to>
    <xdr:cxnSp macro="">
      <xdr:nvCxnSpPr>
        <xdr:cNvPr id="332" name="直線コネクタ 331"/>
        <xdr:cNvCxnSpPr/>
      </xdr:nvCxnSpPr>
      <xdr:spPr>
        <a:xfrm>
          <a:off x="13512800" y="11364928"/>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33" name="フローチャート: 判断 332"/>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4" name="テキスト ボックス 333"/>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162137</xdr:rowOff>
    </xdr:from>
    <xdr:to>
      <xdr:col>64</xdr:col>
      <xdr:colOff>152400</xdr:colOff>
      <xdr:row>60</xdr:row>
      <xdr:rowOff>92287</xdr:rowOff>
    </xdr:to>
    <xdr:sp macro="" textlink="">
      <xdr:nvSpPr>
        <xdr:cNvPr id="335" name="フローチャート: 判断 334"/>
        <xdr:cNvSpPr/>
      </xdr:nvSpPr>
      <xdr:spPr>
        <a:xfrm>
          <a:off x="13462000" y="1027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102464</xdr:rowOff>
    </xdr:from>
    <xdr:ext cx="762000" cy="259045"/>
    <xdr:sp macro="" textlink="">
      <xdr:nvSpPr>
        <xdr:cNvPr id="336" name="テキスト ボックス 335"/>
        <xdr:cNvSpPr txBox="1"/>
      </xdr:nvSpPr>
      <xdr:spPr>
        <a:xfrm>
          <a:off x="13131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148953</xdr:rowOff>
    </xdr:from>
    <xdr:to>
      <xdr:col>81</xdr:col>
      <xdr:colOff>95250</xdr:colOff>
      <xdr:row>67</xdr:row>
      <xdr:rowOff>79103</xdr:rowOff>
    </xdr:to>
    <xdr:sp macro="" textlink="">
      <xdr:nvSpPr>
        <xdr:cNvPr id="342" name="楕円 341"/>
        <xdr:cNvSpPr/>
      </xdr:nvSpPr>
      <xdr:spPr>
        <a:xfrm>
          <a:off x="16967200" y="1146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44830</xdr:rowOff>
    </xdr:from>
    <xdr:ext cx="762000" cy="259045"/>
    <xdr:sp macro="" textlink="">
      <xdr:nvSpPr>
        <xdr:cNvPr id="343" name="定員管理の状況該当値テキスト"/>
        <xdr:cNvSpPr txBox="1"/>
      </xdr:nvSpPr>
      <xdr:spPr>
        <a:xfrm>
          <a:off x="17106900" y="1136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131717</xdr:rowOff>
    </xdr:from>
    <xdr:to>
      <xdr:col>77</xdr:col>
      <xdr:colOff>95250</xdr:colOff>
      <xdr:row>67</xdr:row>
      <xdr:rowOff>61867</xdr:rowOff>
    </xdr:to>
    <xdr:sp macro="" textlink="">
      <xdr:nvSpPr>
        <xdr:cNvPr id="344" name="楕円 343"/>
        <xdr:cNvSpPr/>
      </xdr:nvSpPr>
      <xdr:spPr>
        <a:xfrm>
          <a:off x="16129000" y="1144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46644</xdr:rowOff>
    </xdr:from>
    <xdr:ext cx="736600" cy="259045"/>
    <xdr:sp macro="" textlink="">
      <xdr:nvSpPr>
        <xdr:cNvPr id="345" name="テキスト ボックス 344"/>
        <xdr:cNvSpPr txBox="1"/>
      </xdr:nvSpPr>
      <xdr:spPr>
        <a:xfrm>
          <a:off x="15798800" y="11533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22558</xdr:rowOff>
    </xdr:from>
    <xdr:to>
      <xdr:col>73</xdr:col>
      <xdr:colOff>44450</xdr:colOff>
      <xdr:row>66</xdr:row>
      <xdr:rowOff>124158</xdr:rowOff>
    </xdr:to>
    <xdr:sp macro="" textlink="">
      <xdr:nvSpPr>
        <xdr:cNvPr id="346" name="楕円 345"/>
        <xdr:cNvSpPr/>
      </xdr:nvSpPr>
      <xdr:spPr>
        <a:xfrm>
          <a:off x="15240000" y="1133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108935</xdr:rowOff>
    </xdr:from>
    <xdr:ext cx="762000" cy="259045"/>
    <xdr:sp macro="" textlink="">
      <xdr:nvSpPr>
        <xdr:cNvPr id="347" name="テキスト ボックス 346"/>
        <xdr:cNvSpPr txBox="1"/>
      </xdr:nvSpPr>
      <xdr:spPr>
        <a:xfrm>
          <a:off x="14909800" y="11424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26005</xdr:rowOff>
    </xdr:from>
    <xdr:to>
      <xdr:col>68</xdr:col>
      <xdr:colOff>203200</xdr:colOff>
      <xdr:row>66</xdr:row>
      <xdr:rowOff>127605</xdr:rowOff>
    </xdr:to>
    <xdr:sp macro="" textlink="">
      <xdr:nvSpPr>
        <xdr:cNvPr id="348" name="楕円 347"/>
        <xdr:cNvSpPr/>
      </xdr:nvSpPr>
      <xdr:spPr>
        <a:xfrm>
          <a:off x="14351000" y="1134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112382</xdr:rowOff>
    </xdr:from>
    <xdr:ext cx="762000" cy="259045"/>
    <xdr:sp macro="" textlink="">
      <xdr:nvSpPr>
        <xdr:cNvPr id="349" name="テキスト ボックス 348"/>
        <xdr:cNvSpPr txBox="1"/>
      </xdr:nvSpPr>
      <xdr:spPr>
        <a:xfrm>
          <a:off x="14020800" y="1142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169878</xdr:rowOff>
    </xdr:from>
    <xdr:to>
      <xdr:col>64</xdr:col>
      <xdr:colOff>152400</xdr:colOff>
      <xdr:row>66</xdr:row>
      <xdr:rowOff>100028</xdr:rowOff>
    </xdr:to>
    <xdr:sp macro="" textlink="">
      <xdr:nvSpPr>
        <xdr:cNvPr id="350" name="楕円 349"/>
        <xdr:cNvSpPr/>
      </xdr:nvSpPr>
      <xdr:spPr>
        <a:xfrm>
          <a:off x="13462000" y="1131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84805</xdr:rowOff>
    </xdr:from>
    <xdr:ext cx="762000" cy="259045"/>
    <xdr:sp macro="" textlink="">
      <xdr:nvSpPr>
        <xdr:cNvPr id="351" name="テキスト ボックス 350"/>
        <xdr:cNvSpPr txBox="1"/>
      </xdr:nvSpPr>
      <xdr:spPr>
        <a:xfrm>
          <a:off x="13131800" y="1140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平成２７年度より新庁舎建設事業債、汚泥再生処理センター建設事業債の償還が始まったことにより類似団体と比べ大きく上回</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り１２．５％となっている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新規発行債については交付税措置のある起債を優先し、単独の起債を最小限に抑制していくとともに適正な地方債管理を図り、比率増加を最小限に抑えるよう努める。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36406</xdr:rowOff>
    </xdr:to>
    <xdr:cxnSp macro="">
      <xdr:nvCxnSpPr>
        <xdr:cNvPr id="380" name="直線コネクタ 379"/>
        <xdr:cNvCxnSpPr/>
      </xdr:nvCxnSpPr>
      <xdr:spPr>
        <a:xfrm flipV="1">
          <a:off x="17018000" y="6269143"/>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8483</xdr:rowOff>
    </xdr:from>
    <xdr:ext cx="762000" cy="259045"/>
    <xdr:sp macro="" textlink="">
      <xdr:nvSpPr>
        <xdr:cNvPr id="381" name="公債費負担の状況最小値テキスト"/>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36406</xdr:rowOff>
    </xdr:from>
    <xdr:to>
      <xdr:col>81</xdr:col>
      <xdr:colOff>133350</xdr:colOff>
      <xdr:row>44</xdr:row>
      <xdr:rowOff>36406</xdr:rowOff>
    </xdr:to>
    <xdr:cxnSp macro="">
      <xdr:nvCxnSpPr>
        <xdr:cNvPr id="382" name="直線コネクタ 381"/>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41</xdr:row>
      <xdr:rowOff>156633</xdr:rowOff>
    </xdr:to>
    <xdr:cxnSp macro="">
      <xdr:nvCxnSpPr>
        <xdr:cNvPr id="385" name="直線コネクタ 384"/>
        <xdr:cNvCxnSpPr/>
      </xdr:nvCxnSpPr>
      <xdr:spPr>
        <a:xfrm>
          <a:off x="16179800" y="717804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151571</xdr:rowOff>
    </xdr:from>
    <xdr:ext cx="762000" cy="259045"/>
    <xdr:sp macro="" textlink="">
      <xdr:nvSpPr>
        <xdr:cNvPr id="386" name="公債費負担の状況平均値テキスト"/>
        <xdr:cNvSpPr txBox="1"/>
      </xdr:nvSpPr>
      <xdr:spPr>
        <a:xfrm>
          <a:off x="17106900" y="666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7" name="フローチャート: 判断 386"/>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140546</xdr:rowOff>
    </xdr:from>
    <xdr:to>
      <xdr:col>77</xdr:col>
      <xdr:colOff>44450</xdr:colOff>
      <xdr:row>41</xdr:row>
      <xdr:rowOff>148590</xdr:rowOff>
    </xdr:to>
    <xdr:cxnSp macro="">
      <xdr:nvCxnSpPr>
        <xdr:cNvPr id="388" name="直線コネクタ 387"/>
        <xdr:cNvCxnSpPr/>
      </xdr:nvCxnSpPr>
      <xdr:spPr>
        <a:xfrm>
          <a:off x="15290800" y="71699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9" name="フローチャート: 判断 388"/>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90" name="テキスト ボックス 389"/>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60113</xdr:rowOff>
    </xdr:from>
    <xdr:to>
      <xdr:col>72</xdr:col>
      <xdr:colOff>203200</xdr:colOff>
      <xdr:row>41</xdr:row>
      <xdr:rowOff>140546</xdr:rowOff>
    </xdr:to>
    <xdr:cxnSp macro="">
      <xdr:nvCxnSpPr>
        <xdr:cNvPr id="391" name="直線コネクタ 390"/>
        <xdr:cNvCxnSpPr/>
      </xdr:nvCxnSpPr>
      <xdr:spPr>
        <a:xfrm>
          <a:off x="14401800" y="708956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2" name="フローチャート: 判断 391"/>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93" name="テキスト ボックス 392"/>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143087</xdr:rowOff>
    </xdr:from>
    <xdr:to>
      <xdr:col>68</xdr:col>
      <xdr:colOff>152400</xdr:colOff>
      <xdr:row>41</xdr:row>
      <xdr:rowOff>60113</xdr:rowOff>
    </xdr:to>
    <xdr:cxnSp macro="">
      <xdr:nvCxnSpPr>
        <xdr:cNvPr id="394" name="直線コネクタ 393"/>
        <xdr:cNvCxnSpPr/>
      </xdr:nvCxnSpPr>
      <xdr:spPr>
        <a:xfrm>
          <a:off x="13512800" y="700108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143087</xdr:rowOff>
    </xdr:from>
    <xdr:to>
      <xdr:col>68</xdr:col>
      <xdr:colOff>203200</xdr:colOff>
      <xdr:row>40</xdr:row>
      <xdr:rowOff>73237</xdr:rowOff>
    </xdr:to>
    <xdr:sp macro="" textlink="">
      <xdr:nvSpPr>
        <xdr:cNvPr id="395" name="フローチャート: 判断 394"/>
        <xdr:cNvSpPr/>
      </xdr:nvSpPr>
      <xdr:spPr>
        <a:xfrm>
          <a:off x="14351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83414</xdr:rowOff>
    </xdr:from>
    <xdr:ext cx="762000" cy="259045"/>
    <xdr:sp macro="" textlink="">
      <xdr:nvSpPr>
        <xdr:cNvPr id="396" name="テキスト ボックス 395"/>
        <xdr:cNvSpPr txBox="1"/>
      </xdr:nvSpPr>
      <xdr:spPr>
        <a:xfrm>
          <a:off x="14020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7" name="フローチャート: 判断 396"/>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398" name="テキスト ボックス 397"/>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404" name="楕円 403"/>
        <xdr:cNvSpPr/>
      </xdr:nvSpPr>
      <xdr:spPr>
        <a:xfrm>
          <a:off x="16967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77910</xdr:rowOff>
    </xdr:from>
    <xdr:ext cx="762000" cy="259045"/>
    <xdr:sp macro="" textlink="">
      <xdr:nvSpPr>
        <xdr:cNvPr id="405" name="公債費負担の状況該当値テキスト"/>
        <xdr:cNvSpPr txBox="1"/>
      </xdr:nvSpPr>
      <xdr:spPr>
        <a:xfrm>
          <a:off x="17106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406" name="楕円 405"/>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407" name="テキスト ボックス 406"/>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89746</xdr:rowOff>
    </xdr:from>
    <xdr:to>
      <xdr:col>73</xdr:col>
      <xdr:colOff>44450</xdr:colOff>
      <xdr:row>42</xdr:row>
      <xdr:rowOff>19896</xdr:rowOff>
    </xdr:to>
    <xdr:sp macro="" textlink="">
      <xdr:nvSpPr>
        <xdr:cNvPr id="408" name="楕円 407"/>
        <xdr:cNvSpPr/>
      </xdr:nvSpPr>
      <xdr:spPr>
        <a:xfrm>
          <a:off x="15240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409" name="テキスト ボックス 408"/>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9313</xdr:rowOff>
    </xdr:from>
    <xdr:to>
      <xdr:col>68</xdr:col>
      <xdr:colOff>203200</xdr:colOff>
      <xdr:row>41</xdr:row>
      <xdr:rowOff>110913</xdr:rowOff>
    </xdr:to>
    <xdr:sp macro="" textlink="">
      <xdr:nvSpPr>
        <xdr:cNvPr id="410" name="楕円 409"/>
        <xdr:cNvSpPr/>
      </xdr:nvSpPr>
      <xdr:spPr>
        <a:xfrm>
          <a:off x="14351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411" name="テキスト ボックス 410"/>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412" name="楕円 411"/>
        <xdr:cNvSpPr/>
      </xdr:nvSpPr>
      <xdr:spPr>
        <a:xfrm>
          <a:off x="13462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7214</xdr:rowOff>
    </xdr:from>
    <xdr:ext cx="762000" cy="259045"/>
    <xdr:sp macro="" textlink="">
      <xdr:nvSpPr>
        <xdr:cNvPr id="413" name="テキスト ボックス 412"/>
        <xdr:cNvSpPr txBox="1"/>
      </xdr:nvSpPr>
      <xdr:spPr>
        <a:xfrm>
          <a:off x="13131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２８年度と比較し、４４．８％改善した要因は２年間で分子となる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地方債現在高△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６，３００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１４．９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２億１，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４００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）したことと分母となる充当可能</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３２．４％（９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１，９００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積み立てたため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今後も大規模事業が計画されているため、基金の取り崩しや新規発行債が見込まれるが、最小限に抑制することで財政の健全化に努める。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155956</xdr:rowOff>
    </xdr:to>
    <xdr:cxnSp macro="">
      <xdr:nvCxnSpPr>
        <xdr:cNvPr id="440" name="直線コネクタ 439"/>
        <xdr:cNvCxnSpPr/>
      </xdr:nvCxnSpPr>
      <xdr:spPr>
        <a:xfrm flipV="1">
          <a:off x="17018000" y="245110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128033</xdr:rowOff>
    </xdr:from>
    <xdr:ext cx="762000" cy="259045"/>
    <xdr:sp macro="" textlink="">
      <xdr:nvSpPr>
        <xdr:cNvPr id="441" name="将来負担の状況最小値テキスト"/>
        <xdr:cNvSpPr txBox="1"/>
      </xdr:nvSpPr>
      <xdr:spPr>
        <a:xfrm>
          <a:off x="17106900" y="389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155956</xdr:rowOff>
    </xdr:from>
    <xdr:to>
      <xdr:col>81</xdr:col>
      <xdr:colOff>133350</xdr:colOff>
      <xdr:row>22</xdr:row>
      <xdr:rowOff>155956</xdr:rowOff>
    </xdr:to>
    <xdr:cxnSp macro="">
      <xdr:nvCxnSpPr>
        <xdr:cNvPr id="442" name="直線コネクタ 441"/>
        <xdr:cNvCxnSpPr/>
      </xdr:nvCxnSpPr>
      <xdr:spPr>
        <a:xfrm>
          <a:off x="16929100" y="39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48260</xdr:rowOff>
    </xdr:from>
    <xdr:to>
      <xdr:col>81</xdr:col>
      <xdr:colOff>44450</xdr:colOff>
      <xdr:row>16</xdr:row>
      <xdr:rowOff>43790</xdr:rowOff>
    </xdr:to>
    <xdr:cxnSp macro="">
      <xdr:nvCxnSpPr>
        <xdr:cNvPr id="445" name="直線コネクタ 444"/>
        <xdr:cNvCxnSpPr/>
      </xdr:nvCxnSpPr>
      <xdr:spPr>
        <a:xfrm flipV="1">
          <a:off x="16179800" y="2620010"/>
          <a:ext cx="838200" cy="16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90847</xdr:rowOff>
    </xdr:from>
    <xdr:ext cx="762000" cy="259045"/>
    <xdr:sp macro="" textlink="">
      <xdr:nvSpPr>
        <xdr:cNvPr id="446" name="将来負担の状況平均値テキスト"/>
        <xdr:cNvSpPr txBox="1"/>
      </xdr:nvSpPr>
      <xdr:spPr>
        <a:xfrm>
          <a:off x="17106900" y="2319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74320</xdr:rowOff>
    </xdr:from>
    <xdr:to>
      <xdr:col>81</xdr:col>
      <xdr:colOff>95250</xdr:colOff>
      <xdr:row>15</xdr:row>
      <xdr:rowOff>4470</xdr:rowOff>
    </xdr:to>
    <xdr:sp macro="" textlink="">
      <xdr:nvSpPr>
        <xdr:cNvPr id="447" name="フローチャート: 判断 446"/>
        <xdr:cNvSpPr/>
      </xdr:nvSpPr>
      <xdr:spPr>
        <a:xfrm>
          <a:off x="169672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43790</xdr:rowOff>
    </xdr:from>
    <xdr:to>
      <xdr:col>77</xdr:col>
      <xdr:colOff>44450</xdr:colOff>
      <xdr:row>17</xdr:row>
      <xdr:rowOff>137770</xdr:rowOff>
    </xdr:to>
    <xdr:cxnSp macro="">
      <xdr:nvCxnSpPr>
        <xdr:cNvPr id="448" name="直線コネクタ 447"/>
        <xdr:cNvCxnSpPr/>
      </xdr:nvCxnSpPr>
      <xdr:spPr>
        <a:xfrm flipV="1">
          <a:off x="15290800" y="278699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0" name="テキスト ボックス 449"/>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137770</xdr:rowOff>
    </xdr:from>
    <xdr:to>
      <xdr:col>72</xdr:col>
      <xdr:colOff>203200</xdr:colOff>
      <xdr:row>18</xdr:row>
      <xdr:rowOff>22301</xdr:rowOff>
    </xdr:to>
    <xdr:cxnSp macro="">
      <xdr:nvCxnSpPr>
        <xdr:cNvPr id="451" name="直線コネクタ 450"/>
        <xdr:cNvCxnSpPr/>
      </xdr:nvCxnSpPr>
      <xdr:spPr>
        <a:xfrm flipV="1">
          <a:off x="14401800" y="3052420"/>
          <a:ext cx="889000" cy="5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73711</xdr:rowOff>
    </xdr:from>
    <xdr:to>
      <xdr:col>73</xdr:col>
      <xdr:colOff>44450</xdr:colOff>
      <xdr:row>16</xdr:row>
      <xdr:rowOff>3861</xdr:rowOff>
    </xdr:to>
    <xdr:sp macro="" textlink="">
      <xdr:nvSpPr>
        <xdr:cNvPr id="452" name="フローチャート: 判断 451"/>
        <xdr:cNvSpPr/>
      </xdr:nvSpPr>
      <xdr:spPr>
        <a:xfrm>
          <a:off x="15240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14038</xdr:rowOff>
    </xdr:from>
    <xdr:ext cx="762000" cy="259045"/>
    <xdr:sp macro="" textlink="">
      <xdr:nvSpPr>
        <xdr:cNvPr id="453" name="テキスト ボックス 452"/>
        <xdr:cNvSpPr txBox="1"/>
      </xdr:nvSpPr>
      <xdr:spPr>
        <a:xfrm>
          <a:off x="14909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22301</xdr:rowOff>
    </xdr:from>
    <xdr:to>
      <xdr:col>68</xdr:col>
      <xdr:colOff>152400</xdr:colOff>
      <xdr:row>18</xdr:row>
      <xdr:rowOff>156464</xdr:rowOff>
    </xdr:to>
    <xdr:cxnSp macro="">
      <xdr:nvCxnSpPr>
        <xdr:cNvPr id="454" name="直線コネクタ 453"/>
        <xdr:cNvCxnSpPr/>
      </xdr:nvCxnSpPr>
      <xdr:spPr>
        <a:xfrm flipV="1">
          <a:off x="13512800" y="3108401"/>
          <a:ext cx="889000" cy="13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89154</xdr:rowOff>
    </xdr:from>
    <xdr:to>
      <xdr:col>68</xdr:col>
      <xdr:colOff>203200</xdr:colOff>
      <xdr:row>16</xdr:row>
      <xdr:rowOff>19304</xdr:rowOff>
    </xdr:to>
    <xdr:sp macro="" textlink="">
      <xdr:nvSpPr>
        <xdr:cNvPr id="455" name="フローチャート: 判断 454"/>
        <xdr:cNvSpPr/>
      </xdr:nvSpPr>
      <xdr:spPr>
        <a:xfrm>
          <a:off x="14351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29481</xdr:rowOff>
    </xdr:from>
    <xdr:ext cx="762000" cy="259045"/>
    <xdr:sp macro="" textlink="">
      <xdr:nvSpPr>
        <xdr:cNvPr id="456" name="テキスト ボックス 455"/>
        <xdr:cNvSpPr txBox="1"/>
      </xdr:nvSpPr>
      <xdr:spPr>
        <a:xfrm>
          <a:off x="14020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1321</xdr:rowOff>
    </xdr:from>
    <xdr:to>
      <xdr:col>64</xdr:col>
      <xdr:colOff>152400</xdr:colOff>
      <xdr:row>15</xdr:row>
      <xdr:rowOff>102921</xdr:rowOff>
    </xdr:to>
    <xdr:sp macro="" textlink="">
      <xdr:nvSpPr>
        <xdr:cNvPr id="457" name="フローチャート: 判断 456"/>
        <xdr:cNvSpPr/>
      </xdr:nvSpPr>
      <xdr:spPr>
        <a:xfrm>
          <a:off x="13462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113098</xdr:rowOff>
    </xdr:from>
    <xdr:ext cx="762000" cy="259045"/>
    <xdr:sp macro="" textlink="">
      <xdr:nvSpPr>
        <xdr:cNvPr id="458" name="テキスト ボックス 457"/>
        <xdr:cNvSpPr txBox="1"/>
      </xdr:nvSpPr>
      <xdr:spPr>
        <a:xfrm>
          <a:off x="13131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168910</xdr:rowOff>
    </xdr:from>
    <xdr:to>
      <xdr:col>81</xdr:col>
      <xdr:colOff>95250</xdr:colOff>
      <xdr:row>15</xdr:row>
      <xdr:rowOff>99060</xdr:rowOff>
    </xdr:to>
    <xdr:sp macro="" textlink="">
      <xdr:nvSpPr>
        <xdr:cNvPr id="464" name="楕円 463"/>
        <xdr:cNvSpPr/>
      </xdr:nvSpPr>
      <xdr:spPr>
        <a:xfrm>
          <a:off x="16967200" y="256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140987</xdr:rowOff>
    </xdr:from>
    <xdr:ext cx="762000" cy="259045"/>
    <xdr:sp macro="" textlink="">
      <xdr:nvSpPr>
        <xdr:cNvPr id="465" name="将来負担の状況該当値テキスト"/>
        <xdr:cNvSpPr txBox="1"/>
      </xdr:nvSpPr>
      <xdr:spPr>
        <a:xfrm>
          <a:off x="17106900" y="254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164440</xdr:rowOff>
    </xdr:from>
    <xdr:to>
      <xdr:col>77</xdr:col>
      <xdr:colOff>95250</xdr:colOff>
      <xdr:row>16</xdr:row>
      <xdr:rowOff>94590</xdr:rowOff>
    </xdr:to>
    <xdr:sp macro="" textlink="">
      <xdr:nvSpPr>
        <xdr:cNvPr id="466" name="楕円 465"/>
        <xdr:cNvSpPr/>
      </xdr:nvSpPr>
      <xdr:spPr>
        <a:xfrm>
          <a:off x="16129000" y="273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79367</xdr:rowOff>
    </xdr:from>
    <xdr:ext cx="736600" cy="259045"/>
    <xdr:sp macro="" textlink="">
      <xdr:nvSpPr>
        <xdr:cNvPr id="467" name="テキスト ボックス 466"/>
        <xdr:cNvSpPr txBox="1"/>
      </xdr:nvSpPr>
      <xdr:spPr>
        <a:xfrm>
          <a:off x="15798800" y="2822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86970</xdr:rowOff>
    </xdr:from>
    <xdr:to>
      <xdr:col>73</xdr:col>
      <xdr:colOff>44450</xdr:colOff>
      <xdr:row>18</xdr:row>
      <xdr:rowOff>17120</xdr:rowOff>
    </xdr:to>
    <xdr:sp macro="" textlink="">
      <xdr:nvSpPr>
        <xdr:cNvPr id="468" name="楕円 467"/>
        <xdr:cNvSpPr/>
      </xdr:nvSpPr>
      <xdr:spPr>
        <a:xfrm>
          <a:off x="15240000" y="300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1897</xdr:rowOff>
    </xdr:from>
    <xdr:ext cx="762000" cy="259045"/>
    <xdr:sp macro="" textlink="">
      <xdr:nvSpPr>
        <xdr:cNvPr id="469" name="テキスト ボックス 468"/>
        <xdr:cNvSpPr txBox="1"/>
      </xdr:nvSpPr>
      <xdr:spPr>
        <a:xfrm>
          <a:off x="14909800" y="308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142951</xdr:rowOff>
    </xdr:from>
    <xdr:to>
      <xdr:col>68</xdr:col>
      <xdr:colOff>203200</xdr:colOff>
      <xdr:row>18</xdr:row>
      <xdr:rowOff>73101</xdr:rowOff>
    </xdr:to>
    <xdr:sp macro="" textlink="">
      <xdr:nvSpPr>
        <xdr:cNvPr id="470" name="楕円 469"/>
        <xdr:cNvSpPr/>
      </xdr:nvSpPr>
      <xdr:spPr>
        <a:xfrm>
          <a:off x="14351000" y="305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57878</xdr:rowOff>
    </xdr:from>
    <xdr:ext cx="762000" cy="259045"/>
    <xdr:sp macro="" textlink="">
      <xdr:nvSpPr>
        <xdr:cNvPr id="471" name="テキスト ボックス 470"/>
        <xdr:cNvSpPr txBox="1"/>
      </xdr:nvSpPr>
      <xdr:spPr>
        <a:xfrm>
          <a:off x="14020800" y="3143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105664</xdr:rowOff>
    </xdr:from>
    <xdr:to>
      <xdr:col>64</xdr:col>
      <xdr:colOff>152400</xdr:colOff>
      <xdr:row>19</xdr:row>
      <xdr:rowOff>35814</xdr:rowOff>
    </xdr:to>
    <xdr:sp macro="" textlink="">
      <xdr:nvSpPr>
        <xdr:cNvPr id="472" name="楕円 471"/>
        <xdr:cNvSpPr/>
      </xdr:nvSpPr>
      <xdr:spPr>
        <a:xfrm>
          <a:off x="13462000" y="319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20591</xdr:rowOff>
    </xdr:from>
    <xdr:ext cx="762000" cy="259045"/>
    <xdr:sp macro="" textlink="">
      <xdr:nvSpPr>
        <xdr:cNvPr id="473" name="テキスト ボックス 472"/>
        <xdr:cNvSpPr txBox="1"/>
      </xdr:nvSpPr>
      <xdr:spPr>
        <a:xfrm>
          <a:off x="13131800" y="327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7,465
7,353
72.23
7,473,946
7,343,434
105,274
3,556,166
6,822,030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類似団体平均と比べて高い水準となっているのは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保育所や消防業務の直営により職員数が多いことが要因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給与水準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抑えているため、類似団体平均と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ほぼ</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同水準を保っている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定員不足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の状況であり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、適正な人員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配置になると上がることが見込まれるが、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現在の水準を維持していくよう努める。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58420</xdr:rowOff>
    </xdr:to>
    <xdr:cxnSp macro="">
      <xdr:nvCxnSpPr>
        <xdr:cNvPr id="59" name="直線コネクタ 58"/>
        <xdr:cNvCxnSpPr/>
      </xdr:nvCxnSpPr>
      <xdr:spPr>
        <a:xfrm flipV="1">
          <a:off x="4826000" y="58877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0"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1" name="直線コネクタ 60"/>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133858</xdr:rowOff>
    </xdr:from>
    <xdr:to>
      <xdr:col>24</xdr:col>
      <xdr:colOff>25400</xdr:colOff>
      <xdr:row>38</xdr:row>
      <xdr:rowOff>30988</xdr:rowOff>
    </xdr:to>
    <xdr:cxnSp macro="">
      <xdr:nvCxnSpPr>
        <xdr:cNvPr id="64" name="直線コネクタ 63"/>
        <xdr:cNvCxnSpPr/>
      </xdr:nvCxnSpPr>
      <xdr:spPr>
        <a:xfrm>
          <a:off x="3987800" y="647750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133858</xdr:rowOff>
    </xdr:from>
    <xdr:to>
      <xdr:col>19</xdr:col>
      <xdr:colOff>187325</xdr:colOff>
      <xdr:row>37</xdr:row>
      <xdr:rowOff>156718</xdr:rowOff>
    </xdr:to>
    <xdr:cxnSp macro="">
      <xdr:nvCxnSpPr>
        <xdr:cNvPr id="67" name="直線コネクタ 66"/>
        <xdr:cNvCxnSpPr/>
      </xdr:nvCxnSpPr>
      <xdr:spPr>
        <a:xfrm flipV="1">
          <a:off x="3098800" y="64775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162831</xdr:rowOff>
    </xdr:from>
    <xdr:ext cx="736600" cy="259045"/>
    <xdr:sp macro="" textlink="">
      <xdr:nvSpPr>
        <xdr:cNvPr id="69" name="テキスト ボックス 68"/>
        <xdr:cNvSpPr txBox="1"/>
      </xdr:nvSpPr>
      <xdr:spPr>
        <a:xfrm>
          <a:off x="3606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83566</xdr:rowOff>
    </xdr:from>
    <xdr:to>
      <xdr:col>15</xdr:col>
      <xdr:colOff>98425</xdr:colOff>
      <xdr:row>37</xdr:row>
      <xdr:rowOff>156718</xdr:rowOff>
    </xdr:to>
    <xdr:cxnSp macro="">
      <xdr:nvCxnSpPr>
        <xdr:cNvPr id="70" name="直線コネクタ 69"/>
        <xdr:cNvCxnSpPr/>
      </xdr:nvCxnSpPr>
      <xdr:spPr>
        <a:xfrm>
          <a:off x="2209800" y="64272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1" name="フローチャート: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153687</xdr:rowOff>
    </xdr:from>
    <xdr:ext cx="762000" cy="259045"/>
    <xdr:sp macro="" textlink="">
      <xdr:nvSpPr>
        <xdr:cNvPr id="72" name="テキスト ボックス 71"/>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83566</xdr:rowOff>
    </xdr:from>
    <xdr:to>
      <xdr:col>11</xdr:col>
      <xdr:colOff>9525</xdr:colOff>
      <xdr:row>37</xdr:row>
      <xdr:rowOff>152146</xdr:rowOff>
    </xdr:to>
    <xdr:cxnSp macro="">
      <xdr:nvCxnSpPr>
        <xdr:cNvPr id="73" name="直線コネクタ 72"/>
        <xdr:cNvCxnSpPr/>
      </xdr:nvCxnSpPr>
      <xdr:spPr>
        <a:xfrm flipV="1">
          <a:off x="1320800" y="642721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28194</xdr:rowOff>
    </xdr:from>
    <xdr:to>
      <xdr:col>11</xdr:col>
      <xdr:colOff>60325</xdr:colOff>
      <xdr:row>37</xdr:row>
      <xdr:rowOff>129794</xdr:rowOff>
    </xdr:to>
    <xdr:sp macro="" textlink="">
      <xdr:nvSpPr>
        <xdr:cNvPr id="74" name="フローチャート: 判断 73"/>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139971</xdr:rowOff>
    </xdr:from>
    <xdr:ext cx="762000" cy="259045"/>
    <xdr:sp macro="" textlink="">
      <xdr:nvSpPr>
        <xdr:cNvPr id="75" name="テキスト ボックス 74"/>
        <xdr:cNvSpPr txBox="1"/>
      </xdr:nvSpPr>
      <xdr:spPr>
        <a:xfrm>
          <a:off x="1828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6" name="フローチャート: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130827</xdr:rowOff>
    </xdr:from>
    <xdr:ext cx="762000" cy="259045"/>
    <xdr:sp macro="" textlink="">
      <xdr:nvSpPr>
        <xdr:cNvPr id="77" name="テキスト ボックス 76"/>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151638</xdr:rowOff>
    </xdr:from>
    <xdr:to>
      <xdr:col>24</xdr:col>
      <xdr:colOff>76200</xdr:colOff>
      <xdr:row>38</xdr:row>
      <xdr:rowOff>81788</xdr:rowOff>
    </xdr:to>
    <xdr:sp macro="" textlink="">
      <xdr:nvSpPr>
        <xdr:cNvPr id="83" name="楕円 82"/>
        <xdr:cNvSpPr/>
      </xdr:nvSpPr>
      <xdr:spPr>
        <a:xfrm>
          <a:off x="4775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123715</xdr:rowOff>
    </xdr:from>
    <xdr:ext cx="762000" cy="259045"/>
    <xdr:sp macro="" textlink="">
      <xdr:nvSpPr>
        <xdr:cNvPr id="84" name="人件費該当値テキスト"/>
        <xdr:cNvSpPr txBox="1"/>
      </xdr:nvSpPr>
      <xdr:spPr>
        <a:xfrm>
          <a:off x="4914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83058</xdr:rowOff>
    </xdr:from>
    <xdr:to>
      <xdr:col>20</xdr:col>
      <xdr:colOff>38100</xdr:colOff>
      <xdr:row>38</xdr:row>
      <xdr:rowOff>13208</xdr:rowOff>
    </xdr:to>
    <xdr:sp macro="" textlink="">
      <xdr:nvSpPr>
        <xdr:cNvPr id="85" name="楕円 84"/>
        <xdr:cNvSpPr/>
      </xdr:nvSpPr>
      <xdr:spPr>
        <a:xfrm>
          <a:off x="3937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169435</xdr:rowOff>
    </xdr:from>
    <xdr:ext cx="736600" cy="259045"/>
    <xdr:sp macro="" textlink="">
      <xdr:nvSpPr>
        <xdr:cNvPr id="86" name="テキスト ボックス 85"/>
        <xdr:cNvSpPr txBox="1"/>
      </xdr:nvSpPr>
      <xdr:spPr>
        <a:xfrm>
          <a:off x="3606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105918</xdr:rowOff>
    </xdr:from>
    <xdr:to>
      <xdr:col>15</xdr:col>
      <xdr:colOff>149225</xdr:colOff>
      <xdr:row>38</xdr:row>
      <xdr:rowOff>36068</xdr:rowOff>
    </xdr:to>
    <xdr:sp macro="" textlink="">
      <xdr:nvSpPr>
        <xdr:cNvPr id="87" name="楕円 86"/>
        <xdr:cNvSpPr/>
      </xdr:nvSpPr>
      <xdr:spPr>
        <a:xfrm>
          <a:off x="3048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20845</xdr:rowOff>
    </xdr:from>
    <xdr:ext cx="762000" cy="259045"/>
    <xdr:sp macro="" textlink="">
      <xdr:nvSpPr>
        <xdr:cNvPr id="88" name="テキスト ボックス 87"/>
        <xdr:cNvSpPr txBox="1"/>
      </xdr:nvSpPr>
      <xdr:spPr>
        <a:xfrm>
          <a:off x="2717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32766</xdr:rowOff>
    </xdr:from>
    <xdr:to>
      <xdr:col>11</xdr:col>
      <xdr:colOff>60325</xdr:colOff>
      <xdr:row>37</xdr:row>
      <xdr:rowOff>134366</xdr:rowOff>
    </xdr:to>
    <xdr:sp macro="" textlink="">
      <xdr:nvSpPr>
        <xdr:cNvPr id="89" name="楕円 88"/>
        <xdr:cNvSpPr/>
      </xdr:nvSpPr>
      <xdr:spPr>
        <a:xfrm>
          <a:off x="2159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119143</xdr:rowOff>
    </xdr:from>
    <xdr:ext cx="762000" cy="259045"/>
    <xdr:sp macro="" textlink="">
      <xdr:nvSpPr>
        <xdr:cNvPr id="90" name="テキスト ボックス 89"/>
        <xdr:cNvSpPr txBox="1"/>
      </xdr:nvSpPr>
      <xdr:spPr>
        <a:xfrm>
          <a:off x="1828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101346</xdr:rowOff>
    </xdr:from>
    <xdr:to>
      <xdr:col>6</xdr:col>
      <xdr:colOff>171450</xdr:colOff>
      <xdr:row>38</xdr:row>
      <xdr:rowOff>31496</xdr:rowOff>
    </xdr:to>
    <xdr:sp macro="" textlink="">
      <xdr:nvSpPr>
        <xdr:cNvPr id="91" name="楕円 90"/>
        <xdr:cNvSpPr/>
      </xdr:nvSpPr>
      <xdr:spPr>
        <a:xfrm>
          <a:off x="1270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16273</xdr:rowOff>
    </xdr:from>
    <xdr:ext cx="762000" cy="259045"/>
    <xdr:sp macro="" textlink="">
      <xdr:nvSpPr>
        <xdr:cNvPr id="92" name="テキスト ボックス 91"/>
        <xdr:cNvSpPr txBox="1"/>
      </xdr:nvSpPr>
      <xdr:spPr>
        <a:xfrm>
          <a:off x="939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１年度は新焼却場建設のための調査や消防車両購入に関連した物件費の増加があったのに対し、充当特定財源が△１２．５％（８，１００万円減）、充当一般財源が１８．２％（１億７００万円）増だったことが要因となり前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％上がってしま</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上回る結果となった。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臨時的経費によるため、来年度は改善すると見込んでいる。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75565</xdr:rowOff>
    </xdr:to>
    <xdr:cxnSp macro="">
      <xdr:nvCxnSpPr>
        <xdr:cNvPr id="116" name="直線コネクタ 115"/>
        <xdr:cNvCxnSpPr/>
      </xdr:nvCxnSpPr>
      <xdr:spPr>
        <a:xfrm flipV="1">
          <a:off x="16510000" y="229870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47642</xdr:rowOff>
    </xdr:from>
    <xdr:ext cx="762000" cy="259045"/>
    <xdr:sp macro="" textlink="">
      <xdr:nvSpPr>
        <xdr:cNvPr id="117" name="物件費最小値テキスト"/>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75565</xdr:rowOff>
    </xdr:from>
    <xdr:to>
      <xdr:col>82</xdr:col>
      <xdr:colOff>196850</xdr:colOff>
      <xdr:row>21</xdr:row>
      <xdr:rowOff>75565</xdr:rowOff>
    </xdr:to>
    <xdr:cxnSp macro="">
      <xdr:nvCxnSpPr>
        <xdr:cNvPr id="118" name="直線コネクタ 117"/>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19"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0" name="直線コネクタ 119"/>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29845</xdr:rowOff>
    </xdr:from>
    <xdr:to>
      <xdr:col>82</xdr:col>
      <xdr:colOff>107950</xdr:colOff>
      <xdr:row>17</xdr:row>
      <xdr:rowOff>41275</xdr:rowOff>
    </xdr:to>
    <xdr:cxnSp macro="">
      <xdr:nvCxnSpPr>
        <xdr:cNvPr id="121" name="直線コネクタ 120"/>
        <xdr:cNvCxnSpPr/>
      </xdr:nvCxnSpPr>
      <xdr:spPr>
        <a:xfrm>
          <a:off x="15671800" y="2773045"/>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64152</xdr:rowOff>
    </xdr:from>
    <xdr:ext cx="762000" cy="259045"/>
    <xdr:sp macro="" textlink="">
      <xdr:nvSpPr>
        <xdr:cNvPr id="122" name="物件費平均値テキスト"/>
        <xdr:cNvSpPr txBox="1"/>
      </xdr:nvSpPr>
      <xdr:spPr>
        <a:xfrm>
          <a:off x="16598900" y="2464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23" name="フローチャート: 判断 122"/>
        <xdr:cNvSpPr/>
      </xdr:nvSpPr>
      <xdr:spPr>
        <a:xfrm>
          <a:off x="164592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46990</xdr:rowOff>
    </xdr:from>
    <xdr:to>
      <xdr:col>78</xdr:col>
      <xdr:colOff>69850</xdr:colOff>
      <xdr:row>16</xdr:row>
      <xdr:rowOff>29845</xdr:rowOff>
    </xdr:to>
    <xdr:cxnSp macro="">
      <xdr:nvCxnSpPr>
        <xdr:cNvPr id="124" name="直線コネクタ 123"/>
        <xdr:cNvCxnSpPr/>
      </xdr:nvCxnSpPr>
      <xdr:spPr>
        <a:xfrm>
          <a:off x="14782800" y="2447290"/>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36195</xdr:rowOff>
    </xdr:from>
    <xdr:to>
      <xdr:col>78</xdr:col>
      <xdr:colOff>120650</xdr:colOff>
      <xdr:row>15</xdr:row>
      <xdr:rowOff>137795</xdr:rowOff>
    </xdr:to>
    <xdr:sp macro="" textlink="">
      <xdr:nvSpPr>
        <xdr:cNvPr id="125" name="フローチャート: 判断 124"/>
        <xdr:cNvSpPr/>
      </xdr:nvSpPr>
      <xdr:spPr>
        <a:xfrm>
          <a:off x="15621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147972</xdr:rowOff>
    </xdr:from>
    <xdr:ext cx="736600" cy="259045"/>
    <xdr:sp macro="" textlink="">
      <xdr:nvSpPr>
        <xdr:cNvPr id="126" name="テキスト ボックス 125"/>
        <xdr:cNvSpPr txBox="1"/>
      </xdr:nvSpPr>
      <xdr:spPr>
        <a:xfrm>
          <a:off x="15290800" y="2376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46990</xdr:rowOff>
    </xdr:from>
    <xdr:to>
      <xdr:col>73</xdr:col>
      <xdr:colOff>180975</xdr:colOff>
      <xdr:row>15</xdr:row>
      <xdr:rowOff>52705</xdr:rowOff>
    </xdr:to>
    <xdr:cxnSp macro="">
      <xdr:nvCxnSpPr>
        <xdr:cNvPr id="127" name="直線コネクタ 126"/>
        <xdr:cNvCxnSpPr/>
      </xdr:nvCxnSpPr>
      <xdr:spPr>
        <a:xfrm flipV="1">
          <a:off x="13893800" y="2447290"/>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28" name="フローチャート: 判断 127"/>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71137</xdr:rowOff>
    </xdr:from>
    <xdr:ext cx="762000" cy="259045"/>
    <xdr:sp macro="" textlink="">
      <xdr:nvSpPr>
        <xdr:cNvPr id="129" name="テキスト ボックス 128"/>
        <xdr:cNvSpPr txBox="1"/>
      </xdr:nvSpPr>
      <xdr:spPr>
        <a:xfrm>
          <a:off x="14401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12700</xdr:rowOff>
    </xdr:from>
    <xdr:to>
      <xdr:col>69</xdr:col>
      <xdr:colOff>92075</xdr:colOff>
      <xdr:row>15</xdr:row>
      <xdr:rowOff>52705</xdr:rowOff>
    </xdr:to>
    <xdr:cxnSp macro="">
      <xdr:nvCxnSpPr>
        <xdr:cNvPr id="130" name="直線コネクタ 129"/>
        <xdr:cNvCxnSpPr/>
      </xdr:nvCxnSpPr>
      <xdr:spPr>
        <a:xfrm>
          <a:off x="13004800" y="25844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161925</xdr:rowOff>
    </xdr:from>
    <xdr:to>
      <xdr:col>69</xdr:col>
      <xdr:colOff>142875</xdr:colOff>
      <xdr:row>15</xdr:row>
      <xdr:rowOff>92075</xdr:rowOff>
    </xdr:to>
    <xdr:sp macro="" textlink="">
      <xdr:nvSpPr>
        <xdr:cNvPr id="131" name="フローチャート: 判断 130"/>
        <xdr:cNvSpPr/>
      </xdr:nvSpPr>
      <xdr:spPr>
        <a:xfrm>
          <a:off x="13843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102252</xdr:rowOff>
    </xdr:from>
    <xdr:ext cx="762000" cy="259045"/>
    <xdr:sp macro="" textlink="">
      <xdr:nvSpPr>
        <xdr:cNvPr id="132" name="テキスト ボックス 131"/>
        <xdr:cNvSpPr txBox="1"/>
      </xdr:nvSpPr>
      <xdr:spPr>
        <a:xfrm>
          <a:off x="13512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3" name="フローチャート: 判断 132"/>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71137</xdr:rowOff>
    </xdr:from>
    <xdr:ext cx="762000" cy="259045"/>
    <xdr:sp macro="" textlink="">
      <xdr:nvSpPr>
        <xdr:cNvPr id="134" name="テキスト ボックス 133"/>
        <xdr:cNvSpPr txBox="1"/>
      </xdr:nvSpPr>
      <xdr:spPr>
        <a:xfrm>
          <a:off x="12623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161925</xdr:rowOff>
    </xdr:from>
    <xdr:to>
      <xdr:col>82</xdr:col>
      <xdr:colOff>158750</xdr:colOff>
      <xdr:row>17</xdr:row>
      <xdr:rowOff>92075</xdr:rowOff>
    </xdr:to>
    <xdr:sp macro="" textlink="">
      <xdr:nvSpPr>
        <xdr:cNvPr id="140" name="楕円 139"/>
        <xdr:cNvSpPr/>
      </xdr:nvSpPr>
      <xdr:spPr>
        <a:xfrm>
          <a:off x="16459200" y="290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134002</xdr:rowOff>
    </xdr:from>
    <xdr:ext cx="762000" cy="259045"/>
    <xdr:sp macro="" textlink="">
      <xdr:nvSpPr>
        <xdr:cNvPr id="141" name="物件費該当値テキスト"/>
        <xdr:cNvSpPr txBox="1"/>
      </xdr:nvSpPr>
      <xdr:spPr>
        <a:xfrm>
          <a:off x="16598900" y="287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150495</xdr:rowOff>
    </xdr:from>
    <xdr:to>
      <xdr:col>78</xdr:col>
      <xdr:colOff>120650</xdr:colOff>
      <xdr:row>16</xdr:row>
      <xdr:rowOff>80645</xdr:rowOff>
    </xdr:to>
    <xdr:sp macro="" textlink="">
      <xdr:nvSpPr>
        <xdr:cNvPr id="142" name="楕円 141"/>
        <xdr:cNvSpPr/>
      </xdr:nvSpPr>
      <xdr:spPr>
        <a:xfrm>
          <a:off x="15621000" y="272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65422</xdr:rowOff>
    </xdr:from>
    <xdr:ext cx="736600" cy="259045"/>
    <xdr:sp macro="" textlink="">
      <xdr:nvSpPr>
        <xdr:cNvPr id="143" name="テキスト ボックス 142"/>
        <xdr:cNvSpPr txBox="1"/>
      </xdr:nvSpPr>
      <xdr:spPr>
        <a:xfrm>
          <a:off x="15290800" y="2808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167640</xdr:rowOff>
    </xdr:from>
    <xdr:to>
      <xdr:col>74</xdr:col>
      <xdr:colOff>31750</xdr:colOff>
      <xdr:row>14</xdr:row>
      <xdr:rowOff>97790</xdr:rowOff>
    </xdr:to>
    <xdr:sp macro="" textlink="">
      <xdr:nvSpPr>
        <xdr:cNvPr id="144" name="楕円 143"/>
        <xdr:cNvSpPr/>
      </xdr:nvSpPr>
      <xdr:spPr>
        <a:xfrm>
          <a:off x="14732000" y="239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107967</xdr:rowOff>
    </xdr:from>
    <xdr:ext cx="762000" cy="259045"/>
    <xdr:sp macro="" textlink="">
      <xdr:nvSpPr>
        <xdr:cNvPr id="145" name="テキスト ボックス 144"/>
        <xdr:cNvSpPr txBox="1"/>
      </xdr:nvSpPr>
      <xdr:spPr>
        <a:xfrm>
          <a:off x="14401800" y="21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1905</xdr:rowOff>
    </xdr:from>
    <xdr:to>
      <xdr:col>69</xdr:col>
      <xdr:colOff>142875</xdr:colOff>
      <xdr:row>15</xdr:row>
      <xdr:rowOff>103505</xdr:rowOff>
    </xdr:to>
    <xdr:sp macro="" textlink="">
      <xdr:nvSpPr>
        <xdr:cNvPr id="146" name="楕円 145"/>
        <xdr:cNvSpPr/>
      </xdr:nvSpPr>
      <xdr:spPr>
        <a:xfrm>
          <a:off x="13843000" y="257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88282</xdr:rowOff>
    </xdr:from>
    <xdr:ext cx="762000" cy="259045"/>
    <xdr:sp macro="" textlink="">
      <xdr:nvSpPr>
        <xdr:cNvPr id="147" name="テキスト ボックス 146"/>
        <xdr:cNvSpPr txBox="1"/>
      </xdr:nvSpPr>
      <xdr:spPr>
        <a:xfrm>
          <a:off x="13512800" y="2660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133350</xdr:rowOff>
    </xdr:from>
    <xdr:to>
      <xdr:col>65</xdr:col>
      <xdr:colOff>53975</xdr:colOff>
      <xdr:row>15</xdr:row>
      <xdr:rowOff>63500</xdr:rowOff>
    </xdr:to>
    <xdr:sp macro="" textlink="">
      <xdr:nvSpPr>
        <xdr:cNvPr id="148" name="楕円 147"/>
        <xdr:cNvSpPr/>
      </xdr:nvSpPr>
      <xdr:spPr>
        <a:xfrm>
          <a:off x="12954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73677</xdr:rowOff>
    </xdr:from>
    <xdr:ext cx="762000" cy="259045"/>
    <xdr:sp macro="" textlink="">
      <xdr:nvSpPr>
        <xdr:cNvPr id="149" name="テキスト ボックス 148"/>
        <xdr:cNvSpPr txBox="1"/>
      </xdr:nvSpPr>
      <xdr:spPr>
        <a:xfrm>
          <a:off x="12623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平成２８年度より扶助費が減った要因は島内にある養護老人ホームの廃止へ向け、退所支援を始めたことにより老人保護措置費が減ったことによるものである。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自立支援給付費等は増加傾向にあるが、制度改正に注視するとともに資格審査事務を適正に行い、給付に努める。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84138</xdr:rowOff>
    </xdr:to>
    <xdr:cxnSp macro="">
      <xdr:nvCxnSpPr>
        <xdr:cNvPr id="180" name="直線コネクタ 179"/>
        <xdr:cNvCxnSpPr/>
      </xdr:nvCxnSpPr>
      <xdr:spPr>
        <a:xfrm flipV="1">
          <a:off x="4826000" y="9170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56215</xdr:rowOff>
    </xdr:from>
    <xdr:ext cx="762000" cy="259045"/>
    <xdr:sp macro="" textlink="">
      <xdr:nvSpPr>
        <xdr:cNvPr id="181" name="扶助費最小値テキスト"/>
        <xdr:cNvSpPr txBox="1"/>
      </xdr:nvSpPr>
      <xdr:spPr>
        <a:xfrm>
          <a:off x="4914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84138</xdr:rowOff>
    </xdr:from>
    <xdr:to>
      <xdr:col>24</xdr:col>
      <xdr:colOff>114300</xdr:colOff>
      <xdr:row>61</xdr:row>
      <xdr:rowOff>84138</xdr:rowOff>
    </xdr:to>
    <xdr:cxnSp macro="">
      <xdr:nvCxnSpPr>
        <xdr:cNvPr id="182" name="直線コネクタ 181"/>
        <xdr:cNvCxnSpPr/>
      </xdr:nvCxnSpPr>
      <xdr:spPr>
        <a:xfrm>
          <a:off x="4737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3" name="扶助費最大値テキスト"/>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4" name="直線コネクタ 183"/>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84138</xdr:rowOff>
    </xdr:from>
    <xdr:to>
      <xdr:col>24</xdr:col>
      <xdr:colOff>25400</xdr:colOff>
      <xdr:row>56</xdr:row>
      <xdr:rowOff>98425</xdr:rowOff>
    </xdr:to>
    <xdr:cxnSp macro="">
      <xdr:nvCxnSpPr>
        <xdr:cNvPr id="185" name="直線コネクタ 184"/>
        <xdr:cNvCxnSpPr/>
      </xdr:nvCxnSpPr>
      <xdr:spPr>
        <a:xfrm>
          <a:off x="3987800" y="9685338"/>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76852</xdr:rowOff>
    </xdr:from>
    <xdr:ext cx="762000" cy="259045"/>
    <xdr:sp macro="" textlink="">
      <xdr:nvSpPr>
        <xdr:cNvPr id="186" name="扶助費平均値テキスト"/>
        <xdr:cNvSpPr txBox="1"/>
      </xdr:nvSpPr>
      <xdr:spPr>
        <a:xfrm>
          <a:off x="4914900" y="9678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187" name="フローチャート: 判断 186"/>
        <xdr:cNvSpPr/>
      </xdr:nvSpPr>
      <xdr:spPr>
        <a:xfrm>
          <a:off x="4775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84138</xdr:rowOff>
    </xdr:from>
    <xdr:to>
      <xdr:col>19</xdr:col>
      <xdr:colOff>187325</xdr:colOff>
      <xdr:row>56</xdr:row>
      <xdr:rowOff>98425</xdr:rowOff>
    </xdr:to>
    <xdr:cxnSp macro="">
      <xdr:nvCxnSpPr>
        <xdr:cNvPr id="188" name="直線コネクタ 187"/>
        <xdr:cNvCxnSpPr/>
      </xdr:nvCxnSpPr>
      <xdr:spPr>
        <a:xfrm flipV="1">
          <a:off x="3098800" y="968533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89" name="フローチャート: 判断 188"/>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134002</xdr:rowOff>
    </xdr:from>
    <xdr:ext cx="736600" cy="259045"/>
    <xdr:sp macro="" textlink="">
      <xdr:nvSpPr>
        <xdr:cNvPr id="190" name="テキスト ボックス 189"/>
        <xdr:cNvSpPr txBox="1"/>
      </xdr:nvSpPr>
      <xdr:spPr>
        <a:xfrm>
          <a:off x="3606800" y="9735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98425</xdr:rowOff>
    </xdr:from>
    <xdr:to>
      <xdr:col>15</xdr:col>
      <xdr:colOff>98425</xdr:colOff>
      <xdr:row>57</xdr:row>
      <xdr:rowOff>41275</xdr:rowOff>
    </xdr:to>
    <xdr:cxnSp macro="">
      <xdr:nvCxnSpPr>
        <xdr:cNvPr id="191" name="直線コネクタ 190"/>
        <xdr:cNvCxnSpPr/>
      </xdr:nvCxnSpPr>
      <xdr:spPr>
        <a:xfrm flipV="1">
          <a:off x="2209800" y="969962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2" name="フローチャート: 判断 191"/>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3" name="テキスト ボックス 192"/>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41275</xdr:rowOff>
    </xdr:from>
    <xdr:to>
      <xdr:col>11</xdr:col>
      <xdr:colOff>9525</xdr:colOff>
      <xdr:row>57</xdr:row>
      <xdr:rowOff>55563</xdr:rowOff>
    </xdr:to>
    <xdr:cxnSp macro="">
      <xdr:nvCxnSpPr>
        <xdr:cNvPr id="194" name="直線コネクタ 193"/>
        <xdr:cNvCxnSpPr/>
      </xdr:nvCxnSpPr>
      <xdr:spPr>
        <a:xfrm flipV="1">
          <a:off x="1320800" y="981392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161925</xdr:rowOff>
    </xdr:from>
    <xdr:to>
      <xdr:col>11</xdr:col>
      <xdr:colOff>60325</xdr:colOff>
      <xdr:row>56</xdr:row>
      <xdr:rowOff>92075</xdr:rowOff>
    </xdr:to>
    <xdr:sp macro="" textlink="">
      <xdr:nvSpPr>
        <xdr:cNvPr id="195" name="フローチャート: 判断 194"/>
        <xdr:cNvSpPr/>
      </xdr:nvSpPr>
      <xdr:spPr>
        <a:xfrm>
          <a:off x="2159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102252</xdr:rowOff>
    </xdr:from>
    <xdr:ext cx="762000" cy="259045"/>
    <xdr:sp macro="" textlink="">
      <xdr:nvSpPr>
        <xdr:cNvPr id="196" name="テキスト ボックス 195"/>
        <xdr:cNvSpPr txBox="1"/>
      </xdr:nvSpPr>
      <xdr:spPr>
        <a:xfrm>
          <a:off x="1828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7" name="フローチャート: 判断 196"/>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8" name="テキスト ボックス 197"/>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204" name="楕円 203"/>
        <xdr:cNvSpPr/>
      </xdr:nvSpPr>
      <xdr:spPr>
        <a:xfrm>
          <a:off x="47752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64152</xdr:rowOff>
    </xdr:from>
    <xdr:ext cx="762000" cy="259045"/>
    <xdr:sp macro="" textlink="">
      <xdr:nvSpPr>
        <xdr:cNvPr id="205" name="扶助費該当値テキスト"/>
        <xdr:cNvSpPr txBox="1"/>
      </xdr:nvSpPr>
      <xdr:spPr>
        <a:xfrm>
          <a:off x="49149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33338</xdr:rowOff>
    </xdr:from>
    <xdr:to>
      <xdr:col>20</xdr:col>
      <xdr:colOff>38100</xdr:colOff>
      <xdr:row>56</xdr:row>
      <xdr:rowOff>134938</xdr:rowOff>
    </xdr:to>
    <xdr:sp macro="" textlink="">
      <xdr:nvSpPr>
        <xdr:cNvPr id="206" name="楕円 205"/>
        <xdr:cNvSpPr/>
      </xdr:nvSpPr>
      <xdr:spPr>
        <a:xfrm>
          <a:off x="3937000" y="963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145115</xdr:rowOff>
    </xdr:from>
    <xdr:ext cx="736600" cy="259045"/>
    <xdr:sp macro="" textlink="">
      <xdr:nvSpPr>
        <xdr:cNvPr id="207" name="テキスト ボックス 206"/>
        <xdr:cNvSpPr txBox="1"/>
      </xdr:nvSpPr>
      <xdr:spPr>
        <a:xfrm>
          <a:off x="3606800" y="9403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47625</xdr:rowOff>
    </xdr:from>
    <xdr:to>
      <xdr:col>15</xdr:col>
      <xdr:colOff>149225</xdr:colOff>
      <xdr:row>56</xdr:row>
      <xdr:rowOff>149225</xdr:rowOff>
    </xdr:to>
    <xdr:sp macro="" textlink="">
      <xdr:nvSpPr>
        <xdr:cNvPr id="208" name="楕円 207"/>
        <xdr:cNvSpPr/>
      </xdr:nvSpPr>
      <xdr:spPr>
        <a:xfrm>
          <a:off x="3048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134002</xdr:rowOff>
    </xdr:from>
    <xdr:ext cx="762000" cy="259045"/>
    <xdr:sp macro="" textlink="">
      <xdr:nvSpPr>
        <xdr:cNvPr id="209" name="テキスト ボックス 208"/>
        <xdr:cNvSpPr txBox="1"/>
      </xdr:nvSpPr>
      <xdr:spPr>
        <a:xfrm>
          <a:off x="2717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161925</xdr:rowOff>
    </xdr:from>
    <xdr:to>
      <xdr:col>11</xdr:col>
      <xdr:colOff>60325</xdr:colOff>
      <xdr:row>57</xdr:row>
      <xdr:rowOff>92075</xdr:rowOff>
    </xdr:to>
    <xdr:sp macro="" textlink="">
      <xdr:nvSpPr>
        <xdr:cNvPr id="210" name="楕円 209"/>
        <xdr:cNvSpPr/>
      </xdr:nvSpPr>
      <xdr:spPr>
        <a:xfrm>
          <a:off x="2159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76852</xdr:rowOff>
    </xdr:from>
    <xdr:ext cx="762000" cy="259045"/>
    <xdr:sp macro="" textlink="">
      <xdr:nvSpPr>
        <xdr:cNvPr id="211" name="テキスト ボックス 210"/>
        <xdr:cNvSpPr txBox="1"/>
      </xdr:nvSpPr>
      <xdr:spPr>
        <a:xfrm>
          <a:off x="1828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4763</xdr:rowOff>
    </xdr:from>
    <xdr:to>
      <xdr:col>6</xdr:col>
      <xdr:colOff>171450</xdr:colOff>
      <xdr:row>57</xdr:row>
      <xdr:rowOff>106363</xdr:rowOff>
    </xdr:to>
    <xdr:sp macro="" textlink="">
      <xdr:nvSpPr>
        <xdr:cNvPr id="212" name="楕円 211"/>
        <xdr:cNvSpPr/>
      </xdr:nvSpPr>
      <xdr:spPr>
        <a:xfrm>
          <a:off x="1270000" y="977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91140</xdr:rowOff>
    </xdr:from>
    <xdr:ext cx="762000" cy="259045"/>
    <xdr:sp macro="" textlink="">
      <xdr:nvSpPr>
        <xdr:cNvPr id="213" name="テキスト ボックス 212"/>
        <xdr:cNvSpPr txBox="1"/>
      </xdr:nvSpPr>
      <xdr:spPr>
        <a:xfrm>
          <a:off x="939800" y="986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国民健康保険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都道府県化されたため、国民健康保険特別会計への赤字補填の繰出金が△８．６％（１，３００万円減）となったが、未だ赤字補填として５，６００万円操出している状況のため、国民健康保険税も段階的に毎年上げていく方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介護保険特別会計、後期高齢者医療特別会計への繰出金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増加傾向にあ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保険料等の歳入確保に努め一般会計への負担軽減を図る。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115570</xdr:rowOff>
    </xdr:to>
    <xdr:cxnSp macro="">
      <xdr:nvCxnSpPr>
        <xdr:cNvPr id="241" name="直線コネクタ 240"/>
        <xdr:cNvCxnSpPr/>
      </xdr:nvCxnSpPr>
      <xdr:spPr>
        <a:xfrm flipV="1">
          <a:off x="16510000" y="91567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2"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3" name="直線コネクタ 242"/>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4"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5" name="直線コネクタ 244"/>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127000</xdr:rowOff>
    </xdr:from>
    <xdr:to>
      <xdr:col>82</xdr:col>
      <xdr:colOff>107950</xdr:colOff>
      <xdr:row>55</xdr:row>
      <xdr:rowOff>24130</xdr:rowOff>
    </xdr:to>
    <xdr:cxnSp macro="">
      <xdr:nvCxnSpPr>
        <xdr:cNvPr id="246" name="直線コネクタ 245"/>
        <xdr:cNvCxnSpPr/>
      </xdr:nvCxnSpPr>
      <xdr:spPr>
        <a:xfrm flipV="1">
          <a:off x="15671800" y="93853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7" name="その他平均値テキスト"/>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8" name="フローチャート: 判断 247"/>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24130</xdr:rowOff>
    </xdr:from>
    <xdr:to>
      <xdr:col>78</xdr:col>
      <xdr:colOff>69850</xdr:colOff>
      <xdr:row>56</xdr:row>
      <xdr:rowOff>12700</xdr:rowOff>
    </xdr:to>
    <xdr:cxnSp macro="">
      <xdr:nvCxnSpPr>
        <xdr:cNvPr id="249" name="直線コネクタ 248"/>
        <xdr:cNvCxnSpPr/>
      </xdr:nvCxnSpPr>
      <xdr:spPr>
        <a:xfrm flipV="1">
          <a:off x="14782800" y="94538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0" name="フローチャート: 判断 249"/>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51" name="テキスト ボックス 250"/>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168910</xdr:rowOff>
    </xdr:from>
    <xdr:to>
      <xdr:col>73</xdr:col>
      <xdr:colOff>180975</xdr:colOff>
      <xdr:row>56</xdr:row>
      <xdr:rowOff>12700</xdr:rowOff>
    </xdr:to>
    <xdr:cxnSp macro="">
      <xdr:nvCxnSpPr>
        <xdr:cNvPr id="252" name="直線コネクタ 251"/>
        <xdr:cNvCxnSpPr/>
      </xdr:nvCxnSpPr>
      <xdr:spPr>
        <a:xfrm>
          <a:off x="13893800" y="9598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3" name="フローチャート: 判断 252"/>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4" name="テキスト ボックス 253"/>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168910</xdr:rowOff>
    </xdr:from>
    <xdr:to>
      <xdr:col>69</xdr:col>
      <xdr:colOff>92075</xdr:colOff>
      <xdr:row>56</xdr:row>
      <xdr:rowOff>27940</xdr:rowOff>
    </xdr:to>
    <xdr:cxnSp macro="">
      <xdr:nvCxnSpPr>
        <xdr:cNvPr id="255" name="直線コネクタ 254"/>
        <xdr:cNvCxnSpPr/>
      </xdr:nvCxnSpPr>
      <xdr:spPr>
        <a:xfrm flipV="1">
          <a:off x="13004800" y="9598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6" name="フローチャート: 判断 255"/>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154957</xdr:rowOff>
    </xdr:from>
    <xdr:ext cx="762000" cy="259045"/>
    <xdr:sp macro="" textlink="">
      <xdr:nvSpPr>
        <xdr:cNvPr id="257" name="テキスト ボックス 256"/>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58" name="フローチャート: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76200</xdr:rowOff>
    </xdr:from>
    <xdr:to>
      <xdr:col>82</xdr:col>
      <xdr:colOff>158750</xdr:colOff>
      <xdr:row>55</xdr:row>
      <xdr:rowOff>6350</xdr:rowOff>
    </xdr:to>
    <xdr:sp macro="" textlink="">
      <xdr:nvSpPr>
        <xdr:cNvPr id="265" name="楕円 264"/>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92727</xdr:rowOff>
    </xdr:from>
    <xdr:ext cx="762000" cy="259045"/>
    <xdr:sp macro="" textlink="">
      <xdr:nvSpPr>
        <xdr:cNvPr id="266" name="その他該当値テキスト"/>
        <xdr:cNvSpPr txBox="1"/>
      </xdr:nvSpPr>
      <xdr:spPr>
        <a:xfrm>
          <a:off x="16598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144780</xdr:rowOff>
    </xdr:from>
    <xdr:to>
      <xdr:col>78</xdr:col>
      <xdr:colOff>120650</xdr:colOff>
      <xdr:row>55</xdr:row>
      <xdr:rowOff>74930</xdr:rowOff>
    </xdr:to>
    <xdr:sp macro="" textlink="">
      <xdr:nvSpPr>
        <xdr:cNvPr id="267" name="楕円 266"/>
        <xdr:cNvSpPr/>
      </xdr:nvSpPr>
      <xdr:spPr>
        <a:xfrm>
          <a:off x="15621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85107</xdr:rowOff>
    </xdr:from>
    <xdr:ext cx="736600" cy="259045"/>
    <xdr:sp macro="" textlink="">
      <xdr:nvSpPr>
        <xdr:cNvPr id="268" name="テキスト ボックス 267"/>
        <xdr:cNvSpPr txBox="1"/>
      </xdr:nvSpPr>
      <xdr:spPr>
        <a:xfrm>
          <a:off x="15290800" y="917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69" name="楕円 268"/>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0" name="テキスト ボックス 269"/>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118110</xdr:rowOff>
    </xdr:from>
    <xdr:to>
      <xdr:col>69</xdr:col>
      <xdr:colOff>142875</xdr:colOff>
      <xdr:row>56</xdr:row>
      <xdr:rowOff>48260</xdr:rowOff>
    </xdr:to>
    <xdr:sp macro="" textlink="">
      <xdr:nvSpPr>
        <xdr:cNvPr id="271" name="楕円 270"/>
        <xdr:cNvSpPr/>
      </xdr:nvSpPr>
      <xdr:spPr>
        <a:xfrm>
          <a:off x="13843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58437</xdr:rowOff>
    </xdr:from>
    <xdr:ext cx="762000" cy="259045"/>
    <xdr:sp macro="" textlink="">
      <xdr:nvSpPr>
        <xdr:cNvPr id="272" name="テキスト ボックス 271"/>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73" name="楕円 272"/>
        <xdr:cNvSpPr/>
      </xdr:nvSpPr>
      <xdr:spPr>
        <a:xfrm>
          <a:off x="12954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74" name="テキスト ボックス 273"/>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２９年度より大きく改善したの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は、物件費へ充当していた財源を補助費へ組み替えたこと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が要因となっている。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前年度より１．０％改善したのは病院事業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会計への繰出金が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減ったためである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今後、公営企業会計への繰出金は増加傾向を見込んでおり、一般会計負担軽減のため、公営企業の経営健全化にも関与していく。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299" name="直線コネクタ 298"/>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0"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1" name="直線コネクタ 300"/>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74422</xdr:rowOff>
    </xdr:from>
    <xdr:to>
      <xdr:col>82</xdr:col>
      <xdr:colOff>107950</xdr:colOff>
      <xdr:row>35</xdr:row>
      <xdr:rowOff>120142</xdr:rowOff>
    </xdr:to>
    <xdr:cxnSp macro="">
      <xdr:nvCxnSpPr>
        <xdr:cNvPr id="304" name="直線コネクタ 303"/>
        <xdr:cNvCxnSpPr/>
      </xdr:nvCxnSpPr>
      <xdr:spPr>
        <a:xfrm flipV="1">
          <a:off x="15671800" y="60751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5" name="補助費等平均値テキスト"/>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6" name="フローチャート: 判断 305"/>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120142</xdr:rowOff>
    </xdr:from>
    <xdr:to>
      <xdr:col>78</xdr:col>
      <xdr:colOff>69850</xdr:colOff>
      <xdr:row>37</xdr:row>
      <xdr:rowOff>65278</xdr:rowOff>
    </xdr:to>
    <xdr:cxnSp macro="">
      <xdr:nvCxnSpPr>
        <xdr:cNvPr id="307" name="直線コネクタ 306"/>
        <xdr:cNvCxnSpPr/>
      </xdr:nvCxnSpPr>
      <xdr:spPr>
        <a:xfrm flipV="1">
          <a:off x="14782800" y="6120892"/>
          <a:ext cx="8890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8" name="フローチャート: 判断 307"/>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09" name="テキスト ボックス 308"/>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37</xdr:row>
      <xdr:rowOff>65278</xdr:rowOff>
    </xdr:to>
    <xdr:cxnSp macro="">
      <xdr:nvCxnSpPr>
        <xdr:cNvPr id="310" name="直線コネクタ 309"/>
        <xdr:cNvCxnSpPr/>
      </xdr:nvCxnSpPr>
      <xdr:spPr>
        <a:xfrm>
          <a:off x="13893800" y="63769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1" name="フローチャート: 判断 310"/>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2" name="テキスト ボックス 311"/>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33274</xdr:rowOff>
    </xdr:from>
    <xdr:to>
      <xdr:col>69</xdr:col>
      <xdr:colOff>92075</xdr:colOff>
      <xdr:row>37</xdr:row>
      <xdr:rowOff>74422</xdr:rowOff>
    </xdr:to>
    <xdr:cxnSp macro="">
      <xdr:nvCxnSpPr>
        <xdr:cNvPr id="313" name="直線コネクタ 312"/>
        <xdr:cNvCxnSpPr/>
      </xdr:nvCxnSpPr>
      <xdr:spPr>
        <a:xfrm flipV="1">
          <a:off x="13004800" y="63769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4" name="フローチャート: 判断 313"/>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15" name="テキスト ボックス 314"/>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6" name="フローチャート: 判断 315"/>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17" name="テキスト ボックス 316"/>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23622</xdr:rowOff>
    </xdr:from>
    <xdr:to>
      <xdr:col>82</xdr:col>
      <xdr:colOff>158750</xdr:colOff>
      <xdr:row>35</xdr:row>
      <xdr:rowOff>125222</xdr:rowOff>
    </xdr:to>
    <xdr:sp macro="" textlink="">
      <xdr:nvSpPr>
        <xdr:cNvPr id="323" name="楕円 322"/>
        <xdr:cNvSpPr/>
      </xdr:nvSpPr>
      <xdr:spPr>
        <a:xfrm>
          <a:off x="16459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40149</xdr:rowOff>
    </xdr:from>
    <xdr:ext cx="762000" cy="259045"/>
    <xdr:sp macro="" textlink="">
      <xdr:nvSpPr>
        <xdr:cNvPr id="324" name="補助費等該当値テキスト"/>
        <xdr:cNvSpPr txBox="1"/>
      </xdr:nvSpPr>
      <xdr:spPr>
        <a:xfrm>
          <a:off x="16598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69342</xdr:rowOff>
    </xdr:from>
    <xdr:to>
      <xdr:col>78</xdr:col>
      <xdr:colOff>120650</xdr:colOff>
      <xdr:row>35</xdr:row>
      <xdr:rowOff>170942</xdr:rowOff>
    </xdr:to>
    <xdr:sp macro="" textlink="">
      <xdr:nvSpPr>
        <xdr:cNvPr id="325" name="楕円 324"/>
        <xdr:cNvSpPr/>
      </xdr:nvSpPr>
      <xdr:spPr>
        <a:xfrm>
          <a:off x="15621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9669</xdr:rowOff>
    </xdr:from>
    <xdr:ext cx="736600" cy="259045"/>
    <xdr:sp macro="" textlink="">
      <xdr:nvSpPr>
        <xdr:cNvPr id="326" name="テキスト ボックス 325"/>
        <xdr:cNvSpPr txBox="1"/>
      </xdr:nvSpPr>
      <xdr:spPr>
        <a:xfrm>
          <a:off x="15290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14478</xdr:rowOff>
    </xdr:from>
    <xdr:to>
      <xdr:col>74</xdr:col>
      <xdr:colOff>31750</xdr:colOff>
      <xdr:row>37</xdr:row>
      <xdr:rowOff>116078</xdr:rowOff>
    </xdr:to>
    <xdr:sp macro="" textlink="">
      <xdr:nvSpPr>
        <xdr:cNvPr id="327" name="楕円 326"/>
        <xdr:cNvSpPr/>
      </xdr:nvSpPr>
      <xdr:spPr>
        <a:xfrm>
          <a:off x="14732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28" name="テキスト ボックス 327"/>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153924</xdr:rowOff>
    </xdr:from>
    <xdr:to>
      <xdr:col>69</xdr:col>
      <xdr:colOff>142875</xdr:colOff>
      <xdr:row>37</xdr:row>
      <xdr:rowOff>84074</xdr:rowOff>
    </xdr:to>
    <xdr:sp macro="" textlink="">
      <xdr:nvSpPr>
        <xdr:cNvPr id="329" name="楕円 328"/>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94251</xdr:rowOff>
    </xdr:from>
    <xdr:ext cx="762000" cy="259045"/>
    <xdr:sp macro="" textlink="">
      <xdr:nvSpPr>
        <xdr:cNvPr id="330" name="テキスト ボックス 329"/>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23622</xdr:rowOff>
    </xdr:from>
    <xdr:to>
      <xdr:col>65</xdr:col>
      <xdr:colOff>53975</xdr:colOff>
      <xdr:row>37</xdr:row>
      <xdr:rowOff>125222</xdr:rowOff>
    </xdr:to>
    <xdr:sp macro="" textlink="">
      <xdr:nvSpPr>
        <xdr:cNvPr id="331" name="楕円 330"/>
        <xdr:cNvSpPr/>
      </xdr:nvSpPr>
      <xdr:spPr>
        <a:xfrm>
          <a:off x="12954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109999</xdr:rowOff>
    </xdr:from>
    <xdr:ext cx="762000" cy="259045"/>
    <xdr:sp macro="" textlink="">
      <xdr:nvSpPr>
        <xdr:cNvPr id="332" name="テキスト ボックス 331"/>
        <xdr:cNvSpPr txBox="1"/>
      </xdr:nvSpPr>
      <xdr:spPr>
        <a:xfrm>
          <a:off x="12623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庁舎建設等、大規模事業の償還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のため類似団体平均を１．４％上回っている。償還金以上に起債しないようにしているが、新焼却場建設や防災行政無線のデジタル化などの事業が控えているため、今後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非常に厳しい財政運営を予想している。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財源を確保するために新規発行は避けることはできないが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交付税措置のあるものを優先し、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166188</xdr:rowOff>
    </xdr:from>
    <xdr:to>
      <xdr:col>24</xdr:col>
      <xdr:colOff>25400</xdr:colOff>
      <xdr:row>81</xdr:row>
      <xdr:rowOff>99242</xdr:rowOff>
    </xdr:to>
    <xdr:cxnSp macro="">
      <xdr:nvCxnSpPr>
        <xdr:cNvPr id="361" name="直線コネクタ 360"/>
        <xdr:cNvCxnSpPr/>
      </xdr:nvCxnSpPr>
      <xdr:spPr>
        <a:xfrm flipV="1">
          <a:off x="4826000" y="1251058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71319</xdr:rowOff>
    </xdr:from>
    <xdr:ext cx="762000" cy="259045"/>
    <xdr:sp macro="" textlink="">
      <xdr:nvSpPr>
        <xdr:cNvPr id="362" name="公債費最小値テキスト"/>
        <xdr:cNvSpPr txBox="1"/>
      </xdr:nvSpPr>
      <xdr:spPr>
        <a:xfrm>
          <a:off x="4914900" y="1395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99242</xdr:rowOff>
    </xdr:from>
    <xdr:to>
      <xdr:col>24</xdr:col>
      <xdr:colOff>114300</xdr:colOff>
      <xdr:row>81</xdr:row>
      <xdr:rowOff>99242</xdr:rowOff>
    </xdr:to>
    <xdr:cxnSp macro="">
      <xdr:nvCxnSpPr>
        <xdr:cNvPr id="363" name="直線コネクタ 362"/>
        <xdr:cNvCxnSpPr/>
      </xdr:nvCxnSpPr>
      <xdr:spPr>
        <a:xfrm>
          <a:off x="4737100" y="1398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81115</xdr:rowOff>
    </xdr:from>
    <xdr:ext cx="762000" cy="259045"/>
    <xdr:sp macro="" textlink="">
      <xdr:nvSpPr>
        <xdr:cNvPr id="364" name="公債費最大値テキスト"/>
        <xdr:cNvSpPr txBox="1"/>
      </xdr:nvSpPr>
      <xdr:spPr>
        <a:xfrm>
          <a:off x="4914900" y="122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166188</xdr:rowOff>
    </xdr:from>
    <xdr:to>
      <xdr:col>24</xdr:col>
      <xdr:colOff>114300</xdr:colOff>
      <xdr:row>72</xdr:row>
      <xdr:rowOff>166188</xdr:rowOff>
    </xdr:to>
    <xdr:cxnSp macro="">
      <xdr:nvCxnSpPr>
        <xdr:cNvPr id="365" name="直線コネクタ 364"/>
        <xdr:cNvCxnSpPr/>
      </xdr:nvCxnSpPr>
      <xdr:spPr>
        <a:xfrm>
          <a:off x="4737100" y="125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6169</xdr:rowOff>
    </xdr:from>
    <xdr:to>
      <xdr:col>24</xdr:col>
      <xdr:colOff>25400</xdr:colOff>
      <xdr:row>76</xdr:row>
      <xdr:rowOff>19231</xdr:rowOff>
    </xdr:to>
    <xdr:cxnSp macro="">
      <xdr:nvCxnSpPr>
        <xdr:cNvPr id="366" name="直線コネクタ 365"/>
        <xdr:cNvCxnSpPr/>
      </xdr:nvCxnSpPr>
      <xdr:spPr>
        <a:xfrm>
          <a:off x="3987800" y="13036369"/>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110689</xdr:rowOff>
    </xdr:from>
    <xdr:ext cx="762000" cy="259045"/>
    <xdr:sp macro="" textlink="">
      <xdr:nvSpPr>
        <xdr:cNvPr id="367" name="公債費平均値テキスト"/>
        <xdr:cNvSpPr txBox="1"/>
      </xdr:nvSpPr>
      <xdr:spPr>
        <a:xfrm>
          <a:off x="4914900" y="12797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68" name="フローチャート: 判断 367"/>
        <xdr:cNvSpPr/>
      </xdr:nvSpPr>
      <xdr:spPr>
        <a:xfrm>
          <a:off x="47752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6169</xdr:rowOff>
    </xdr:from>
    <xdr:to>
      <xdr:col>19</xdr:col>
      <xdr:colOff>187325</xdr:colOff>
      <xdr:row>76</xdr:row>
      <xdr:rowOff>32294</xdr:rowOff>
    </xdr:to>
    <xdr:cxnSp macro="">
      <xdr:nvCxnSpPr>
        <xdr:cNvPr id="369" name="直線コネクタ 368"/>
        <xdr:cNvCxnSpPr/>
      </xdr:nvCxnSpPr>
      <xdr:spPr>
        <a:xfrm flipV="1">
          <a:off x="3098800" y="130363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90896</xdr:rowOff>
    </xdr:from>
    <xdr:to>
      <xdr:col>20</xdr:col>
      <xdr:colOff>38100</xdr:colOff>
      <xdr:row>76</xdr:row>
      <xdr:rowOff>21047</xdr:rowOff>
    </xdr:to>
    <xdr:sp macro="" textlink="">
      <xdr:nvSpPr>
        <xdr:cNvPr id="370" name="フローチャート: 判断 369"/>
        <xdr:cNvSpPr/>
      </xdr:nvSpPr>
      <xdr:spPr>
        <a:xfrm>
          <a:off x="3937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31223</xdr:rowOff>
    </xdr:from>
    <xdr:ext cx="736600" cy="259045"/>
    <xdr:sp macro="" textlink="">
      <xdr:nvSpPr>
        <xdr:cNvPr id="371" name="テキスト ボックス 370"/>
        <xdr:cNvSpPr txBox="1"/>
      </xdr:nvSpPr>
      <xdr:spPr>
        <a:xfrm>
          <a:off x="3606800" y="12718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25763</xdr:rowOff>
    </xdr:from>
    <xdr:to>
      <xdr:col>15</xdr:col>
      <xdr:colOff>98425</xdr:colOff>
      <xdr:row>76</xdr:row>
      <xdr:rowOff>32294</xdr:rowOff>
    </xdr:to>
    <xdr:cxnSp macro="">
      <xdr:nvCxnSpPr>
        <xdr:cNvPr id="372" name="直線コネクタ 371"/>
        <xdr:cNvCxnSpPr/>
      </xdr:nvCxnSpPr>
      <xdr:spPr>
        <a:xfrm>
          <a:off x="2209800" y="130559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77833</xdr:rowOff>
    </xdr:from>
    <xdr:to>
      <xdr:col>15</xdr:col>
      <xdr:colOff>149225</xdr:colOff>
      <xdr:row>76</xdr:row>
      <xdr:rowOff>7984</xdr:rowOff>
    </xdr:to>
    <xdr:sp macro="" textlink="">
      <xdr:nvSpPr>
        <xdr:cNvPr id="373" name="フローチャート: 判断 372"/>
        <xdr:cNvSpPr/>
      </xdr:nvSpPr>
      <xdr:spPr>
        <a:xfrm>
          <a:off x="3048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18160</xdr:rowOff>
    </xdr:from>
    <xdr:ext cx="762000" cy="259045"/>
    <xdr:sp macro="" textlink="">
      <xdr:nvSpPr>
        <xdr:cNvPr id="374" name="テキスト ボックス 373"/>
        <xdr:cNvSpPr txBox="1"/>
      </xdr:nvSpPr>
      <xdr:spPr>
        <a:xfrm>
          <a:off x="2717800" y="1270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25763</xdr:rowOff>
    </xdr:from>
    <xdr:to>
      <xdr:col>11</xdr:col>
      <xdr:colOff>9525</xdr:colOff>
      <xdr:row>76</xdr:row>
      <xdr:rowOff>25763</xdr:rowOff>
    </xdr:to>
    <xdr:cxnSp macro="">
      <xdr:nvCxnSpPr>
        <xdr:cNvPr id="375" name="直線コネクタ 374"/>
        <xdr:cNvCxnSpPr/>
      </xdr:nvCxnSpPr>
      <xdr:spPr>
        <a:xfrm>
          <a:off x="1320800" y="130559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45176</xdr:rowOff>
    </xdr:from>
    <xdr:to>
      <xdr:col>11</xdr:col>
      <xdr:colOff>60325</xdr:colOff>
      <xdr:row>75</xdr:row>
      <xdr:rowOff>146776</xdr:rowOff>
    </xdr:to>
    <xdr:sp macro="" textlink="">
      <xdr:nvSpPr>
        <xdr:cNvPr id="376" name="フローチャート: 判断 375"/>
        <xdr:cNvSpPr/>
      </xdr:nvSpPr>
      <xdr:spPr>
        <a:xfrm>
          <a:off x="2159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156953</xdr:rowOff>
    </xdr:from>
    <xdr:ext cx="762000" cy="259045"/>
    <xdr:sp macro="" textlink="">
      <xdr:nvSpPr>
        <xdr:cNvPr id="377" name="テキスト ボックス 376"/>
        <xdr:cNvSpPr txBox="1"/>
      </xdr:nvSpPr>
      <xdr:spPr>
        <a:xfrm>
          <a:off x="1828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97427</xdr:rowOff>
    </xdr:from>
    <xdr:to>
      <xdr:col>6</xdr:col>
      <xdr:colOff>171450</xdr:colOff>
      <xdr:row>76</xdr:row>
      <xdr:rowOff>27577</xdr:rowOff>
    </xdr:to>
    <xdr:sp macro="" textlink="">
      <xdr:nvSpPr>
        <xdr:cNvPr id="378" name="フローチャート: 判断 377"/>
        <xdr:cNvSpPr/>
      </xdr:nvSpPr>
      <xdr:spPr>
        <a:xfrm>
          <a:off x="1270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37754</xdr:rowOff>
    </xdr:from>
    <xdr:ext cx="762000" cy="259045"/>
    <xdr:sp macro="" textlink="">
      <xdr:nvSpPr>
        <xdr:cNvPr id="379" name="テキスト ボックス 378"/>
        <xdr:cNvSpPr txBox="1"/>
      </xdr:nvSpPr>
      <xdr:spPr>
        <a:xfrm>
          <a:off x="939800" y="1272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139881</xdr:rowOff>
    </xdr:from>
    <xdr:to>
      <xdr:col>24</xdr:col>
      <xdr:colOff>76200</xdr:colOff>
      <xdr:row>76</xdr:row>
      <xdr:rowOff>70031</xdr:rowOff>
    </xdr:to>
    <xdr:sp macro="" textlink="">
      <xdr:nvSpPr>
        <xdr:cNvPr id="385" name="楕円 384"/>
        <xdr:cNvSpPr/>
      </xdr:nvSpPr>
      <xdr:spPr>
        <a:xfrm>
          <a:off x="47752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111958</xdr:rowOff>
    </xdr:from>
    <xdr:ext cx="762000" cy="259045"/>
    <xdr:sp macro="" textlink="">
      <xdr:nvSpPr>
        <xdr:cNvPr id="386" name="公債費該当値テキスト"/>
        <xdr:cNvSpPr txBox="1"/>
      </xdr:nvSpPr>
      <xdr:spPr>
        <a:xfrm>
          <a:off x="49149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126819</xdr:rowOff>
    </xdr:from>
    <xdr:to>
      <xdr:col>20</xdr:col>
      <xdr:colOff>38100</xdr:colOff>
      <xdr:row>76</xdr:row>
      <xdr:rowOff>56969</xdr:rowOff>
    </xdr:to>
    <xdr:sp macro="" textlink="">
      <xdr:nvSpPr>
        <xdr:cNvPr id="387" name="楕円 386"/>
        <xdr:cNvSpPr/>
      </xdr:nvSpPr>
      <xdr:spPr>
        <a:xfrm>
          <a:off x="39370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41746</xdr:rowOff>
    </xdr:from>
    <xdr:ext cx="736600" cy="259045"/>
    <xdr:sp macro="" textlink="">
      <xdr:nvSpPr>
        <xdr:cNvPr id="388" name="テキスト ボックス 387"/>
        <xdr:cNvSpPr txBox="1"/>
      </xdr:nvSpPr>
      <xdr:spPr>
        <a:xfrm>
          <a:off x="3606800" y="1307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152944</xdr:rowOff>
    </xdr:from>
    <xdr:to>
      <xdr:col>15</xdr:col>
      <xdr:colOff>149225</xdr:colOff>
      <xdr:row>76</xdr:row>
      <xdr:rowOff>83094</xdr:rowOff>
    </xdr:to>
    <xdr:sp macro="" textlink="">
      <xdr:nvSpPr>
        <xdr:cNvPr id="389" name="楕円 388"/>
        <xdr:cNvSpPr/>
      </xdr:nvSpPr>
      <xdr:spPr>
        <a:xfrm>
          <a:off x="3048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67871</xdr:rowOff>
    </xdr:from>
    <xdr:ext cx="762000" cy="259045"/>
    <xdr:sp macro="" textlink="">
      <xdr:nvSpPr>
        <xdr:cNvPr id="390" name="テキスト ボックス 389"/>
        <xdr:cNvSpPr txBox="1"/>
      </xdr:nvSpPr>
      <xdr:spPr>
        <a:xfrm>
          <a:off x="2717800" y="1309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146413</xdr:rowOff>
    </xdr:from>
    <xdr:to>
      <xdr:col>11</xdr:col>
      <xdr:colOff>60325</xdr:colOff>
      <xdr:row>76</xdr:row>
      <xdr:rowOff>76563</xdr:rowOff>
    </xdr:to>
    <xdr:sp macro="" textlink="">
      <xdr:nvSpPr>
        <xdr:cNvPr id="391" name="楕円 390"/>
        <xdr:cNvSpPr/>
      </xdr:nvSpPr>
      <xdr:spPr>
        <a:xfrm>
          <a:off x="21590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61340</xdr:rowOff>
    </xdr:from>
    <xdr:ext cx="762000" cy="259045"/>
    <xdr:sp macro="" textlink="">
      <xdr:nvSpPr>
        <xdr:cNvPr id="392" name="テキスト ボックス 391"/>
        <xdr:cNvSpPr txBox="1"/>
      </xdr:nvSpPr>
      <xdr:spPr>
        <a:xfrm>
          <a:off x="1828800" y="1309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146413</xdr:rowOff>
    </xdr:from>
    <xdr:to>
      <xdr:col>6</xdr:col>
      <xdr:colOff>171450</xdr:colOff>
      <xdr:row>76</xdr:row>
      <xdr:rowOff>76563</xdr:rowOff>
    </xdr:to>
    <xdr:sp macro="" textlink="">
      <xdr:nvSpPr>
        <xdr:cNvPr id="393" name="楕円 392"/>
        <xdr:cNvSpPr/>
      </xdr:nvSpPr>
      <xdr:spPr>
        <a:xfrm>
          <a:off x="12700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61340</xdr:rowOff>
    </xdr:from>
    <xdr:ext cx="762000" cy="259045"/>
    <xdr:sp macro="" textlink="">
      <xdr:nvSpPr>
        <xdr:cNvPr id="394" name="テキスト ボックス 393"/>
        <xdr:cNvSpPr txBox="1"/>
      </xdr:nvSpPr>
      <xdr:spPr>
        <a:xfrm>
          <a:off x="939800" y="1309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類似団体と比較すると５％低い水準にいるが、前年度より２．９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下がったのは物件費の臨時的経費と特定財源の減収が要因となっている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公営企業への繰出金増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懸念されるが、適正な人員管理、歳出削減により、同水準を維持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していくよう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148227</xdr:rowOff>
    </xdr:from>
    <xdr:to>
      <xdr:col>82</xdr:col>
      <xdr:colOff>107950</xdr:colOff>
      <xdr:row>81</xdr:row>
      <xdr:rowOff>112305</xdr:rowOff>
    </xdr:to>
    <xdr:cxnSp macro="">
      <xdr:nvCxnSpPr>
        <xdr:cNvPr id="424" name="直線コネクタ 423"/>
        <xdr:cNvCxnSpPr/>
      </xdr:nvCxnSpPr>
      <xdr:spPr>
        <a:xfrm flipV="1">
          <a:off x="16510000" y="1266407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84382</xdr:rowOff>
    </xdr:from>
    <xdr:ext cx="762000" cy="259045"/>
    <xdr:sp macro="" textlink="">
      <xdr:nvSpPr>
        <xdr:cNvPr id="425" name="公債費以外最小値テキスト"/>
        <xdr:cNvSpPr txBox="1"/>
      </xdr:nvSpPr>
      <xdr:spPr>
        <a:xfrm>
          <a:off x="16598900" y="1397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112305</xdr:rowOff>
    </xdr:from>
    <xdr:to>
      <xdr:col>82</xdr:col>
      <xdr:colOff>196850</xdr:colOff>
      <xdr:row>81</xdr:row>
      <xdr:rowOff>112305</xdr:rowOff>
    </xdr:to>
    <xdr:cxnSp macro="">
      <xdr:nvCxnSpPr>
        <xdr:cNvPr id="426" name="直線コネクタ 425"/>
        <xdr:cNvCxnSpPr/>
      </xdr:nvCxnSpPr>
      <xdr:spPr>
        <a:xfrm>
          <a:off x="16421100" y="1399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63154</xdr:rowOff>
    </xdr:from>
    <xdr:ext cx="762000" cy="259045"/>
    <xdr:sp macro="" textlink="">
      <xdr:nvSpPr>
        <xdr:cNvPr id="427" name="公債費以外最大値テキスト"/>
        <xdr:cNvSpPr txBox="1"/>
      </xdr:nvSpPr>
      <xdr:spPr>
        <a:xfrm>
          <a:off x="16598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148227</xdr:rowOff>
    </xdr:from>
    <xdr:to>
      <xdr:col>82</xdr:col>
      <xdr:colOff>196850</xdr:colOff>
      <xdr:row>73</xdr:row>
      <xdr:rowOff>148227</xdr:rowOff>
    </xdr:to>
    <xdr:cxnSp macro="">
      <xdr:nvCxnSpPr>
        <xdr:cNvPr id="428" name="直線コネクタ 427"/>
        <xdr:cNvCxnSpPr/>
      </xdr:nvCxnSpPr>
      <xdr:spPr>
        <a:xfrm>
          <a:off x="16421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105773</xdr:rowOff>
    </xdr:from>
    <xdr:to>
      <xdr:col>82</xdr:col>
      <xdr:colOff>107950</xdr:colOff>
      <xdr:row>78</xdr:row>
      <xdr:rowOff>29029</xdr:rowOff>
    </xdr:to>
    <xdr:cxnSp macro="">
      <xdr:nvCxnSpPr>
        <xdr:cNvPr id="429" name="直線コネクタ 428"/>
        <xdr:cNvCxnSpPr/>
      </xdr:nvCxnSpPr>
      <xdr:spPr>
        <a:xfrm>
          <a:off x="15671800" y="13307423"/>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113591</xdr:rowOff>
    </xdr:from>
    <xdr:ext cx="762000" cy="259045"/>
    <xdr:sp macro="" textlink="">
      <xdr:nvSpPr>
        <xdr:cNvPr id="430" name="公債費以外平均値テキスト"/>
        <xdr:cNvSpPr txBox="1"/>
      </xdr:nvSpPr>
      <xdr:spPr>
        <a:xfrm>
          <a:off x="16598900" y="13486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31" name="フローチャート: 判断 430"/>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105773</xdr:rowOff>
    </xdr:from>
    <xdr:to>
      <xdr:col>78</xdr:col>
      <xdr:colOff>69850</xdr:colOff>
      <xdr:row>78</xdr:row>
      <xdr:rowOff>42092</xdr:rowOff>
    </xdr:to>
    <xdr:cxnSp macro="">
      <xdr:nvCxnSpPr>
        <xdr:cNvPr id="432" name="直線コネクタ 431"/>
        <xdr:cNvCxnSpPr/>
      </xdr:nvCxnSpPr>
      <xdr:spPr>
        <a:xfrm flipV="1">
          <a:off x="14782800" y="13307423"/>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121920</xdr:rowOff>
    </xdr:from>
    <xdr:to>
      <xdr:col>78</xdr:col>
      <xdr:colOff>120650</xdr:colOff>
      <xdr:row>79</xdr:row>
      <xdr:rowOff>52070</xdr:rowOff>
    </xdr:to>
    <xdr:sp macro="" textlink="">
      <xdr:nvSpPr>
        <xdr:cNvPr id="433" name="フローチャート: 判断 432"/>
        <xdr:cNvSpPr/>
      </xdr:nvSpPr>
      <xdr:spPr>
        <a:xfrm>
          <a:off x="15621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34" name="テキスト ボックス 433"/>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42092</xdr:rowOff>
    </xdr:from>
    <xdr:to>
      <xdr:col>73</xdr:col>
      <xdr:colOff>180975</xdr:colOff>
      <xdr:row>78</xdr:row>
      <xdr:rowOff>87812</xdr:rowOff>
    </xdr:to>
    <xdr:cxnSp macro="">
      <xdr:nvCxnSpPr>
        <xdr:cNvPr id="435" name="直線コネクタ 434"/>
        <xdr:cNvCxnSpPr/>
      </xdr:nvCxnSpPr>
      <xdr:spPr>
        <a:xfrm flipV="1">
          <a:off x="13893800" y="134151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79466</xdr:rowOff>
    </xdr:from>
    <xdr:to>
      <xdr:col>74</xdr:col>
      <xdr:colOff>31750</xdr:colOff>
      <xdr:row>79</xdr:row>
      <xdr:rowOff>9616</xdr:rowOff>
    </xdr:to>
    <xdr:sp macro="" textlink="">
      <xdr:nvSpPr>
        <xdr:cNvPr id="436" name="フローチャート: 判断 435"/>
        <xdr:cNvSpPr/>
      </xdr:nvSpPr>
      <xdr:spPr>
        <a:xfrm>
          <a:off x="14732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165843</xdr:rowOff>
    </xdr:from>
    <xdr:ext cx="762000" cy="259045"/>
    <xdr:sp macro="" textlink="">
      <xdr:nvSpPr>
        <xdr:cNvPr id="437" name="テキスト ボックス 436"/>
        <xdr:cNvSpPr txBox="1"/>
      </xdr:nvSpPr>
      <xdr:spPr>
        <a:xfrm>
          <a:off x="14401800" y="1353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87812</xdr:rowOff>
    </xdr:from>
    <xdr:to>
      <xdr:col>69</xdr:col>
      <xdr:colOff>92075</xdr:colOff>
      <xdr:row>78</xdr:row>
      <xdr:rowOff>159657</xdr:rowOff>
    </xdr:to>
    <xdr:cxnSp macro="">
      <xdr:nvCxnSpPr>
        <xdr:cNvPr id="438" name="直線コネクタ 437"/>
        <xdr:cNvCxnSpPr/>
      </xdr:nvCxnSpPr>
      <xdr:spPr>
        <a:xfrm flipV="1">
          <a:off x="13004800" y="13460912"/>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53339</xdr:rowOff>
    </xdr:from>
    <xdr:to>
      <xdr:col>69</xdr:col>
      <xdr:colOff>142875</xdr:colOff>
      <xdr:row>78</xdr:row>
      <xdr:rowOff>154939</xdr:rowOff>
    </xdr:to>
    <xdr:sp macro="" textlink="">
      <xdr:nvSpPr>
        <xdr:cNvPr id="439" name="フローチャート: 判断 438"/>
        <xdr:cNvSpPr/>
      </xdr:nvSpPr>
      <xdr:spPr>
        <a:xfrm>
          <a:off x="13843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40" name="テキスト ボックス 439"/>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41" name="フローチャート: 判断 440"/>
        <xdr:cNvSpPr/>
      </xdr:nvSpPr>
      <xdr:spPr>
        <a:xfrm>
          <a:off x="12954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145522</xdr:rowOff>
    </xdr:from>
    <xdr:ext cx="762000" cy="259045"/>
    <xdr:sp macro="" textlink="">
      <xdr:nvSpPr>
        <xdr:cNvPr id="442" name="テキスト ボックス 441"/>
        <xdr:cNvSpPr txBox="1"/>
      </xdr:nvSpPr>
      <xdr:spPr>
        <a:xfrm>
          <a:off x="12623800" y="1317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149679</xdr:rowOff>
    </xdr:from>
    <xdr:to>
      <xdr:col>82</xdr:col>
      <xdr:colOff>158750</xdr:colOff>
      <xdr:row>78</xdr:row>
      <xdr:rowOff>79829</xdr:rowOff>
    </xdr:to>
    <xdr:sp macro="" textlink="">
      <xdr:nvSpPr>
        <xdr:cNvPr id="448" name="楕円 447"/>
        <xdr:cNvSpPr/>
      </xdr:nvSpPr>
      <xdr:spPr>
        <a:xfrm>
          <a:off x="164592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166206</xdr:rowOff>
    </xdr:from>
    <xdr:ext cx="762000" cy="259045"/>
    <xdr:sp macro="" textlink="">
      <xdr:nvSpPr>
        <xdr:cNvPr id="449" name="公債費以外該当値テキスト"/>
        <xdr:cNvSpPr txBox="1"/>
      </xdr:nvSpPr>
      <xdr:spPr>
        <a:xfrm>
          <a:off x="16598900" y="1319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54973</xdr:rowOff>
    </xdr:from>
    <xdr:to>
      <xdr:col>78</xdr:col>
      <xdr:colOff>120650</xdr:colOff>
      <xdr:row>77</xdr:row>
      <xdr:rowOff>156573</xdr:rowOff>
    </xdr:to>
    <xdr:sp macro="" textlink="">
      <xdr:nvSpPr>
        <xdr:cNvPr id="450" name="楕円 449"/>
        <xdr:cNvSpPr/>
      </xdr:nvSpPr>
      <xdr:spPr>
        <a:xfrm>
          <a:off x="15621000" y="1325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166750</xdr:rowOff>
    </xdr:from>
    <xdr:ext cx="736600" cy="259045"/>
    <xdr:sp macro="" textlink="">
      <xdr:nvSpPr>
        <xdr:cNvPr id="451" name="テキスト ボックス 450"/>
        <xdr:cNvSpPr txBox="1"/>
      </xdr:nvSpPr>
      <xdr:spPr>
        <a:xfrm>
          <a:off x="15290800" y="13025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162742</xdr:rowOff>
    </xdr:from>
    <xdr:to>
      <xdr:col>74</xdr:col>
      <xdr:colOff>31750</xdr:colOff>
      <xdr:row>78</xdr:row>
      <xdr:rowOff>92892</xdr:rowOff>
    </xdr:to>
    <xdr:sp macro="" textlink="">
      <xdr:nvSpPr>
        <xdr:cNvPr id="452" name="楕円 451"/>
        <xdr:cNvSpPr/>
      </xdr:nvSpPr>
      <xdr:spPr>
        <a:xfrm>
          <a:off x="14732000" y="1336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103069</xdr:rowOff>
    </xdr:from>
    <xdr:ext cx="762000" cy="259045"/>
    <xdr:sp macro="" textlink="">
      <xdr:nvSpPr>
        <xdr:cNvPr id="453" name="テキスト ボックス 452"/>
        <xdr:cNvSpPr txBox="1"/>
      </xdr:nvSpPr>
      <xdr:spPr>
        <a:xfrm>
          <a:off x="14401800" y="131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37012</xdr:rowOff>
    </xdr:from>
    <xdr:to>
      <xdr:col>69</xdr:col>
      <xdr:colOff>142875</xdr:colOff>
      <xdr:row>78</xdr:row>
      <xdr:rowOff>138612</xdr:rowOff>
    </xdr:to>
    <xdr:sp macro="" textlink="">
      <xdr:nvSpPr>
        <xdr:cNvPr id="454" name="楕円 453"/>
        <xdr:cNvSpPr/>
      </xdr:nvSpPr>
      <xdr:spPr>
        <a:xfrm>
          <a:off x="13843000" y="134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148789</xdr:rowOff>
    </xdr:from>
    <xdr:ext cx="762000" cy="259045"/>
    <xdr:sp macro="" textlink="">
      <xdr:nvSpPr>
        <xdr:cNvPr id="455" name="テキスト ボックス 454"/>
        <xdr:cNvSpPr txBox="1"/>
      </xdr:nvSpPr>
      <xdr:spPr>
        <a:xfrm>
          <a:off x="13512800" y="1317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108857</xdr:rowOff>
    </xdr:from>
    <xdr:to>
      <xdr:col>65</xdr:col>
      <xdr:colOff>53975</xdr:colOff>
      <xdr:row>79</xdr:row>
      <xdr:rowOff>39007</xdr:rowOff>
    </xdr:to>
    <xdr:sp macro="" textlink="">
      <xdr:nvSpPr>
        <xdr:cNvPr id="456" name="楕円 455"/>
        <xdr:cNvSpPr/>
      </xdr:nvSpPr>
      <xdr:spPr>
        <a:xfrm>
          <a:off x="12954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23784</xdr:rowOff>
    </xdr:from>
    <xdr:ext cx="762000" cy="259045"/>
    <xdr:sp macro="" textlink="">
      <xdr:nvSpPr>
        <xdr:cNvPr id="457" name="テキスト ボックス 456"/>
        <xdr:cNvSpPr txBox="1"/>
      </xdr:nvSpPr>
      <xdr:spPr>
        <a:xfrm>
          <a:off x="12623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29830</xdr:rowOff>
    </xdr:from>
    <xdr:to>
      <xdr:col>29</xdr:col>
      <xdr:colOff>127000</xdr:colOff>
      <xdr:row>20</xdr:row>
      <xdr:rowOff>107664</xdr:rowOff>
    </xdr:to>
    <xdr:cxnSp macro="">
      <xdr:nvCxnSpPr>
        <xdr:cNvPr id="43" name="直線コネクタ 42"/>
        <xdr:cNvCxnSpPr/>
      </xdr:nvCxnSpPr>
      <xdr:spPr bwMode="auto">
        <a:xfrm flipV="1">
          <a:off x="5651500" y="2134855"/>
          <a:ext cx="0" cy="1449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79741</xdr:rowOff>
    </xdr:from>
    <xdr:ext cx="762000" cy="259045"/>
    <xdr:sp macro="" textlink="">
      <xdr:nvSpPr>
        <xdr:cNvPr id="44" name="人口1人当たり決算額の推移最小値テキスト130"/>
        <xdr:cNvSpPr txBox="1"/>
      </xdr:nvSpPr>
      <xdr:spPr>
        <a:xfrm>
          <a:off x="5740400" y="355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107664</xdr:rowOff>
    </xdr:from>
    <xdr:to>
      <xdr:col>30</xdr:col>
      <xdr:colOff>25400</xdr:colOff>
      <xdr:row>20</xdr:row>
      <xdr:rowOff>107664</xdr:rowOff>
    </xdr:to>
    <xdr:cxnSp macro="">
      <xdr:nvCxnSpPr>
        <xdr:cNvPr id="45" name="直線コネクタ 44"/>
        <xdr:cNvCxnSpPr/>
      </xdr:nvCxnSpPr>
      <xdr:spPr bwMode="auto">
        <a:xfrm>
          <a:off x="5562600" y="35842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116207</xdr:rowOff>
    </xdr:from>
    <xdr:ext cx="762000" cy="259045"/>
    <xdr:sp macro="" textlink="">
      <xdr:nvSpPr>
        <xdr:cNvPr id="46" name="人口1人当たり決算額の推移最大値テキスト130"/>
        <xdr:cNvSpPr txBox="1"/>
      </xdr:nvSpPr>
      <xdr:spPr>
        <a:xfrm>
          <a:off x="5740400" y="187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29830</xdr:rowOff>
    </xdr:from>
    <xdr:to>
      <xdr:col>30</xdr:col>
      <xdr:colOff>25400</xdr:colOff>
      <xdr:row>12</xdr:row>
      <xdr:rowOff>29830</xdr:rowOff>
    </xdr:to>
    <xdr:cxnSp macro="">
      <xdr:nvCxnSpPr>
        <xdr:cNvPr id="47" name="直線コネクタ 46"/>
        <xdr:cNvCxnSpPr/>
      </xdr:nvCxnSpPr>
      <xdr:spPr bwMode="auto">
        <a:xfrm>
          <a:off x="5562600" y="21348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20293</xdr:rowOff>
    </xdr:from>
    <xdr:to>
      <xdr:col>29</xdr:col>
      <xdr:colOff>127000</xdr:colOff>
      <xdr:row>16</xdr:row>
      <xdr:rowOff>70767</xdr:rowOff>
    </xdr:to>
    <xdr:cxnSp macro="">
      <xdr:nvCxnSpPr>
        <xdr:cNvPr id="48" name="直線コネクタ 47"/>
        <xdr:cNvCxnSpPr/>
      </xdr:nvCxnSpPr>
      <xdr:spPr bwMode="auto">
        <a:xfrm flipV="1">
          <a:off x="5003800" y="2811118"/>
          <a:ext cx="647700" cy="50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13661</xdr:rowOff>
    </xdr:from>
    <xdr:ext cx="762000" cy="259045"/>
    <xdr:sp macro="" textlink="">
      <xdr:nvSpPr>
        <xdr:cNvPr id="49" name="人口1人当たり決算額の推移平均値テキスト130"/>
        <xdr:cNvSpPr txBox="1"/>
      </xdr:nvSpPr>
      <xdr:spPr>
        <a:xfrm>
          <a:off x="5740400" y="2975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41584</xdr:rowOff>
    </xdr:from>
    <xdr:to>
      <xdr:col>29</xdr:col>
      <xdr:colOff>177800</xdr:colOff>
      <xdr:row>17</xdr:row>
      <xdr:rowOff>143184</xdr:rowOff>
    </xdr:to>
    <xdr:sp macro="" textlink="">
      <xdr:nvSpPr>
        <xdr:cNvPr id="50" name="フローチャート: 判断 49"/>
        <xdr:cNvSpPr/>
      </xdr:nvSpPr>
      <xdr:spPr bwMode="auto">
        <a:xfrm>
          <a:off x="56007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70767</xdr:rowOff>
    </xdr:from>
    <xdr:to>
      <xdr:col>26</xdr:col>
      <xdr:colOff>50800</xdr:colOff>
      <xdr:row>16</xdr:row>
      <xdr:rowOff>134181</xdr:rowOff>
    </xdr:to>
    <xdr:cxnSp macro="">
      <xdr:nvCxnSpPr>
        <xdr:cNvPr id="51" name="直線コネクタ 50"/>
        <xdr:cNvCxnSpPr/>
      </xdr:nvCxnSpPr>
      <xdr:spPr bwMode="auto">
        <a:xfrm flipV="1">
          <a:off x="4305300" y="2861592"/>
          <a:ext cx="698500" cy="63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57915</xdr:rowOff>
    </xdr:from>
    <xdr:to>
      <xdr:col>26</xdr:col>
      <xdr:colOff>101600</xdr:colOff>
      <xdr:row>17</xdr:row>
      <xdr:rowOff>159515</xdr:rowOff>
    </xdr:to>
    <xdr:sp macro="" textlink="">
      <xdr:nvSpPr>
        <xdr:cNvPr id="52" name="フローチャート: 判断 51"/>
        <xdr:cNvSpPr/>
      </xdr:nvSpPr>
      <xdr:spPr bwMode="auto">
        <a:xfrm>
          <a:off x="49530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144292</xdr:rowOff>
    </xdr:from>
    <xdr:ext cx="736600" cy="259045"/>
    <xdr:sp macro="" textlink="">
      <xdr:nvSpPr>
        <xdr:cNvPr id="53" name="テキスト ボックス 52"/>
        <xdr:cNvSpPr txBox="1"/>
      </xdr:nvSpPr>
      <xdr:spPr>
        <a:xfrm>
          <a:off x="4622800" y="3106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134181</xdr:rowOff>
    </xdr:from>
    <xdr:to>
      <xdr:col>22</xdr:col>
      <xdr:colOff>114300</xdr:colOff>
      <xdr:row>16</xdr:row>
      <xdr:rowOff>146928</xdr:rowOff>
    </xdr:to>
    <xdr:cxnSp macro="">
      <xdr:nvCxnSpPr>
        <xdr:cNvPr id="54" name="直線コネクタ 53"/>
        <xdr:cNvCxnSpPr/>
      </xdr:nvCxnSpPr>
      <xdr:spPr bwMode="auto">
        <a:xfrm flipV="1">
          <a:off x="3606800" y="2925006"/>
          <a:ext cx="698500" cy="12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86728</xdr:rowOff>
    </xdr:from>
    <xdr:to>
      <xdr:col>22</xdr:col>
      <xdr:colOff>165100</xdr:colOff>
      <xdr:row>18</xdr:row>
      <xdr:rowOff>16878</xdr:rowOff>
    </xdr:to>
    <xdr:sp macro="" textlink="">
      <xdr:nvSpPr>
        <xdr:cNvPr id="55" name="フローチャート: 判断 54"/>
        <xdr:cNvSpPr/>
      </xdr:nvSpPr>
      <xdr:spPr bwMode="auto">
        <a:xfrm>
          <a:off x="42545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1655</xdr:rowOff>
    </xdr:from>
    <xdr:ext cx="762000" cy="259045"/>
    <xdr:sp macro="" textlink="">
      <xdr:nvSpPr>
        <xdr:cNvPr id="56" name="テキスト ボックス 55"/>
        <xdr:cNvSpPr txBox="1"/>
      </xdr:nvSpPr>
      <xdr:spPr>
        <a:xfrm>
          <a:off x="3924300" y="313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146928</xdr:rowOff>
    </xdr:from>
    <xdr:to>
      <xdr:col>18</xdr:col>
      <xdr:colOff>177800</xdr:colOff>
      <xdr:row>17</xdr:row>
      <xdr:rowOff>7765</xdr:rowOff>
    </xdr:to>
    <xdr:cxnSp macro="">
      <xdr:nvCxnSpPr>
        <xdr:cNvPr id="57" name="直線コネクタ 56"/>
        <xdr:cNvCxnSpPr/>
      </xdr:nvCxnSpPr>
      <xdr:spPr bwMode="auto">
        <a:xfrm flipV="1">
          <a:off x="2908300" y="2937753"/>
          <a:ext cx="698500" cy="32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104485</xdr:rowOff>
    </xdr:from>
    <xdr:to>
      <xdr:col>19</xdr:col>
      <xdr:colOff>38100</xdr:colOff>
      <xdr:row>18</xdr:row>
      <xdr:rowOff>34635</xdr:rowOff>
    </xdr:to>
    <xdr:sp macro="" textlink="">
      <xdr:nvSpPr>
        <xdr:cNvPr id="58" name="フローチャート: 判断 57"/>
        <xdr:cNvSpPr/>
      </xdr:nvSpPr>
      <xdr:spPr bwMode="auto">
        <a:xfrm>
          <a:off x="35560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19412</xdr:rowOff>
    </xdr:from>
    <xdr:ext cx="762000" cy="259045"/>
    <xdr:sp macro="" textlink="">
      <xdr:nvSpPr>
        <xdr:cNvPr id="59" name="テキスト ボックス 58"/>
        <xdr:cNvSpPr txBox="1"/>
      </xdr:nvSpPr>
      <xdr:spPr>
        <a:xfrm>
          <a:off x="3225800" y="315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69137</xdr:rowOff>
    </xdr:from>
    <xdr:ext cx="762000" cy="259045"/>
    <xdr:sp macro="" textlink="">
      <xdr:nvSpPr>
        <xdr:cNvPr id="61" name="テキスト ボックス 60"/>
        <xdr:cNvSpPr txBox="1"/>
      </xdr:nvSpPr>
      <xdr:spPr>
        <a:xfrm>
          <a:off x="2527300" y="32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140943</xdr:rowOff>
    </xdr:from>
    <xdr:to>
      <xdr:col>29</xdr:col>
      <xdr:colOff>177800</xdr:colOff>
      <xdr:row>16</xdr:row>
      <xdr:rowOff>71093</xdr:rowOff>
    </xdr:to>
    <xdr:sp macro="" textlink="">
      <xdr:nvSpPr>
        <xdr:cNvPr id="67" name="楕円 66"/>
        <xdr:cNvSpPr/>
      </xdr:nvSpPr>
      <xdr:spPr bwMode="auto">
        <a:xfrm>
          <a:off x="5600700" y="2760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157470</xdr:rowOff>
    </xdr:from>
    <xdr:ext cx="762000" cy="259045"/>
    <xdr:sp macro="" textlink="">
      <xdr:nvSpPr>
        <xdr:cNvPr id="68" name="人口1人当たり決算額の推移該当値テキスト130"/>
        <xdr:cNvSpPr txBox="1"/>
      </xdr:nvSpPr>
      <xdr:spPr>
        <a:xfrm>
          <a:off x="5740400" y="260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19967</xdr:rowOff>
    </xdr:from>
    <xdr:to>
      <xdr:col>26</xdr:col>
      <xdr:colOff>101600</xdr:colOff>
      <xdr:row>16</xdr:row>
      <xdr:rowOff>121567</xdr:rowOff>
    </xdr:to>
    <xdr:sp macro="" textlink="">
      <xdr:nvSpPr>
        <xdr:cNvPr id="69" name="楕円 68"/>
        <xdr:cNvSpPr/>
      </xdr:nvSpPr>
      <xdr:spPr bwMode="auto">
        <a:xfrm>
          <a:off x="4953000" y="2810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131744</xdr:rowOff>
    </xdr:from>
    <xdr:ext cx="736600" cy="259045"/>
    <xdr:sp macro="" textlink="">
      <xdr:nvSpPr>
        <xdr:cNvPr id="70" name="テキスト ボックス 69"/>
        <xdr:cNvSpPr txBox="1"/>
      </xdr:nvSpPr>
      <xdr:spPr>
        <a:xfrm>
          <a:off x="4622800" y="2579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83381</xdr:rowOff>
    </xdr:from>
    <xdr:to>
      <xdr:col>22</xdr:col>
      <xdr:colOff>165100</xdr:colOff>
      <xdr:row>17</xdr:row>
      <xdr:rowOff>13531</xdr:rowOff>
    </xdr:to>
    <xdr:sp macro="" textlink="">
      <xdr:nvSpPr>
        <xdr:cNvPr id="71" name="楕円 70"/>
        <xdr:cNvSpPr/>
      </xdr:nvSpPr>
      <xdr:spPr bwMode="auto">
        <a:xfrm>
          <a:off x="4254500" y="2874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23708</xdr:rowOff>
    </xdr:from>
    <xdr:ext cx="762000" cy="259045"/>
    <xdr:sp macro="" textlink="">
      <xdr:nvSpPr>
        <xdr:cNvPr id="72" name="テキスト ボックス 71"/>
        <xdr:cNvSpPr txBox="1"/>
      </xdr:nvSpPr>
      <xdr:spPr>
        <a:xfrm>
          <a:off x="3924300" y="26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96128</xdr:rowOff>
    </xdr:from>
    <xdr:to>
      <xdr:col>19</xdr:col>
      <xdr:colOff>38100</xdr:colOff>
      <xdr:row>17</xdr:row>
      <xdr:rowOff>26278</xdr:rowOff>
    </xdr:to>
    <xdr:sp macro="" textlink="">
      <xdr:nvSpPr>
        <xdr:cNvPr id="73" name="楕円 72"/>
        <xdr:cNvSpPr/>
      </xdr:nvSpPr>
      <xdr:spPr bwMode="auto">
        <a:xfrm>
          <a:off x="3556000" y="2886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36455</xdr:rowOff>
    </xdr:from>
    <xdr:ext cx="762000" cy="259045"/>
    <xdr:sp macro="" textlink="">
      <xdr:nvSpPr>
        <xdr:cNvPr id="74" name="テキスト ボックス 73"/>
        <xdr:cNvSpPr txBox="1"/>
      </xdr:nvSpPr>
      <xdr:spPr>
        <a:xfrm>
          <a:off x="3225800" y="265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128415</xdr:rowOff>
    </xdr:from>
    <xdr:to>
      <xdr:col>15</xdr:col>
      <xdr:colOff>101600</xdr:colOff>
      <xdr:row>17</xdr:row>
      <xdr:rowOff>58565</xdr:rowOff>
    </xdr:to>
    <xdr:sp macro="" textlink="">
      <xdr:nvSpPr>
        <xdr:cNvPr id="75" name="楕円 74"/>
        <xdr:cNvSpPr/>
      </xdr:nvSpPr>
      <xdr:spPr bwMode="auto">
        <a:xfrm>
          <a:off x="2857500" y="2919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68742</xdr:rowOff>
    </xdr:from>
    <xdr:ext cx="762000" cy="259045"/>
    <xdr:sp macro="" textlink="">
      <xdr:nvSpPr>
        <xdr:cNvPr id="76" name="テキスト ボックス 75"/>
        <xdr:cNvSpPr txBox="1"/>
      </xdr:nvSpPr>
      <xdr:spPr>
        <a:xfrm>
          <a:off x="2527300" y="26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3" name="テキスト ボックス 92"/>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112503</xdr:rowOff>
    </xdr:from>
    <xdr:to>
      <xdr:col>29</xdr:col>
      <xdr:colOff>127000</xdr:colOff>
      <xdr:row>37</xdr:row>
      <xdr:rowOff>293763</xdr:rowOff>
    </xdr:to>
    <xdr:cxnSp macro="">
      <xdr:nvCxnSpPr>
        <xdr:cNvPr id="105" name="直線コネクタ 104"/>
        <xdr:cNvCxnSpPr/>
      </xdr:nvCxnSpPr>
      <xdr:spPr bwMode="auto">
        <a:xfrm flipV="1">
          <a:off x="5651500" y="6037053"/>
          <a:ext cx="0" cy="13814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265840</xdr:rowOff>
    </xdr:from>
    <xdr:ext cx="762000" cy="259045"/>
    <xdr:sp macro="" textlink="">
      <xdr:nvSpPr>
        <xdr:cNvPr id="106" name="人口1人当たり決算額の推移最小値テキスト445"/>
        <xdr:cNvSpPr txBox="1"/>
      </xdr:nvSpPr>
      <xdr:spPr>
        <a:xfrm>
          <a:off x="5740400" y="73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293763</xdr:rowOff>
    </xdr:from>
    <xdr:to>
      <xdr:col>30</xdr:col>
      <xdr:colOff>25400</xdr:colOff>
      <xdr:row>37</xdr:row>
      <xdr:rowOff>293763</xdr:rowOff>
    </xdr:to>
    <xdr:cxnSp macro="">
      <xdr:nvCxnSpPr>
        <xdr:cNvPr id="107" name="直線コネクタ 106"/>
        <xdr:cNvCxnSpPr/>
      </xdr:nvCxnSpPr>
      <xdr:spPr bwMode="auto">
        <a:xfrm>
          <a:off x="5562600" y="7418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27430</xdr:rowOff>
    </xdr:from>
    <xdr:ext cx="762000" cy="259045"/>
    <xdr:sp macro="" textlink="">
      <xdr:nvSpPr>
        <xdr:cNvPr id="108" name="人口1人当たり決算額の推移最大値テキスト445"/>
        <xdr:cNvSpPr txBox="1"/>
      </xdr:nvSpPr>
      <xdr:spPr>
        <a:xfrm>
          <a:off x="5740400" y="578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112503</xdr:rowOff>
    </xdr:from>
    <xdr:to>
      <xdr:col>30</xdr:col>
      <xdr:colOff>25400</xdr:colOff>
      <xdr:row>33</xdr:row>
      <xdr:rowOff>112503</xdr:rowOff>
    </xdr:to>
    <xdr:cxnSp macro="">
      <xdr:nvCxnSpPr>
        <xdr:cNvPr id="109" name="直線コネクタ 108"/>
        <xdr:cNvCxnSpPr/>
      </xdr:nvCxnSpPr>
      <xdr:spPr bwMode="auto">
        <a:xfrm>
          <a:off x="5562600" y="6037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293250</xdr:rowOff>
    </xdr:from>
    <xdr:to>
      <xdr:col>29</xdr:col>
      <xdr:colOff>127000</xdr:colOff>
      <xdr:row>35</xdr:row>
      <xdr:rowOff>4870</xdr:rowOff>
    </xdr:to>
    <xdr:cxnSp macro="">
      <xdr:nvCxnSpPr>
        <xdr:cNvPr id="110" name="直線コネクタ 109"/>
        <xdr:cNvCxnSpPr/>
      </xdr:nvCxnSpPr>
      <xdr:spPr bwMode="auto">
        <a:xfrm flipV="1">
          <a:off x="5003800" y="6560700"/>
          <a:ext cx="647700" cy="54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285545</xdr:rowOff>
    </xdr:from>
    <xdr:ext cx="762000" cy="259045"/>
    <xdr:sp macro="" textlink="">
      <xdr:nvSpPr>
        <xdr:cNvPr id="111" name="人口1人当たり決算額の推移平均値テキスト445"/>
        <xdr:cNvSpPr txBox="1"/>
      </xdr:nvSpPr>
      <xdr:spPr>
        <a:xfrm>
          <a:off x="5740400" y="6895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313468</xdr:rowOff>
    </xdr:from>
    <xdr:to>
      <xdr:col>29</xdr:col>
      <xdr:colOff>177800</xdr:colOff>
      <xdr:row>36</xdr:row>
      <xdr:rowOff>72168</xdr:rowOff>
    </xdr:to>
    <xdr:sp macro="" textlink="">
      <xdr:nvSpPr>
        <xdr:cNvPr id="112" name="フローチャート: 判断 111"/>
        <xdr:cNvSpPr/>
      </xdr:nvSpPr>
      <xdr:spPr bwMode="auto">
        <a:xfrm>
          <a:off x="56007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309842</xdr:rowOff>
    </xdr:from>
    <xdr:to>
      <xdr:col>26</xdr:col>
      <xdr:colOff>50800</xdr:colOff>
      <xdr:row>35</xdr:row>
      <xdr:rowOff>4870</xdr:rowOff>
    </xdr:to>
    <xdr:cxnSp macro="">
      <xdr:nvCxnSpPr>
        <xdr:cNvPr id="113" name="直線コネクタ 112"/>
        <xdr:cNvCxnSpPr/>
      </xdr:nvCxnSpPr>
      <xdr:spPr bwMode="auto">
        <a:xfrm>
          <a:off x="4305300" y="6577292"/>
          <a:ext cx="698500" cy="37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312706</xdr:rowOff>
    </xdr:from>
    <xdr:to>
      <xdr:col>26</xdr:col>
      <xdr:colOff>101600</xdr:colOff>
      <xdr:row>36</xdr:row>
      <xdr:rowOff>71406</xdr:rowOff>
    </xdr:to>
    <xdr:sp macro="" textlink="">
      <xdr:nvSpPr>
        <xdr:cNvPr id="114" name="フローチャート: 判断 113"/>
        <xdr:cNvSpPr/>
      </xdr:nvSpPr>
      <xdr:spPr bwMode="auto">
        <a:xfrm>
          <a:off x="49530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56183</xdr:rowOff>
    </xdr:from>
    <xdr:ext cx="736600" cy="259045"/>
    <xdr:sp macro="" textlink="">
      <xdr:nvSpPr>
        <xdr:cNvPr id="115" name="テキスト ボックス 114"/>
        <xdr:cNvSpPr txBox="1"/>
      </xdr:nvSpPr>
      <xdr:spPr>
        <a:xfrm>
          <a:off x="4622800" y="700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309842</xdr:rowOff>
    </xdr:from>
    <xdr:to>
      <xdr:col>22</xdr:col>
      <xdr:colOff>114300</xdr:colOff>
      <xdr:row>35</xdr:row>
      <xdr:rowOff>10338</xdr:rowOff>
    </xdr:to>
    <xdr:cxnSp macro="">
      <xdr:nvCxnSpPr>
        <xdr:cNvPr id="116" name="直線コネクタ 115"/>
        <xdr:cNvCxnSpPr/>
      </xdr:nvCxnSpPr>
      <xdr:spPr bwMode="auto">
        <a:xfrm flipV="1">
          <a:off x="3606800" y="6577292"/>
          <a:ext cx="698500" cy="43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342367</xdr:rowOff>
    </xdr:from>
    <xdr:to>
      <xdr:col>22</xdr:col>
      <xdr:colOff>165100</xdr:colOff>
      <xdr:row>36</xdr:row>
      <xdr:rowOff>101067</xdr:rowOff>
    </xdr:to>
    <xdr:sp macro="" textlink="">
      <xdr:nvSpPr>
        <xdr:cNvPr id="117" name="フローチャート: 判断 116"/>
        <xdr:cNvSpPr/>
      </xdr:nvSpPr>
      <xdr:spPr bwMode="auto">
        <a:xfrm>
          <a:off x="42545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85844</xdr:rowOff>
    </xdr:from>
    <xdr:ext cx="762000" cy="259045"/>
    <xdr:sp macro="" textlink="">
      <xdr:nvSpPr>
        <xdr:cNvPr id="118" name="テキスト ボックス 117"/>
        <xdr:cNvSpPr txBox="1"/>
      </xdr:nvSpPr>
      <xdr:spPr>
        <a:xfrm>
          <a:off x="3924300" y="703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10338</xdr:rowOff>
    </xdr:from>
    <xdr:to>
      <xdr:col>18</xdr:col>
      <xdr:colOff>177800</xdr:colOff>
      <xdr:row>35</xdr:row>
      <xdr:rowOff>132411</xdr:rowOff>
    </xdr:to>
    <xdr:cxnSp macro="">
      <xdr:nvCxnSpPr>
        <xdr:cNvPr id="119" name="直線コネクタ 118"/>
        <xdr:cNvCxnSpPr/>
      </xdr:nvCxnSpPr>
      <xdr:spPr bwMode="auto">
        <a:xfrm flipV="1">
          <a:off x="2908300" y="6620688"/>
          <a:ext cx="698500" cy="122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42120</xdr:rowOff>
    </xdr:from>
    <xdr:to>
      <xdr:col>19</xdr:col>
      <xdr:colOff>38100</xdr:colOff>
      <xdr:row>36</xdr:row>
      <xdr:rowOff>143720</xdr:rowOff>
    </xdr:to>
    <xdr:sp macro="" textlink="">
      <xdr:nvSpPr>
        <xdr:cNvPr id="120" name="フローチャート: 判断 119"/>
        <xdr:cNvSpPr/>
      </xdr:nvSpPr>
      <xdr:spPr bwMode="auto">
        <a:xfrm>
          <a:off x="3556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128497</xdr:rowOff>
    </xdr:from>
    <xdr:ext cx="762000" cy="259045"/>
    <xdr:sp macro="" textlink="">
      <xdr:nvSpPr>
        <xdr:cNvPr id="121" name="テキスト ボックス 120"/>
        <xdr:cNvSpPr txBox="1"/>
      </xdr:nvSpPr>
      <xdr:spPr>
        <a:xfrm>
          <a:off x="3225800" y="708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17812</xdr:rowOff>
    </xdr:from>
    <xdr:to>
      <xdr:col>15</xdr:col>
      <xdr:colOff>101600</xdr:colOff>
      <xdr:row>36</xdr:row>
      <xdr:rowOff>119412</xdr:rowOff>
    </xdr:to>
    <xdr:sp macro="" textlink="">
      <xdr:nvSpPr>
        <xdr:cNvPr id="122" name="フローチャート: 判断 121"/>
        <xdr:cNvSpPr/>
      </xdr:nvSpPr>
      <xdr:spPr bwMode="auto">
        <a:xfrm>
          <a:off x="2857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104189</xdr:rowOff>
    </xdr:from>
    <xdr:ext cx="762000" cy="259045"/>
    <xdr:sp macro="" textlink="">
      <xdr:nvSpPr>
        <xdr:cNvPr id="123" name="テキスト ボックス 122"/>
        <xdr:cNvSpPr txBox="1"/>
      </xdr:nvSpPr>
      <xdr:spPr>
        <a:xfrm>
          <a:off x="25273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242450</xdr:rowOff>
    </xdr:from>
    <xdr:to>
      <xdr:col>29</xdr:col>
      <xdr:colOff>177800</xdr:colOff>
      <xdr:row>35</xdr:row>
      <xdr:rowOff>1150</xdr:rowOff>
    </xdr:to>
    <xdr:sp macro="" textlink="">
      <xdr:nvSpPr>
        <xdr:cNvPr id="129" name="楕円 128"/>
        <xdr:cNvSpPr/>
      </xdr:nvSpPr>
      <xdr:spPr bwMode="auto">
        <a:xfrm>
          <a:off x="5600700" y="6509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87527</xdr:rowOff>
    </xdr:from>
    <xdr:ext cx="762000" cy="259045"/>
    <xdr:sp macro="" textlink="">
      <xdr:nvSpPr>
        <xdr:cNvPr id="130" name="人口1人当たり決算額の推移該当値テキスト445"/>
        <xdr:cNvSpPr txBox="1"/>
      </xdr:nvSpPr>
      <xdr:spPr>
        <a:xfrm>
          <a:off x="5740400" y="63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296970</xdr:rowOff>
    </xdr:from>
    <xdr:to>
      <xdr:col>26</xdr:col>
      <xdr:colOff>101600</xdr:colOff>
      <xdr:row>35</xdr:row>
      <xdr:rowOff>55670</xdr:rowOff>
    </xdr:to>
    <xdr:sp macro="" textlink="">
      <xdr:nvSpPr>
        <xdr:cNvPr id="131" name="楕円 130"/>
        <xdr:cNvSpPr/>
      </xdr:nvSpPr>
      <xdr:spPr bwMode="auto">
        <a:xfrm>
          <a:off x="4953000" y="6564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65848</xdr:rowOff>
    </xdr:from>
    <xdr:ext cx="736600" cy="259045"/>
    <xdr:sp macro="" textlink="">
      <xdr:nvSpPr>
        <xdr:cNvPr id="132" name="テキスト ボックス 131"/>
        <xdr:cNvSpPr txBox="1"/>
      </xdr:nvSpPr>
      <xdr:spPr>
        <a:xfrm>
          <a:off x="4622800" y="633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259042</xdr:rowOff>
    </xdr:from>
    <xdr:to>
      <xdr:col>22</xdr:col>
      <xdr:colOff>165100</xdr:colOff>
      <xdr:row>35</xdr:row>
      <xdr:rowOff>17742</xdr:rowOff>
    </xdr:to>
    <xdr:sp macro="" textlink="">
      <xdr:nvSpPr>
        <xdr:cNvPr id="133" name="楕円 132"/>
        <xdr:cNvSpPr/>
      </xdr:nvSpPr>
      <xdr:spPr bwMode="auto">
        <a:xfrm>
          <a:off x="4254500" y="6526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27919</xdr:rowOff>
    </xdr:from>
    <xdr:ext cx="762000" cy="259045"/>
    <xdr:sp macro="" textlink="">
      <xdr:nvSpPr>
        <xdr:cNvPr id="134" name="テキスト ボックス 133"/>
        <xdr:cNvSpPr txBox="1"/>
      </xdr:nvSpPr>
      <xdr:spPr>
        <a:xfrm>
          <a:off x="3924300" y="629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302438</xdr:rowOff>
    </xdr:from>
    <xdr:to>
      <xdr:col>19</xdr:col>
      <xdr:colOff>38100</xdr:colOff>
      <xdr:row>35</xdr:row>
      <xdr:rowOff>61138</xdr:rowOff>
    </xdr:to>
    <xdr:sp macro="" textlink="">
      <xdr:nvSpPr>
        <xdr:cNvPr id="135" name="楕円 134"/>
        <xdr:cNvSpPr/>
      </xdr:nvSpPr>
      <xdr:spPr bwMode="auto">
        <a:xfrm>
          <a:off x="3556000" y="6569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71315</xdr:rowOff>
    </xdr:from>
    <xdr:ext cx="762000" cy="259045"/>
    <xdr:sp macro="" textlink="">
      <xdr:nvSpPr>
        <xdr:cNvPr id="136" name="テキスト ボックス 135"/>
        <xdr:cNvSpPr txBox="1"/>
      </xdr:nvSpPr>
      <xdr:spPr>
        <a:xfrm>
          <a:off x="3225800" y="63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81611</xdr:rowOff>
    </xdr:from>
    <xdr:to>
      <xdr:col>15</xdr:col>
      <xdr:colOff>101600</xdr:colOff>
      <xdr:row>35</xdr:row>
      <xdr:rowOff>183211</xdr:rowOff>
    </xdr:to>
    <xdr:sp macro="" textlink="">
      <xdr:nvSpPr>
        <xdr:cNvPr id="137" name="楕円 136"/>
        <xdr:cNvSpPr/>
      </xdr:nvSpPr>
      <xdr:spPr bwMode="auto">
        <a:xfrm>
          <a:off x="2857500" y="6691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193388</xdr:rowOff>
    </xdr:from>
    <xdr:ext cx="762000" cy="259045"/>
    <xdr:sp macro="" textlink="">
      <xdr:nvSpPr>
        <xdr:cNvPr id="138" name="テキスト ボックス 137"/>
        <xdr:cNvSpPr txBox="1"/>
      </xdr:nvSpPr>
      <xdr:spPr>
        <a:xfrm>
          <a:off x="2527300" y="646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7,465
7,353
72.23
7,473,946
7,343,434
105,274
3,556,166
6,822,030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157439</xdr:rowOff>
    </xdr:from>
    <xdr:to>
      <xdr:col>24</xdr:col>
      <xdr:colOff>62865</xdr:colOff>
      <xdr:row>38</xdr:row>
      <xdr:rowOff>100975</xdr:rowOff>
    </xdr:to>
    <xdr:cxnSp macro="">
      <xdr:nvCxnSpPr>
        <xdr:cNvPr id="56" name="直線コネクタ 55"/>
        <xdr:cNvCxnSpPr/>
      </xdr:nvCxnSpPr>
      <xdr:spPr>
        <a:xfrm flipV="1">
          <a:off x="4633595" y="5472389"/>
          <a:ext cx="1270" cy="1143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104802</xdr:rowOff>
    </xdr:from>
    <xdr:ext cx="534377" cy="259045"/>
    <xdr:sp macro="" textlink="">
      <xdr:nvSpPr>
        <xdr:cNvPr id="57" name="人件費最小値テキスト"/>
        <xdr:cNvSpPr txBox="1"/>
      </xdr:nvSpPr>
      <xdr:spPr>
        <a:xfrm>
          <a:off x="4686300" y="66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100975</xdr:rowOff>
    </xdr:from>
    <xdr:to>
      <xdr:col>24</xdr:col>
      <xdr:colOff>152400</xdr:colOff>
      <xdr:row>38</xdr:row>
      <xdr:rowOff>100975</xdr:rowOff>
    </xdr:to>
    <xdr:cxnSp macro="">
      <xdr:nvCxnSpPr>
        <xdr:cNvPr id="58" name="直線コネクタ 57"/>
        <xdr:cNvCxnSpPr/>
      </xdr:nvCxnSpPr>
      <xdr:spPr>
        <a:xfrm>
          <a:off x="4546600" y="661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104116</xdr:rowOff>
    </xdr:from>
    <xdr:ext cx="599010" cy="259045"/>
    <xdr:sp macro="" textlink="">
      <xdr:nvSpPr>
        <xdr:cNvPr id="59" name="人件費最大値テキスト"/>
        <xdr:cNvSpPr txBox="1"/>
      </xdr:nvSpPr>
      <xdr:spPr>
        <a:xfrm>
          <a:off x="4686300" y="52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157439</xdr:rowOff>
    </xdr:from>
    <xdr:to>
      <xdr:col>24</xdr:col>
      <xdr:colOff>152400</xdr:colOff>
      <xdr:row>31</xdr:row>
      <xdr:rowOff>157439</xdr:rowOff>
    </xdr:to>
    <xdr:cxnSp macro="">
      <xdr:nvCxnSpPr>
        <xdr:cNvPr id="60" name="直線コネクタ 59"/>
        <xdr:cNvCxnSpPr/>
      </xdr:nvCxnSpPr>
      <xdr:spPr>
        <a:xfrm>
          <a:off x="4546600" y="547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48839</xdr:rowOff>
    </xdr:from>
    <xdr:to>
      <xdr:col>24</xdr:col>
      <xdr:colOff>63500</xdr:colOff>
      <xdr:row>34</xdr:row>
      <xdr:rowOff>94254</xdr:rowOff>
    </xdr:to>
    <xdr:cxnSp macro="">
      <xdr:nvCxnSpPr>
        <xdr:cNvPr id="61" name="直線コネクタ 60"/>
        <xdr:cNvCxnSpPr/>
      </xdr:nvCxnSpPr>
      <xdr:spPr>
        <a:xfrm flipV="1">
          <a:off x="3797300" y="5878139"/>
          <a:ext cx="838200" cy="4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148602</xdr:rowOff>
    </xdr:from>
    <xdr:ext cx="599010" cy="259045"/>
    <xdr:sp macro="" textlink="">
      <xdr:nvSpPr>
        <xdr:cNvPr id="62" name="人件費平均値テキスト"/>
        <xdr:cNvSpPr txBox="1"/>
      </xdr:nvSpPr>
      <xdr:spPr>
        <a:xfrm>
          <a:off x="4686300" y="614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170175</xdr:rowOff>
    </xdr:from>
    <xdr:to>
      <xdr:col>24</xdr:col>
      <xdr:colOff>114300</xdr:colOff>
      <xdr:row>36</xdr:row>
      <xdr:rowOff>100325</xdr:rowOff>
    </xdr:to>
    <xdr:sp macro="" textlink="">
      <xdr:nvSpPr>
        <xdr:cNvPr id="63" name="フローチャート: 判断 62"/>
        <xdr:cNvSpPr/>
      </xdr:nvSpPr>
      <xdr:spPr>
        <a:xfrm>
          <a:off x="45847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94254</xdr:rowOff>
    </xdr:from>
    <xdr:to>
      <xdr:col>19</xdr:col>
      <xdr:colOff>177800</xdr:colOff>
      <xdr:row>34</xdr:row>
      <xdr:rowOff>112733</xdr:rowOff>
    </xdr:to>
    <xdr:cxnSp macro="">
      <xdr:nvCxnSpPr>
        <xdr:cNvPr id="64" name="直線コネクタ 63"/>
        <xdr:cNvCxnSpPr/>
      </xdr:nvCxnSpPr>
      <xdr:spPr>
        <a:xfrm flipV="1">
          <a:off x="2908300" y="5923554"/>
          <a:ext cx="8890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165931</xdr:rowOff>
    </xdr:from>
    <xdr:to>
      <xdr:col>20</xdr:col>
      <xdr:colOff>38100</xdr:colOff>
      <xdr:row>36</xdr:row>
      <xdr:rowOff>96081</xdr:rowOff>
    </xdr:to>
    <xdr:sp macro="" textlink="">
      <xdr:nvSpPr>
        <xdr:cNvPr id="65" name="フローチャート: 判断 64"/>
        <xdr:cNvSpPr/>
      </xdr:nvSpPr>
      <xdr:spPr>
        <a:xfrm>
          <a:off x="3746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87208</xdr:rowOff>
    </xdr:from>
    <xdr:ext cx="599010" cy="259045"/>
    <xdr:sp macro="" textlink="">
      <xdr:nvSpPr>
        <xdr:cNvPr id="66" name="テキスト ボックス 65"/>
        <xdr:cNvSpPr txBox="1"/>
      </xdr:nvSpPr>
      <xdr:spPr>
        <a:xfrm>
          <a:off x="3497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112733</xdr:rowOff>
    </xdr:from>
    <xdr:to>
      <xdr:col>15</xdr:col>
      <xdr:colOff>50800</xdr:colOff>
      <xdr:row>34</xdr:row>
      <xdr:rowOff>138694</xdr:rowOff>
    </xdr:to>
    <xdr:cxnSp macro="">
      <xdr:nvCxnSpPr>
        <xdr:cNvPr id="67" name="直線コネクタ 66"/>
        <xdr:cNvCxnSpPr/>
      </xdr:nvCxnSpPr>
      <xdr:spPr>
        <a:xfrm flipV="1">
          <a:off x="2019300" y="5942033"/>
          <a:ext cx="889000" cy="2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6025</xdr:rowOff>
    </xdr:from>
    <xdr:to>
      <xdr:col>15</xdr:col>
      <xdr:colOff>101600</xdr:colOff>
      <xdr:row>36</xdr:row>
      <xdr:rowOff>107625</xdr:rowOff>
    </xdr:to>
    <xdr:sp macro="" textlink="">
      <xdr:nvSpPr>
        <xdr:cNvPr id="68" name="フローチャート: 判断 67"/>
        <xdr:cNvSpPr/>
      </xdr:nvSpPr>
      <xdr:spPr>
        <a:xfrm>
          <a:off x="2857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98752</xdr:rowOff>
    </xdr:from>
    <xdr:ext cx="599010" cy="259045"/>
    <xdr:sp macro="" textlink="">
      <xdr:nvSpPr>
        <xdr:cNvPr id="69" name="テキスト ボックス 68"/>
        <xdr:cNvSpPr txBox="1"/>
      </xdr:nvSpPr>
      <xdr:spPr>
        <a:xfrm>
          <a:off x="2608795" y="627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138694</xdr:rowOff>
    </xdr:from>
    <xdr:to>
      <xdr:col>10</xdr:col>
      <xdr:colOff>114300</xdr:colOff>
      <xdr:row>34</xdr:row>
      <xdr:rowOff>167147</xdr:rowOff>
    </xdr:to>
    <xdr:cxnSp macro="">
      <xdr:nvCxnSpPr>
        <xdr:cNvPr id="70" name="直線コネクタ 69"/>
        <xdr:cNvCxnSpPr/>
      </xdr:nvCxnSpPr>
      <xdr:spPr>
        <a:xfrm flipV="1">
          <a:off x="1130300" y="5967994"/>
          <a:ext cx="889000" cy="2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19207</xdr:rowOff>
    </xdr:from>
    <xdr:to>
      <xdr:col>10</xdr:col>
      <xdr:colOff>165100</xdr:colOff>
      <xdr:row>36</xdr:row>
      <xdr:rowOff>120807</xdr:rowOff>
    </xdr:to>
    <xdr:sp macro="" textlink="">
      <xdr:nvSpPr>
        <xdr:cNvPr id="71" name="フローチャート: 判断 70"/>
        <xdr:cNvSpPr/>
      </xdr:nvSpPr>
      <xdr:spPr>
        <a:xfrm>
          <a:off x="1968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111934</xdr:rowOff>
    </xdr:from>
    <xdr:ext cx="599010" cy="259045"/>
    <xdr:sp macro="" textlink="">
      <xdr:nvSpPr>
        <xdr:cNvPr id="72" name="テキスト ボックス 71"/>
        <xdr:cNvSpPr txBox="1"/>
      </xdr:nvSpPr>
      <xdr:spPr>
        <a:xfrm>
          <a:off x="1719795" y="628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142003</xdr:rowOff>
    </xdr:from>
    <xdr:ext cx="599010" cy="259045"/>
    <xdr:sp macro="" textlink="">
      <xdr:nvSpPr>
        <xdr:cNvPr id="74" name="テキスト ボックス 73"/>
        <xdr:cNvSpPr txBox="1"/>
      </xdr:nvSpPr>
      <xdr:spPr>
        <a:xfrm>
          <a:off x="830795" y="631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169489</xdr:rowOff>
    </xdr:from>
    <xdr:to>
      <xdr:col>24</xdr:col>
      <xdr:colOff>114300</xdr:colOff>
      <xdr:row>34</xdr:row>
      <xdr:rowOff>99639</xdr:rowOff>
    </xdr:to>
    <xdr:sp macro="" textlink="">
      <xdr:nvSpPr>
        <xdr:cNvPr id="80" name="楕円 79"/>
        <xdr:cNvSpPr/>
      </xdr:nvSpPr>
      <xdr:spPr>
        <a:xfrm>
          <a:off x="4584700" y="582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20916</xdr:rowOff>
    </xdr:from>
    <xdr:ext cx="599010" cy="259045"/>
    <xdr:sp macro="" textlink="">
      <xdr:nvSpPr>
        <xdr:cNvPr id="81" name="人件費該当値テキスト"/>
        <xdr:cNvSpPr txBox="1"/>
      </xdr:nvSpPr>
      <xdr:spPr>
        <a:xfrm>
          <a:off x="4686300" y="5678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43454</xdr:rowOff>
    </xdr:from>
    <xdr:to>
      <xdr:col>20</xdr:col>
      <xdr:colOff>38100</xdr:colOff>
      <xdr:row>34</xdr:row>
      <xdr:rowOff>145054</xdr:rowOff>
    </xdr:to>
    <xdr:sp macro="" textlink="">
      <xdr:nvSpPr>
        <xdr:cNvPr id="82" name="楕円 81"/>
        <xdr:cNvSpPr/>
      </xdr:nvSpPr>
      <xdr:spPr>
        <a:xfrm>
          <a:off x="3746500" y="587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161581</xdr:rowOff>
    </xdr:from>
    <xdr:ext cx="599010" cy="259045"/>
    <xdr:sp macro="" textlink="">
      <xdr:nvSpPr>
        <xdr:cNvPr id="83" name="テキスト ボックス 82"/>
        <xdr:cNvSpPr txBox="1"/>
      </xdr:nvSpPr>
      <xdr:spPr>
        <a:xfrm>
          <a:off x="3497795" y="564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61933</xdr:rowOff>
    </xdr:from>
    <xdr:to>
      <xdr:col>15</xdr:col>
      <xdr:colOff>101600</xdr:colOff>
      <xdr:row>34</xdr:row>
      <xdr:rowOff>163533</xdr:rowOff>
    </xdr:to>
    <xdr:sp macro="" textlink="">
      <xdr:nvSpPr>
        <xdr:cNvPr id="84" name="楕円 83"/>
        <xdr:cNvSpPr/>
      </xdr:nvSpPr>
      <xdr:spPr>
        <a:xfrm>
          <a:off x="2857500" y="589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8610</xdr:rowOff>
    </xdr:from>
    <xdr:ext cx="599010" cy="259045"/>
    <xdr:sp macro="" textlink="">
      <xdr:nvSpPr>
        <xdr:cNvPr id="85" name="テキスト ボックス 84"/>
        <xdr:cNvSpPr txBox="1"/>
      </xdr:nvSpPr>
      <xdr:spPr>
        <a:xfrm>
          <a:off x="2608795" y="566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87894</xdr:rowOff>
    </xdr:from>
    <xdr:to>
      <xdr:col>10</xdr:col>
      <xdr:colOff>165100</xdr:colOff>
      <xdr:row>35</xdr:row>
      <xdr:rowOff>18044</xdr:rowOff>
    </xdr:to>
    <xdr:sp macro="" textlink="">
      <xdr:nvSpPr>
        <xdr:cNvPr id="86" name="楕円 85"/>
        <xdr:cNvSpPr/>
      </xdr:nvSpPr>
      <xdr:spPr>
        <a:xfrm>
          <a:off x="1968500" y="59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34571</xdr:rowOff>
    </xdr:from>
    <xdr:ext cx="599010" cy="259045"/>
    <xdr:sp macro="" textlink="">
      <xdr:nvSpPr>
        <xdr:cNvPr id="87" name="テキスト ボックス 86"/>
        <xdr:cNvSpPr txBox="1"/>
      </xdr:nvSpPr>
      <xdr:spPr>
        <a:xfrm>
          <a:off x="1719795" y="569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116347</xdr:rowOff>
    </xdr:from>
    <xdr:to>
      <xdr:col>6</xdr:col>
      <xdr:colOff>38100</xdr:colOff>
      <xdr:row>35</xdr:row>
      <xdr:rowOff>46497</xdr:rowOff>
    </xdr:to>
    <xdr:sp macro="" textlink="">
      <xdr:nvSpPr>
        <xdr:cNvPr id="88" name="楕円 87"/>
        <xdr:cNvSpPr/>
      </xdr:nvSpPr>
      <xdr:spPr>
        <a:xfrm>
          <a:off x="1079500" y="594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63024</xdr:rowOff>
    </xdr:from>
    <xdr:ext cx="599010" cy="259045"/>
    <xdr:sp macro="" textlink="">
      <xdr:nvSpPr>
        <xdr:cNvPr id="89" name="テキスト ボックス 88"/>
        <xdr:cNvSpPr txBox="1"/>
      </xdr:nvSpPr>
      <xdr:spPr>
        <a:xfrm>
          <a:off x="830795" y="5720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113873</xdr:rowOff>
    </xdr:from>
    <xdr:to>
      <xdr:col>24</xdr:col>
      <xdr:colOff>62865</xdr:colOff>
      <xdr:row>57</xdr:row>
      <xdr:rowOff>59969</xdr:rowOff>
    </xdr:to>
    <xdr:cxnSp macro="">
      <xdr:nvCxnSpPr>
        <xdr:cNvPr id="111" name="直線コネクタ 110"/>
        <xdr:cNvCxnSpPr/>
      </xdr:nvCxnSpPr>
      <xdr:spPr>
        <a:xfrm flipV="1">
          <a:off x="4633595" y="8686373"/>
          <a:ext cx="1270" cy="1146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63796</xdr:rowOff>
    </xdr:from>
    <xdr:ext cx="534377" cy="259045"/>
    <xdr:sp macro="" textlink="">
      <xdr:nvSpPr>
        <xdr:cNvPr id="112" name="物件費最小値テキスト"/>
        <xdr:cNvSpPr txBox="1"/>
      </xdr:nvSpPr>
      <xdr:spPr>
        <a:xfrm>
          <a:off x="4686300" y="98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59969</xdr:rowOff>
    </xdr:from>
    <xdr:to>
      <xdr:col>24</xdr:col>
      <xdr:colOff>152400</xdr:colOff>
      <xdr:row>57</xdr:row>
      <xdr:rowOff>59969</xdr:rowOff>
    </xdr:to>
    <xdr:cxnSp macro="">
      <xdr:nvCxnSpPr>
        <xdr:cNvPr id="113" name="直線コネクタ 112"/>
        <xdr:cNvCxnSpPr/>
      </xdr:nvCxnSpPr>
      <xdr:spPr>
        <a:xfrm>
          <a:off x="4546600" y="983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60550</xdr:rowOff>
    </xdr:from>
    <xdr:ext cx="599010" cy="259045"/>
    <xdr:sp macro="" textlink="">
      <xdr:nvSpPr>
        <xdr:cNvPr id="114" name="物件費最大値テキスト"/>
        <xdr:cNvSpPr txBox="1"/>
      </xdr:nvSpPr>
      <xdr:spPr>
        <a:xfrm>
          <a:off x="4686300" y="84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113873</xdr:rowOff>
    </xdr:from>
    <xdr:to>
      <xdr:col>24</xdr:col>
      <xdr:colOff>152400</xdr:colOff>
      <xdr:row>50</xdr:row>
      <xdr:rowOff>113873</xdr:rowOff>
    </xdr:to>
    <xdr:cxnSp macro="">
      <xdr:nvCxnSpPr>
        <xdr:cNvPr id="115" name="直線コネクタ 114"/>
        <xdr:cNvCxnSpPr/>
      </xdr:nvCxnSpPr>
      <xdr:spPr>
        <a:xfrm>
          <a:off x="4546600" y="868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126304</xdr:rowOff>
    </xdr:from>
    <xdr:to>
      <xdr:col>24</xdr:col>
      <xdr:colOff>63500</xdr:colOff>
      <xdr:row>53</xdr:row>
      <xdr:rowOff>165093</xdr:rowOff>
    </xdr:to>
    <xdr:cxnSp macro="">
      <xdr:nvCxnSpPr>
        <xdr:cNvPr id="116" name="直線コネクタ 115"/>
        <xdr:cNvCxnSpPr/>
      </xdr:nvCxnSpPr>
      <xdr:spPr>
        <a:xfrm flipV="1">
          <a:off x="3797300" y="9213154"/>
          <a:ext cx="838200" cy="3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25703</xdr:rowOff>
    </xdr:from>
    <xdr:ext cx="599010" cy="259045"/>
    <xdr:sp macro="" textlink="">
      <xdr:nvSpPr>
        <xdr:cNvPr id="117" name="物件費平均値テキスト"/>
        <xdr:cNvSpPr txBox="1"/>
      </xdr:nvSpPr>
      <xdr:spPr>
        <a:xfrm>
          <a:off x="4686300" y="9455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47276</xdr:rowOff>
    </xdr:from>
    <xdr:to>
      <xdr:col>24</xdr:col>
      <xdr:colOff>114300</xdr:colOff>
      <xdr:row>55</xdr:row>
      <xdr:rowOff>148876</xdr:rowOff>
    </xdr:to>
    <xdr:sp macro="" textlink="">
      <xdr:nvSpPr>
        <xdr:cNvPr id="118" name="フローチャート: 判断 117"/>
        <xdr:cNvSpPr/>
      </xdr:nvSpPr>
      <xdr:spPr>
        <a:xfrm>
          <a:off x="45847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165093</xdr:rowOff>
    </xdr:from>
    <xdr:to>
      <xdr:col>19</xdr:col>
      <xdr:colOff>177800</xdr:colOff>
      <xdr:row>54</xdr:row>
      <xdr:rowOff>30178</xdr:rowOff>
    </xdr:to>
    <xdr:cxnSp macro="">
      <xdr:nvCxnSpPr>
        <xdr:cNvPr id="119" name="直線コネクタ 118"/>
        <xdr:cNvCxnSpPr/>
      </xdr:nvCxnSpPr>
      <xdr:spPr>
        <a:xfrm flipV="1">
          <a:off x="2908300" y="9251943"/>
          <a:ext cx="889000" cy="3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43226</xdr:rowOff>
    </xdr:from>
    <xdr:to>
      <xdr:col>20</xdr:col>
      <xdr:colOff>38100</xdr:colOff>
      <xdr:row>55</xdr:row>
      <xdr:rowOff>144826</xdr:rowOff>
    </xdr:to>
    <xdr:sp macro="" textlink="">
      <xdr:nvSpPr>
        <xdr:cNvPr id="120" name="フローチャート: 判断 119"/>
        <xdr:cNvSpPr/>
      </xdr:nvSpPr>
      <xdr:spPr>
        <a:xfrm>
          <a:off x="3746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135953</xdr:rowOff>
    </xdr:from>
    <xdr:ext cx="599010" cy="259045"/>
    <xdr:sp macro="" textlink="">
      <xdr:nvSpPr>
        <xdr:cNvPr id="121" name="テキスト ボックス 120"/>
        <xdr:cNvSpPr txBox="1"/>
      </xdr:nvSpPr>
      <xdr:spPr>
        <a:xfrm>
          <a:off x="3497795" y="956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18459</xdr:rowOff>
    </xdr:from>
    <xdr:to>
      <xdr:col>15</xdr:col>
      <xdr:colOff>50800</xdr:colOff>
      <xdr:row>54</xdr:row>
      <xdr:rowOff>30178</xdr:rowOff>
    </xdr:to>
    <xdr:cxnSp macro="">
      <xdr:nvCxnSpPr>
        <xdr:cNvPr id="122" name="直線コネクタ 121"/>
        <xdr:cNvCxnSpPr/>
      </xdr:nvCxnSpPr>
      <xdr:spPr>
        <a:xfrm>
          <a:off x="2019300" y="9276759"/>
          <a:ext cx="889000" cy="1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68514</xdr:rowOff>
    </xdr:from>
    <xdr:to>
      <xdr:col>15</xdr:col>
      <xdr:colOff>101600</xdr:colOff>
      <xdr:row>55</xdr:row>
      <xdr:rowOff>170114</xdr:rowOff>
    </xdr:to>
    <xdr:sp macro="" textlink="">
      <xdr:nvSpPr>
        <xdr:cNvPr id="123" name="フローチャート: 判断 122"/>
        <xdr:cNvSpPr/>
      </xdr:nvSpPr>
      <xdr:spPr>
        <a:xfrm>
          <a:off x="2857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161241</xdr:rowOff>
    </xdr:from>
    <xdr:ext cx="599010" cy="259045"/>
    <xdr:sp macro="" textlink="">
      <xdr:nvSpPr>
        <xdr:cNvPr id="124" name="テキスト ボックス 123"/>
        <xdr:cNvSpPr txBox="1"/>
      </xdr:nvSpPr>
      <xdr:spPr>
        <a:xfrm>
          <a:off x="2608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18459</xdr:rowOff>
    </xdr:from>
    <xdr:to>
      <xdr:col>10</xdr:col>
      <xdr:colOff>114300</xdr:colOff>
      <xdr:row>54</xdr:row>
      <xdr:rowOff>62470</xdr:rowOff>
    </xdr:to>
    <xdr:cxnSp macro="">
      <xdr:nvCxnSpPr>
        <xdr:cNvPr id="125" name="直線コネクタ 124"/>
        <xdr:cNvCxnSpPr/>
      </xdr:nvCxnSpPr>
      <xdr:spPr>
        <a:xfrm flipV="1">
          <a:off x="1130300" y="9276759"/>
          <a:ext cx="889000" cy="4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117571</xdr:rowOff>
    </xdr:from>
    <xdr:to>
      <xdr:col>10</xdr:col>
      <xdr:colOff>165100</xdr:colOff>
      <xdr:row>56</xdr:row>
      <xdr:rowOff>47721</xdr:rowOff>
    </xdr:to>
    <xdr:sp macro="" textlink="">
      <xdr:nvSpPr>
        <xdr:cNvPr id="126" name="フローチャート: 判断 125"/>
        <xdr:cNvSpPr/>
      </xdr:nvSpPr>
      <xdr:spPr>
        <a:xfrm>
          <a:off x="1968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38848</xdr:rowOff>
    </xdr:from>
    <xdr:ext cx="599010" cy="259045"/>
    <xdr:sp macro="" textlink="">
      <xdr:nvSpPr>
        <xdr:cNvPr id="127" name="テキスト ボックス 126"/>
        <xdr:cNvSpPr txBox="1"/>
      </xdr:nvSpPr>
      <xdr:spPr>
        <a:xfrm>
          <a:off x="1719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111709</xdr:rowOff>
    </xdr:from>
    <xdr:to>
      <xdr:col>6</xdr:col>
      <xdr:colOff>38100</xdr:colOff>
      <xdr:row>56</xdr:row>
      <xdr:rowOff>41859</xdr:rowOff>
    </xdr:to>
    <xdr:sp macro="" textlink="">
      <xdr:nvSpPr>
        <xdr:cNvPr id="128" name="フローチャート: 判断 127"/>
        <xdr:cNvSpPr/>
      </xdr:nvSpPr>
      <xdr:spPr>
        <a:xfrm>
          <a:off x="1079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32986</xdr:rowOff>
    </xdr:from>
    <xdr:ext cx="599010" cy="259045"/>
    <xdr:sp macro="" textlink="">
      <xdr:nvSpPr>
        <xdr:cNvPr id="129" name="テキスト ボックス 128"/>
        <xdr:cNvSpPr txBox="1"/>
      </xdr:nvSpPr>
      <xdr:spPr>
        <a:xfrm>
          <a:off x="830795" y="963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75504</xdr:rowOff>
    </xdr:from>
    <xdr:to>
      <xdr:col>24</xdr:col>
      <xdr:colOff>114300</xdr:colOff>
      <xdr:row>54</xdr:row>
      <xdr:rowOff>5654</xdr:rowOff>
    </xdr:to>
    <xdr:sp macro="" textlink="">
      <xdr:nvSpPr>
        <xdr:cNvPr id="135" name="楕円 134"/>
        <xdr:cNvSpPr/>
      </xdr:nvSpPr>
      <xdr:spPr>
        <a:xfrm>
          <a:off x="4584700" y="916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98381</xdr:rowOff>
    </xdr:from>
    <xdr:ext cx="599010" cy="259045"/>
    <xdr:sp macro="" textlink="">
      <xdr:nvSpPr>
        <xdr:cNvPr id="136" name="物件費該当値テキスト"/>
        <xdr:cNvSpPr txBox="1"/>
      </xdr:nvSpPr>
      <xdr:spPr>
        <a:xfrm>
          <a:off x="4686300" y="901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114293</xdr:rowOff>
    </xdr:from>
    <xdr:to>
      <xdr:col>20</xdr:col>
      <xdr:colOff>38100</xdr:colOff>
      <xdr:row>54</xdr:row>
      <xdr:rowOff>44443</xdr:rowOff>
    </xdr:to>
    <xdr:sp macro="" textlink="">
      <xdr:nvSpPr>
        <xdr:cNvPr id="137" name="楕円 136"/>
        <xdr:cNvSpPr/>
      </xdr:nvSpPr>
      <xdr:spPr>
        <a:xfrm>
          <a:off x="3746500" y="920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60970</xdr:rowOff>
    </xdr:from>
    <xdr:ext cx="599010" cy="259045"/>
    <xdr:sp macro="" textlink="">
      <xdr:nvSpPr>
        <xdr:cNvPr id="138" name="テキスト ボックス 137"/>
        <xdr:cNvSpPr txBox="1"/>
      </xdr:nvSpPr>
      <xdr:spPr>
        <a:xfrm>
          <a:off x="3497795" y="8976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150828</xdr:rowOff>
    </xdr:from>
    <xdr:to>
      <xdr:col>15</xdr:col>
      <xdr:colOff>101600</xdr:colOff>
      <xdr:row>54</xdr:row>
      <xdr:rowOff>80978</xdr:rowOff>
    </xdr:to>
    <xdr:sp macro="" textlink="">
      <xdr:nvSpPr>
        <xdr:cNvPr id="139" name="楕円 138"/>
        <xdr:cNvSpPr/>
      </xdr:nvSpPr>
      <xdr:spPr>
        <a:xfrm>
          <a:off x="2857500" y="923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97505</xdr:rowOff>
    </xdr:from>
    <xdr:ext cx="599010" cy="259045"/>
    <xdr:sp macro="" textlink="">
      <xdr:nvSpPr>
        <xdr:cNvPr id="140" name="テキスト ボックス 139"/>
        <xdr:cNvSpPr txBox="1"/>
      </xdr:nvSpPr>
      <xdr:spPr>
        <a:xfrm>
          <a:off x="2608795" y="901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139109</xdr:rowOff>
    </xdr:from>
    <xdr:to>
      <xdr:col>10</xdr:col>
      <xdr:colOff>165100</xdr:colOff>
      <xdr:row>54</xdr:row>
      <xdr:rowOff>69259</xdr:rowOff>
    </xdr:to>
    <xdr:sp macro="" textlink="">
      <xdr:nvSpPr>
        <xdr:cNvPr id="141" name="楕円 140"/>
        <xdr:cNvSpPr/>
      </xdr:nvSpPr>
      <xdr:spPr>
        <a:xfrm>
          <a:off x="1968500" y="922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85786</xdr:rowOff>
    </xdr:from>
    <xdr:ext cx="599010" cy="259045"/>
    <xdr:sp macro="" textlink="">
      <xdr:nvSpPr>
        <xdr:cNvPr id="142" name="テキスト ボックス 141"/>
        <xdr:cNvSpPr txBox="1"/>
      </xdr:nvSpPr>
      <xdr:spPr>
        <a:xfrm>
          <a:off x="1719795" y="9001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11670</xdr:rowOff>
    </xdr:from>
    <xdr:to>
      <xdr:col>6</xdr:col>
      <xdr:colOff>38100</xdr:colOff>
      <xdr:row>54</xdr:row>
      <xdr:rowOff>113270</xdr:rowOff>
    </xdr:to>
    <xdr:sp macro="" textlink="">
      <xdr:nvSpPr>
        <xdr:cNvPr id="143" name="楕円 142"/>
        <xdr:cNvSpPr/>
      </xdr:nvSpPr>
      <xdr:spPr>
        <a:xfrm>
          <a:off x="1079500" y="926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129797</xdr:rowOff>
    </xdr:from>
    <xdr:ext cx="599010" cy="259045"/>
    <xdr:sp macro="" textlink="">
      <xdr:nvSpPr>
        <xdr:cNvPr id="144" name="テキスト ボックス 143"/>
        <xdr:cNvSpPr txBox="1"/>
      </xdr:nvSpPr>
      <xdr:spPr>
        <a:xfrm>
          <a:off x="830795" y="904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137094</xdr:rowOff>
    </xdr:from>
    <xdr:to>
      <xdr:col>24</xdr:col>
      <xdr:colOff>62865</xdr:colOff>
      <xdr:row>78</xdr:row>
      <xdr:rowOff>138626</xdr:rowOff>
    </xdr:to>
    <xdr:cxnSp macro="">
      <xdr:nvCxnSpPr>
        <xdr:cNvPr id="166" name="直線コネクタ 165"/>
        <xdr:cNvCxnSpPr/>
      </xdr:nvCxnSpPr>
      <xdr:spPr>
        <a:xfrm flipV="1">
          <a:off x="4633595" y="12310044"/>
          <a:ext cx="1270" cy="1201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142453</xdr:rowOff>
    </xdr:from>
    <xdr:ext cx="313932" cy="259045"/>
    <xdr:sp macro="" textlink="">
      <xdr:nvSpPr>
        <xdr:cNvPr id="167" name="維持補修費最小値テキスト"/>
        <xdr:cNvSpPr txBox="1"/>
      </xdr:nvSpPr>
      <xdr:spPr>
        <a:xfrm>
          <a:off x="4686300" y="13515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138626</xdr:rowOff>
    </xdr:from>
    <xdr:to>
      <xdr:col>24</xdr:col>
      <xdr:colOff>152400</xdr:colOff>
      <xdr:row>78</xdr:row>
      <xdr:rowOff>138626</xdr:rowOff>
    </xdr:to>
    <xdr:cxnSp macro="">
      <xdr:nvCxnSpPr>
        <xdr:cNvPr id="168" name="直線コネクタ 167"/>
        <xdr:cNvCxnSpPr/>
      </xdr:nvCxnSpPr>
      <xdr:spPr>
        <a:xfrm>
          <a:off x="4546600" y="1351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83771</xdr:rowOff>
    </xdr:from>
    <xdr:ext cx="534377" cy="259045"/>
    <xdr:sp macro="" textlink="">
      <xdr:nvSpPr>
        <xdr:cNvPr id="169" name="維持補修費最大値テキスト"/>
        <xdr:cNvSpPr txBox="1"/>
      </xdr:nvSpPr>
      <xdr:spPr>
        <a:xfrm>
          <a:off x="4686300" y="120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137094</xdr:rowOff>
    </xdr:from>
    <xdr:to>
      <xdr:col>24</xdr:col>
      <xdr:colOff>152400</xdr:colOff>
      <xdr:row>71</xdr:row>
      <xdr:rowOff>137094</xdr:rowOff>
    </xdr:to>
    <xdr:cxnSp macro="">
      <xdr:nvCxnSpPr>
        <xdr:cNvPr id="170" name="直線コネクタ 169"/>
        <xdr:cNvCxnSpPr/>
      </xdr:nvCxnSpPr>
      <xdr:spPr>
        <a:xfrm>
          <a:off x="4546600" y="1231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4552</xdr:rowOff>
    </xdr:from>
    <xdr:to>
      <xdr:col>24</xdr:col>
      <xdr:colOff>63500</xdr:colOff>
      <xdr:row>74</xdr:row>
      <xdr:rowOff>41242</xdr:rowOff>
    </xdr:to>
    <xdr:cxnSp macro="">
      <xdr:nvCxnSpPr>
        <xdr:cNvPr id="171" name="直線コネクタ 170"/>
        <xdr:cNvCxnSpPr/>
      </xdr:nvCxnSpPr>
      <xdr:spPr>
        <a:xfrm flipV="1">
          <a:off x="3797300" y="12691852"/>
          <a:ext cx="838200" cy="3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14908</xdr:rowOff>
    </xdr:from>
    <xdr:ext cx="469744" cy="259045"/>
    <xdr:sp macro="" textlink="">
      <xdr:nvSpPr>
        <xdr:cNvPr id="172" name="維持補修費平均値テキスト"/>
        <xdr:cNvSpPr txBox="1"/>
      </xdr:nvSpPr>
      <xdr:spPr>
        <a:xfrm>
          <a:off x="4686300" y="13216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36481</xdr:rowOff>
    </xdr:from>
    <xdr:to>
      <xdr:col>24</xdr:col>
      <xdr:colOff>114300</xdr:colOff>
      <xdr:row>77</xdr:row>
      <xdr:rowOff>138081</xdr:rowOff>
    </xdr:to>
    <xdr:sp macro="" textlink="">
      <xdr:nvSpPr>
        <xdr:cNvPr id="173" name="フローチャート: 判断 172"/>
        <xdr:cNvSpPr/>
      </xdr:nvSpPr>
      <xdr:spPr>
        <a:xfrm>
          <a:off x="45847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38659</xdr:rowOff>
    </xdr:from>
    <xdr:to>
      <xdr:col>19</xdr:col>
      <xdr:colOff>177800</xdr:colOff>
      <xdr:row>74</xdr:row>
      <xdr:rowOff>41242</xdr:rowOff>
    </xdr:to>
    <xdr:cxnSp macro="">
      <xdr:nvCxnSpPr>
        <xdr:cNvPr id="174" name="直線コネクタ 173"/>
        <xdr:cNvCxnSpPr/>
      </xdr:nvCxnSpPr>
      <xdr:spPr>
        <a:xfrm>
          <a:off x="2908300" y="12725959"/>
          <a:ext cx="8890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44117</xdr:rowOff>
    </xdr:from>
    <xdr:to>
      <xdr:col>20</xdr:col>
      <xdr:colOff>38100</xdr:colOff>
      <xdr:row>77</xdr:row>
      <xdr:rowOff>145717</xdr:rowOff>
    </xdr:to>
    <xdr:sp macro="" textlink="">
      <xdr:nvSpPr>
        <xdr:cNvPr id="175" name="フローチャート: 判断 174"/>
        <xdr:cNvSpPr/>
      </xdr:nvSpPr>
      <xdr:spPr>
        <a:xfrm>
          <a:off x="3746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136844</xdr:rowOff>
    </xdr:from>
    <xdr:ext cx="469744" cy="259045"/>
    <xdr:sp macro="" textlink="">
      <xdr:nvSpPr>
        <xdr:cNvPr id="176" name="テキスト ボックス 175"/>
        <xdr:cNvSpPr txBox="1"/>
      </xdr:nvSpPr>
      <xdr:spPr>
        <a:xfrm>
          <a:off x="3562428" y="1333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38659</xdr:rowOff>
    </xdr:from>
    <xdr:to>
      <xdr:col>15</xdr:col>
      <xdr:colOff>50800</xdr:colOff>
      <xdr:row>74</xdr:row>
      <xdr:rowOff>98346</xdr:rowOff>
    </xdr:to>
    <xdr:cxnSp macro="">
      <xdr:nvCxnSpPr>
        <xdr:cNvPr id="177" name="直線コネクタ 176"/>
        <xdr:cNvCxnSpPr/>
      </xdr:nvCxnSpPr>
      <xdr:spPr>
        <a:xfrm flipV="1">
          <a:off x="2019300" y="12725959"/>
          <a:ext cx="889000" cy="5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46929</xdr:rowOff>
    </xdr:from>
    <xdr:to>
      <xdr:col>15</xdr:col>
      <xdr:colOff>101600</xdr:colOff>
      <xdr:row>77</xdr:row>
      <xdr:rowOff>148529</xdr:rowOff>
    </xdr:to>
    <xdr:sp macro="" textlink="">
      <xdr:nvSpPr>
        <xdr:cNvPr id="178" name="フローチャート: 判断 177"/>
        <xdr:cNvSpPr/>
      </xdr:nvSpPr>
      <xdr:spPr>
        <a:xfrm>
          <a:off x="2857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139656</xdr:rowOff>
    </xdr:from>
    <xdr:ext cx="469744" cy="259045"/>
    <xdr:sp macro="" textlink="">
      <xdr:nvSpPr>
        <xdr:cNvPr id="179" name="テキスト ボックス 178"/>
        <xdr:cNvSpPr txBox="1"/>
      </xdr:nvSpPr>
      <xdr:spPr>
        <a:xfrm>
          <a:off x="2673428" y="1334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88997</xdr:rowOff>
    </xdr:from>
    <xdr:to>
      <xdr:col>10</xdr:col>
      <xdr:colOff>114300</xdr:colOff>
      <xdr:row>74</xdr:row>
      <xdr:rowOff>98346</xdr:rowOff>
    </xdr:to>
    <xdr:cxnSp macro="">
      <xdr:nvCxnSpPr>
        <xdr:cNvPr id="180" name="直線コネクタ 179"/>
        <xdr:cNvCxnSpPr/>
      </xdr:nvCxnSpPr>
      <xdr:spPr>
        <a:xfrm>
          <a:off x="1130300" y="12776297"/>
          <a:ext cx="889000" cy="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75870</xdr:rowOff>
    </xdr:from>
    <xdr:to>
      <xdr:col>10</xdr:col>
      <xdr:colOff>165100</xdr:colOff>
      <xdr:row>78</xdr:row>
      <xdr:rowOff>6020</xdr:rowOff>
    </xdr:to>
    <xdr:sp macro="" textlink="">
      <xdr:nvSpPr>
        <xdr:cNvPr id="181" name="フローチャート: 判断 180"/>
        <xdr:cNvSpPr/>
      </xdr:nvSpPr>
      <xdr:spPr>
        <a:xfrm>
          <a:off x="19685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168597</xdr:rowOff>
    </xdr:from>
    <xdr:ext cx="469744" cy="259045"/>
    <xdr:sp macro="" textlink="">
      <xdr:nvSpPr>
        <xdr:cNvPr id="182" name="テキスト ボックス 181"/>
        <xdr:cNvSpPr txBox="1"/>
      </xdr:nvSpPr>
      <xdr:spPr>
        <a:xfrm>
          <a:off x="1784428" y="133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82796</xdr:rowOff>
    </xdr:from>
    <xdr:to>
      <xdr:col>6</xdr:col>
      <xdr:colOff>38100</xdr:colOff>
      <xdr:row>78</xdr:row>
      <xdr:rowOff>12946</xdr:rowOff>
    </xdr:to>
    <xdr:sp macro="" textlink="">
      <xdr:nvSpPr>
        <xdr:cNvPr id="183" name="フローチャート: 判断 182"/>
        <xdr:cNvSpPr/>
      </xdr:nvSpPr>
      <xdr:spPr>
        <a:xfrm>
          <a:off x="1079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4073</xdr:rowOff>
    </xdr:from>
    <xdr:ext cx="469744" cy="259045"/>
    <xdr:sp macro="" textlink="">
      <xdr:nvSpPr>
        <xdr:cNvPr id="184" name="テキスト ボックス 183"/>
        <xdr:cNvSpPr txBox="1"/>
      </xdr:nvSpPr>
      <xdr:spPr>
        <a:xfrm>
          <a:off x="895428" y="1337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125202</xdr:rowOff>
    </xdr:from>
    <xdr:to>
      <xdr:col>24</xdr:col>
      <xdr:colOff>114300</xdr:colOff>
      <xdr:row>74</xdr:row>
      <xdr:rowOff>55352</xdr:rowOff>
    </xdr:to>
    <xdr:sp macro="" textlink="">
      <xdr:nvSpPr>
        <xdr:cNvPr id="190" name="楕円 189"/>
        <xdr:cNvSpPr/>
      </xdr:nvSpPr>
      <xdr:spPr>
        <a:xfrm>
          <a:off x="4584700" y="1264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148079</xdr:rowOff>
    </xdr:from>
    <xdr:ext cx="534377" cy="259045"/>
    <xdr:sp macro="" textlink="">
      <xdr:nvSpPr>
        <xdr:cNvPr id="191" name="維持補修費該当値テキスト"/>
        <xdr:cNvSpPr txBox="1"/>
      </xdr:nvSpPr>
      <xdr:spPr>
        <a:xfrm>
          <a:off x="4686300" y="1249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161892</xdr:rowOff>
    </xdr:from>
    <xdr:to>
      <xdr:col>20</xdr:col>
      <xdr:colOff>38100</xdr:colOff>
      <xdr:row>74</xdr:row>
      <xdr:rowOff>92042</xdr:rowOff>
    </xdr:to>
    <xdr:sp macro="" textlink="">
      <xdr:nvSpPr>
        <xdr:cNvPr id="192" name="楕円 191"/>
        <xdr:cNvSpPr/>
      </xdr:nvSpPr>
      <xdr:spPr>
        <a:xfrm>
          <a:off x="3746500" y="1267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108569</xdr:rowOff>
    </xdr:from>
    <xdr:ext cx="534377" cy="259045"/>
    <xdr:sp macro="" textlink="">
      <xdr:nvSpPr>
        <xdr:cNvPr id="193" name="テキスト ボックス 192"/>
        <xdr:cNvSpPr txBox="1"/>
      </xdr:nvSpPr>
      <xdr:spPr>
        <a:xfrm>
          <a:off x="3530111" y="1245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159309</xdr:rowOff>
    </xdr:from>
    <xdr:to>
      <xdr:col>15</xdr:col>
      <xdr:colOff>101600</xdr:colOff>
      <xdr:row>74</xdr:row>
      <xdr:rowOff>89459</xdr:rowOff>
    </xdr:to>
    <xdr:sp macro="" textlink="">
      <xdr:nvSpPr>
        <xdr:cNvPr id="194" name="楕円 193"/>
        <xdr:cNvSpPr/>
      </xdr:nvSpPr>
      <xdr:spPr>
        <a:xfrm>
          <a:off x="2857500" y="126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105986</xdr:rowOff>
    </xdr:from>
    <xdr:ext cx="534377" cy="259045"/>
    <xdr:sp macro="" textlink="">
      <xdr:nvSpPr>
        <xdr:cNvPr id="195" name="テキスト ボックス 194"/>
        <xdr:cNvSpPr txBox="1"/>
      </xdr:nvSpPr>
      <xdr:spPr>
        <a:xfrm>
          <a:off x="2641111" y="1245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47546</xdr:rowOff>
    </xdr:from>
    <xdr:to>
      <xdr:col>10</xdr:col>
      <xdr:colOff>165100</xdr:colOff>
      <xdr:row>74</xdr:row>
      <xdr:rowOff>149146</xdr:rowOff>
    </xdr:to>
    <xdr:sp macro="" textlink="">
      <xdr:nvSpPr>
        <xdr:cNvPr id="196" name="楕円 195"/>
        <xdr:cNvSpPr/>
      </xdr:nvSpPr>
      <xdr:spPr>
        <a:xfrm>
          <a:off x="1968500" y="1273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165673</xdr:rowOff>
    </xdr:from>
    <xdr:ext cx="534377" cy="259045"/>
    <xdr:sp macro="" textlink="">
      <xdr:nvSpPr>
        <xdr:cNvPr id="197" name="テキスト ボックス 196"/>
        <xdr:cNvSpPr txBox="1"/>
      </xdr:nvSpPr>
      <xdr:spPr>
        <a:xfrm>
          <a:off x="1752111" y="1251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38197</xdr:rowOff>
    </xdr:from>
    <xdr:to>
      <xdr:col>6</xdr:col>
      <xdr:colOff>38100</xdr:colOff>
      <xdr:row>74</xdr:row>
      <xdr:rowOff>139797</xdr:rowOff>
    </xdr:to>
    <xdr:sp macro="" textlink="">
      <xdr:nvSpPr>
        <xdr:cNvPr id="198" name="楕円 197"/>
        <xdr:cNvSpPr/>
      </xdr:nvSpPr>
      <xdr:spPr>
        <a:xfrm>
          <a:off x="1079500" y="1272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156324</xdr:rowOff>
    </xdr:from>
    <xdr:ext cx="534377" cy="259045"/>
    <xdr:sp macro="" textlink="">
      <xdr:nvSpPr>
        <xdr:cNvPr id="199" name="テキスト ボックス 198"/>
        <xdr:cNvSpPr txBox="1"/>
      </xdr:nvSpPr>
      <xdr:spPr>
        <a:xfrm>
          <a:off x="863111" y="1250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89114</xdr:rowOff>
    </xdr:from>
    <xdr:to>
      <xdr:col>24</xdr:col>
      <xdr:colOff>62865</xdr:colOff>
      <xdr:row>100</xdr:row>
      <xdr:rowOff>6231</xdr:rowOff>
    </xdr:to>
    <xdr:cxnSp macro="">
      <xdr:nvCxnSpPr>
        <xdr:cNvPr id="226" name="直線コネクタ 225"/>
        <xdr:cNvCxnSpPr/>
      </xdr:nvCxnSpPr>
      <xdr:spPr>
        <a:xfrm flipV="1">
          <a:off x="4633595" y="15519614"/>
          <a:ext cx="1270" cy="163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10058</xdr:rowOff>
    </xdr:from>
    <xdr:ext cx="534377" cy="259045"/>
    <xdr:sp macro="" textlink="">
      <xdr:nvSpPr>
        <xdr:cNvPr id="227" name="扶助費最小値テキスト"/>
        <xdr:cNvSpPr txBox="1"/>
      </xdr:nvSpPr>
      <xdr:spPr>
        <a:xfrm>
          <a:off x="4686300" y="171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6231</xdr:rowOff>
    </xdr:from>
    <xdr:to>
      <xdr:col>24</xdr:col>
      <xdr:colOff>152400</xdr:colOff>
      <xdr:row>100</xdr:row>
      <xdr:rowOff>6231</xdr:rowOff>
    </xdr:to>
    <xdr:cxnSp macro="">
      <xdr:nvCxnSpPr>
        <xdr:cNvPr id="228" name="直線コネクタ 227"/>
        <xdr:cNvCxnSpPr/>
      </xdr:nvCxnSpPr>
      <xdr:spPr>
        <a:xfrm>
          <a:off x="4546600" y="1715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35791</xdr:rowOff>
    </xdr:from>
    <xdr:ext cx="599010" cy="259045"/>
    <xdr:sp macro="" textlink="">
      <xdr:nvSpPr>
        <xdr:cNvPr id="229" name="扶助費最大値テキスト"/>
        <xdr:cNvSpPr txBox="1"/>
      </xdr:nvSpPr>
      <xdr:spPr>
        <a:xfrm>
          <a:off x="4686300" y="1529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89114</xdr:rowOff>
    </xdr:from>
    <xdr:to>
      <xdr:col>24</xdr:col>
      <xdr:colOff>152400</xdr:colOff>
      <xdr:row>90</xdr:row>
      <xdr:rowOff>89114</xdr:rowOff>
    </xdr:to>
    <xdr:cxnSp macro="">
      <xdr:nvCxnSpPr>
        <xdr:cNvPr id="230" name="直線コネクタ 229"/>
        <xdr:cNvCxnSpPr/>
      </xdr:nvCxnSpPr>
      <xdr:spPr>
        <a:xfrm>
          <a:off x="4546600" y="1551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48619</xdr:rowOff>
    </xdr:from>
    <xdr:to>
      <xdr:col>24</xdr:col>
      <xdr:colOff>63500</xdr:colOff>
      <xdr:row>96</xdr:row>
      <xdr:rowOff>104496</xdr:rowOff>
    </xdr:to>
    <xdr:cxnSp macro="">
      <xdr:nvCxnSpPr>
        <xdr:cNvPr id="231" name="直線コネクタ 230"/>
        <xdr:cNvCxnSpPr/>
      </xdr:nvCxnSpPr>
      <xdr:spPr>
        <a:xfrm>
          <a:off x="3797300" y="16507819"/>
          <a:ext cx="838200" cy="5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62983</xdr:rowOff>
    </xdr:from>
    <xdr:ext cx="534377" cy="259045"/>
    <xdr:sp macro="" textlink="">
      <xdr:nvSpPr>
        <xdr:cNvPr id="232" name="扶助費平均値テキスト"/>
        <xdr:cNvSpPr txBox="1"/>
      </xdr:nvSpPr>
      <xdr:spPr>
        <a:xfrm>
          <a:off x="4686300" y="16522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84556</xdr:rowOff>
    </xdr:from>
    <xdr:to>
      <xdr:col>24</xdr:col>
      <xdr:colOff>114300</xdr:colOff>
      <xdr:row>97</xdr:row>
      <xdr:rowOff>14706</xdr:rowOff>
    </xdr:to>
    <xdr:sp macro="" textlink="">
      <xdr:nvSpPr>
        <xdr:cNvPr id="233" name="フローチャート: 判断 232"/>
        <xdr:cNvSpPr/>
      </xdr:nvSpPr>
      <xdr:spPr>
        <a:xfrm>
          <a:off x="4584700" y="1654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164585</xdr:rowOff>
    </xdr:from>
    <xdr:to>
      <xdr:col>19</xdr:col>
      <xdr:colOff>177800</xdr:colOff>
      <xdr:row>96</xdr:row>
      <xdr:rowOff>48619</xdr:rowOff>
    </xdr:to>
    <xdr:cxnSp macro="">
      <xdr:nvCxnSpPr>
        <xdr:cNvPr id="234" name="直線コネクタ 233"/>
        <xdr:cNvCxnSpPr/>
      </xdr:nvCxnSpPr>
      <xdr:spPr>
        <a:xfrm>
          <a:off x="2908300" y="16452335"/>
          <a:ext cx="889000" cy="5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107841</xdr:rowOff>
    </xdr:from>
    <xdr:to>
      <xdr:col>20</xdr:col>
      <xdr:colOff>38100</xdr:colOff>
      <xdr:row>97</xdr:row>
      <xdr:rowOff>37991</xdr:rowOff>
    </xdr:to>
    <xdr:sp macro="" textlink="">
      <xdr:nvSpPr>
        <xdr:cNvPr id="235" name="フローチャート: 判断 234"/>
        <xdr:cNvSpPr/>
      </xdr:nvSpPr>
      <xdr:spPr>
        <a:xfrm>
          <a:off x="3746500" y="16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29118</xdr:rowOff>
    </xdr:from>
    <xdr:ext cx="534377" cy="259045"/>
    <xdr:sp macro="" textlink="">
      <xdr:nvSpPr>
        <xdr:cNvPr id="236" name="テキスト ボックス 235"/>
        <xdr:cNvSpPr txBox="1"/>
      </xdr:nvSpPr>
      <xdr:spPr>
        <a:xfrm>
          <a:off x="3530111" y="1665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164585</xdr:rowOff>
    </xdr:from>
    <xdr:to>
      <xdr:col>15</xdr:col>
      <xdr:colOff>50800</xdr:colOff>
      <xdr:row>96</xdr:row>
      <xdr:rowOff>49664</xdr:rowOff>
    </xdr:to>
    <xdr:cxnSp macro="">
      <xdr:nvCxnSpPr>
        <xdr:cNvPr id="237" name="直線コネクタ 236"/>
        <xdr:cNvCxnSpPr/>
      </xdr:nvCxnSpPr>
      <xdr:spPr>
        <a:xfrm flipV="1">
          <a:off x="2019300" y="16452335"/>
          <a:ext cx="889000" cy="5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120952</xdr:rowOff>
    </xdr:from>
    <xdr:to>
      <xdr:col>15</xdr:col>
      <xdr:colOff>101600</xdr:colOff>
      <xdr:row>97</xdr:row>
      <xdr:rowOff>51102</xdr:rowOff>
    </xdr:to>
    <xdr:sp macro="" textlink="">
      <xdr:nvSpPr>
        <xdr:cNvPr id="238" name="フローチャート: 判断 237"/>
        <xdr:cNvSpPr/>
      </xdr:nvSpPr>
      <xdr:spPr>
        <a:xfrm>
          <a:off x="28575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42229</xdr:rowOff>
    </xdr:from>
    <xdr:ext cx="534377" cy="259045"/>
    <xdr:sp macro="" textlink="">
      <xdr:nvSpPr>
        <xdr:cNvPr id="239" name="テキスト ボックス 238"/>
        <xdr:cNvSpPr txBox="1"/>
      </xdr:nvSpPr>
      <xdr:spPr>
        <a:xfrm>
          <a:off x="2641111" y="1667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49664</xdr:rowOff>
    </xdr:from>
    <xdr:to>
      <xdr:col>10</xdr:col>
      <xdr:colOff>114300</xdr:colOff>
      <xdr:row>96</xdr:row>
      <xdr:rowOff>99940</xdr:rowOff>
    </xdr:to>
    <xdr:cxnSp macro="">
      <xdr:nvCxnSpPr>
        <xdr:cNvPr id="240" name="直線コネクタ 239"/>
        <xdr:cNvCxnSpPr/>
      </xdr:nvCxnSpPr>
      <xdr:spPr>
        <a:xfrm flipV="1">
          <a:off x="1130300" y="16508864"/>
          <a:ext cx="889000" cy="5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56390</xdr:rowOff>
    </xdr:from>
    <xdr:to>
      <xdr:col>10</xdr:col>
      <xdr:colOff>165100</xdr:colOff>
      <xdr:row>97</xdr:row>
      <xdr:rowOff>157990</xdr:rowOff>
    </xdr:to>
    <xdr:sp macro="" textlink="">
      <xdr:nvSpPr>
        <xdr:cNvPr id="241" name="フローチャート: 判断 240"/>
        <xdr:cNvSpPr/>
      </xdr:nvSpPr>
      <xdr:spPr>
        <a:xfrm>
          <a:off x="1968500" y="166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149117</xdr:rowOff>
    </xdr:from>
    <xdr:ext cx="534377" cy="259045"/>
    <xdr:sp macro="" textlink="">
      <xdr:nvSpPr>
        <xdr:cNvPr id="242" name="テキスト ボックス 241"/>
        <xdr:cNvSpPr txBox="1"/>
      </xdr:nvSpPr>
      <xdr:spPr>
        <a:xfrm>
          <a:off x="1752111" y="1677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100233</xdr:rowOff>
    </xdr:from>
    <xdr:to>
      <xdr:col>6</xdr:col>
      <xdr:colOff>38100</xdr:colOff>
      <xdr:row>98</xdr:row>
      <xdr:rowOff>30383</xdr:rowOff>
    </xdr:to>
    <xdr:sp macro="" textlink="">
      <xdr:nvSpPr>
        <xdr:cNvPr id="243" name="フローチャート: 判断 242"/>
        <xdr:cNvSpPr/>
      </xdr:nvSpPr>
      <xdr:spPr>
        <a:xfrm>
          <a:off x="1079500" y="1673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21510</xdr:rowOff>
    </xdr:from>
    <xdr:ext cx="534377" cy="259045"/>
    <xdr:sp macro="" textlink="">
      <xdr:nvSpPr>
        <xdr:cNvPr id="244" name="テキスト ボックス 243"/>
        <xdr:cNvSpPr txBox="1"/>
      </xdr:nvSpPr>
      <xdr:spPr>
        <a:xfrm>
          <a:off x="863111" y="1682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53696</xdr:rowOff>
    </xdr:from>
    <xdr:to>
      <xdr:col>24</xdr:col>
      <xdr:colOff>114300</xdr:colOff>
      <xdr:row>96</xdr:row>
      <xdr:rowOff>155296</xdr:rowOff>
    </xdr:to>
    <xdr:sp macro="" textlink="">
      <xdr:nvSpPr>
        <xdr:cNvPr id="250" name="楕円 249"/>
        <xdr:cNvSpPr/>
      </xdr:nvSpPr>
      <xdr:spPr>
        <a:xfrm>
          <a:off x="4584700" y="1651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76573</xdr:rowOff>
    </xdr:from>
    <xdr:ext cx="534377" cy="259045"/>
    <xdr:sp macro="" textlink="">
      <xdr:nvSpPr>
        <xdr:cNvPr id="251" name="扶助費該当値テキスト"/>
        <xdr:cNvSpPr txBox="1"/>
      </xdr:nvSpPr>
      <xdr:spPr>
        <a:xfrm>
          <a:off x="4686300" y="1636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169269</xdr:rowOff>
    </xdr:from>
    <xdr:to>
      <xdr:col>20</xdr:col>
      <xdr:colOff>38100</xdr:colOff>
      <xdr:row>96</xdr:row>
      <xdr:rowOff>99419</xdr:rowOff>
    </xdr:to>
    <xdr:sp macro="" textlink="">
      <xdr:nvSpPr>
        <xdr:cNvPr id="252" name="楕円 251"/>
        <xdr:cNvSpPr/>
      </xdr:nvSpPr>
      <xdr:spPr>
        <a:xfrm>
          <a:off x="3746500" y="1645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115946</xdr:rowOff>
    </xdr:from>
    <xdr:ext cx="534377" cy="259045"/>
    <xdr:sp macro="" textlink="">
      <xdr:nvSpPr>
        <xdr:cNvPr id="253" name="テキスト ボックス 252"/>
        <xdr:cNvSpPr txBox="1"/>
      </xdr:nvSpPr>
      <xdr:spPr>
        <a:xfrm>
          <a:off x="3530111" y="1623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113785</xdr:rowOff>
    </xdr:from>
    <xdr:to>
      <xdr:col>15</xdr:col>
      <xdr:colOff>101600</xdr:colOff>
      <xdr:row>96</xdr:row>
      <xdr:rowOff>43935</xdr:rowOff>
    </xdr:to>
    <xdr:sp macro="" textlink="">
      <xdr:nvSpPr>
        <xdr:cNvPr id="254" name="楕円 253"/>
        <xdr:cNvSpPr/>
      </xdr:nvSpPr>
      <xdr:spPr>
        <a:xfrm>
          <a:off x="2857500" y="1640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60462</xdr:rowOff>
    </xdr:from>
    <xdr:ext cx="534377" cy="259045"/>
    <xdr:sp macro="" textlink="">
      <xdr:nvSpPr>
        <xdr:cNvPr id="255" name="テキスト ボックス 254"/>
        <xdr:cNvSpPr txBox="1"/>
      </xdr:nvSpPr>
      <xdr:spPr>
        <a:xfrm>
          <a:off x="2641111" y="1617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170314</xdr:rowOff>
    </xdr:from>
    <xdr:to>
      <xdr:col>10</xdr:col>
      <xdr:colOff>165100</xdr:colOff>
      <xdr:row>96</xdr:row>
      <xdr:rowOff>100464</xdr:rowOff>
    </xdr:to>
    <xdr:sp macro="" textlink="">
      <xdr:nvSpPr>
        <xdr:cNvPr id="256" name="楕円 255"/>
        <xdr:cNvSpPr/>
      </xdr:nvSpPr>
      <xdr:spPr>
        <a:xfrm>
          <a:off x="1968500" y="1645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116991</xdr:rowOff>
    </xdr:from>
    <xdr:ext cx="534377" cy="259045"/>
    <xdr:sp macro="" textlink="">
      <xdr:nvSpPr>
        <xdr:cNvPr id="257" name="テキスト ボックス 256"/>
        <xdr:cNvSpPr txBox="1"/>
      </xdr:nvSpPr>
      <xdr:spPr>
        <a:xfrm>
          <a:off x="1752111" y="1623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49140</xdr:rowOff>
    </xdr:from>
    <xdr:to>
      <xdr:col>6</xdr:col>
      <xdr:colOff>38100</xdr:colOff>
      <xdr:row>96</xdr:row>
      <xdr:rowOff>150740</xdr:rowOff>
    </xdr:to>
    <xdr:sp macro="" textlink="">
      <xdr:nvSpPr>
        <xdr:cNvPr id="258" name="楕円 257"/>
        <xdr:cNvSpPr/>
      </xdr:nvSpPr>
      <xdr:spPr>
        <a:xfrm>
          <a:off x="1079500" y="1650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167267</xdr:rowOff>
    </xdr:from>
    <xdr:ext cx="534377" cy="259045"/>
    <xdr:sp macro="" textlink="">
      <xdr:nvSpPr>
        <xdr:cNvPr id="259" name="テキスト ボックス 258"/>
        <xdr:cNvSpPr txBox="1"/>
      </xdr:nvSpPr>
      <xdr:spPr>
        <a:xfrm>
          <a:off x="863111" y="1628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139414</xdr:rowOff>
    </xdr:from>
    <xdr:to>
      <xdr:col>54</xdr:col>
      <xdr:colOff>189865</xdr:colOff>
      <xdr:row>38</xdr:row>
      <xdr:rowOff>98385</xdr:rowOff>
    </xdr:to>
    <xdr:cxnSp macro="">
      <xdr:nvCxnSpPr>
        <xdr:cNvPr id="283" name="直線コネクタ 282"/>
        <xdr:cNvCxnSpPr/>
      </xdr:nvCxnSpPr>
      <xdr:spPr>
        <a:xfrm flipV="1">
          <a:off x="10475595" y="5111464"/>
          <a:ext cx="1270" cy="150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102212</xdr:rowOff>
    </xdr:from>
    <xdr:ext cx="534377" cy="259045"/>
    <xdr:sp macro="" textlink="">
      <xdr:nvSpPr>
        <xdr:cNvPr id="284" name="補助費等最小値テキスト"/>
        <xdr:cNvSpPr txBox="1"/>
      </xdr:nvSpPr>
      <xdr:spPr>
        <a:xfrm>
          <a:off x="10528300" y="66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98385</xdr:rowOff>
    </xdr:from>
    <xdr:to>
      <xdr:col>55</xdr:col>
      <xdr:colOff>88900</xdr:colOff>
      <xdr:row>38</xdr:row>
      <xdr:rowOff>98385</xdr:rowOff>
    </xdr:to>
    <xdr:cxnSp macro="">
      <xdr:nvCxnSpPr>
        <xdr:cNvPr id="285" name="直線コネクタ 284"/>
        <xdr:cNvCxnSpPr/>
      </xdr:nvCxnSpPr>
      <xdr:spPr>
        <a:xfrm>
          <a:off x="10388600" y="6613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86091</xdr:rowOff>
    </xdr:from>
    <xdr:ext cx="599010" cy="259045"/>
    <xdr:sp macro="" textlink="">
      <xdr:nvSpPr>
        <xdr:cNvPr id="286" name="補助費等最大値テキスト"/>
        <xdr:cNvSpPr txBox="1"/>
      </xdr:nvSpPr>
      <xdr:spPr>
        <a:xfrm>
          <a:off x="10528300" y="488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139414</xdr:rowOff>
    </xdr:from>
    <xdr:to>
      <xdr:col>55</xdr:col>
      <xdr:colOff>88900</xdr:colOff>
      <xdr:row>29</xdr:row>
      <xdr:rowOff>139414</xdr:rowOff>
    </xdr:to>
    <xdr:cxnSp macro="">
      <xdr:nvCxnSpPr>
        <xdr:cNvPr id="287" name="直線コネクタ 286"/>
        <xdr:cNvCxnSpPr/>
      </xdr:nvCxnSpPr>
      <xdr:spPr>
        <a:xfrm>
          <a:off x="10388600" y="5111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123206</xdr:rowOff>
    </xdr:from>
    <xdr:to>
      <xdr:col>55</xdr:col>
      <xdr:colOff>0</xdr:colOff>
      <xdr:row>36</xdr:row>
      <xdr:rowOff>154612</xdr:rowOff>
    </xdr:to>
    <xdr:cxnSp macro="">
      <xdr:nvCxnSpPr>
        <xdr:cNvPr id="288" name="直線コネクタ 287"/>
        <xdr:cNvCxnSpPr/>
      </xdr:nvCxnSpPr>
      <xdr:spPr>
        <a:xfrm flipV="1">
          <a:off x="9639300" y="6295406"/>
          <a:ext cx="838200" cy="3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53341</xdr:rowOff>
    </xdr:from>
    <xdr:ext cx="599010" cy="259045"/>
    <xdr:sp macro="" textlink="">
      <xdr:nvSpPr>
        <xdr:cNvPr id="289" name="補助費等平均値テキスト"/>
        <xdr:cNvSpPr txBox="1"/>
      </xdr:nvSpPr>
      <xdr:spPr>
        <a:xfrm>
          <a:off x="10528300" y="6225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74914</xdr:rowOff>
    </xdr:from>
    <xdr:to>
      <xdr:col>55</xdr:col>
      <xdr:colOff>50800</xdr:colOff>
      <xdr:row>37</xdr:row>
      <xdr:rowOff>5064</xdr:rowOff>
    </xdr:to>
    <xdr:sp macro="" textlink="">
      <xdr:nvSpPr>
        <xdr:cNvPr id="290" name="フローチャート: 判断 289"/>
        <xdr:cNvSpPr/>
      </xdr:nvSpPr>
      <xdr:spPr>
        <a:xfrm>
          <a:off x="104267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120741</xdr:rowOff>
    </xdr:from>
    <xdr:to>
      <xdr:col>50</xdr:col>
      <xdr:colOff>114300</xdr:colOff>
      <xdr:row>36</xdr:row>
      <xdr:rowOff>154612</xdr:rowOff>
    </xdr:to>
    <xdr:cxnSp macro="">
      <xdr:nvCxnSpPr>
        <xdr:cNvPr id="291" name="直線コネクタ 290"/>
        <xdr:cNvCxnSpPr/>
      </xdr:nvCxnSpPr>
      <xdr:spPr>
        <a:xfrm>
          <a:off x="8750300" y="6292941"/>
          <a:ext cx="889000" cy="3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65057</xdr:rowOff>
    </xdr:from>
    <xdr:to>
      <xdr:col>50</xdr:col>
      <xdr:colOff>165100</xdr:colOff>
      <xdr:row>36</xdr:row>
      <xdr:rowOff>166657</xdr:rowOff>
    </xdr:to>
    <xdr:sp macro="" textlink="">
      <xdr:nvSpPr>
        <xdr:cNvPr id="292" name="フローチャート: 判断 291"/>
        <xdr:cNvSpPr/>
      </xdr:nvSpPr>
      <xdr:spPr>
        <a:xfrm>
          <a:off x="9588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11734</xdr:rowOff>
    </xdr:from>
    <xdr:ext cx="599010" cy="259045"/>
    <xdr:sp macro="" textlink="">
      <xdr:nvSpPr>
        <xdr:cNvPr id="293" name="テキスト ボックス 292"/>
        <xdr:cNvSpPr txBox="1"/>
      </xdr:nvSpPr>
      <xdr:spPr>
        <a:xfrm>
          <a:off x="9339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120741</xdr:rowOff>
    </xdr:from>
    <xdr:to>
      <xdr:col>45</xdr:col>
      <xdr:colOff>177800</xdr:colOff>
      <xdr:row>36</xdr:row>
      <xdr:rowOff>142939</xdr:rowOff>
    </xdr:to>
    <xdr:cxnSp macro="">
      <xdr:nvCxnSpPr>
        <xdr:cNvPr id="294" name="直線コネクタ 293"/>
        <xdr:cNvCxnSpPr/>
      </xdr:nvCxnSpPr>
      <xdr:spPr>
        <a:xfrm flipV="1">
          <a:off x="7861300" y="6292941"/>
          <a:ext cx="889000" cy="2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88500</xdr:rowOff>
    </xdr:from>
    <xdr:to>
      <xdr:col>46</xdr:col>
      <xdr:colOff>38100</xdr:colOff>
      <xdr:row>37</xdr:row>
      <xdr:rowOff>18650</xdr:rowOff>
    </xdr:to>
    <xdr:sp macro="" textlink="">
      <xdr:nvSpPr>
        <xdr:cNvPr id="295" name="フローチャート: 判断 294"/>
        <xdr:cNvSpPr/>
      </xdr:nvSpPr>
      <xdr:spPr>
        <a:xfrm>
          <a:off x="8699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9777</xdr:rowOff>
    </xdr:from>
    <xdr:ext cx="599010" cy="259045"/>
    <xdr:sp macro="" textlink="">
      <xdr:nvSpPr>
        <xdr:cNvPr id="296" name="テキスト ボックス 295"/>
        <xdr:cNvSpPr txBox="1"/>
      </xdr:nvSpPr>
      <xdr:spPr>
        <a:xfrm>
          <a:off x="8450795" y="6353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39169</xdr:rowOff>
    </xdr:from>
    <xdr:to>
      <xdr:col>41</xdr:col>
      <xdr:colOff>50800</xdr:colOff>
      <xdr:row>36</xdr:row>
      <xdr:rowOff>142939</xdr:rowOff>
    </xdr:to>
    <xdr:cxnSp macro="">
      <xdr:nvCxnSpPr>
        <xdr:cNvPr id="297" name="直線コネクタ 296"/>
        <xdr:cNvCxnSpPr/>
      </xdr:nvCxnSpPr>
      <xdr:spPr>
        <a:xfrm>
          <a:off x="6972300" y="6211369"/>
          <a:ext cx="889000" cy="10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112309</xdr:rowOff>
    </xdr:from>
    <xdr:to>
      <xdr:col>41</xdr:col>
      <xdr:colOff>101600</xdr:colOff>
      <xdr:row>37</xdr:row>
      <xdr:rowOff>42459</xdr:rowOff>
    </xdr:to>
    <xdr:sp macro="" textlink="">
      <xdr:nvSpPr>
        <xdr:cNvPr id="298" name="フローチャート: 判断 297"/>
        <xdr:cNvSpPr/>
      </xdr:nvSpPr>
      <xdr:spPr>
        <a:xfrm>
          <a:off x="7810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33586</xdr:rowOff>
    </xdr:from>
    <xdr:ext cx="599010" cy="259045"/>
    <xdr:sp macro="" textlink="">
      <xdr:nvSpPr>
        <xdr:cNvPr id="299" name="テキスト ボックス 298"/>
        <xdr:cNvSpPr txBox="1"/>
      </xdr:nvSpPr>
      <xdr:spPr>
        <a:xfrm>
          <a:off x="7561795" y="637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0" name="フローチャート: 判断 299"/>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81984</xdr:rowOff>
    </xdr:from>
    <xdr:ext cx="534377" cy="259045"/>
    <xdr:sp macro="" textlink="">
      <xdr:nvSpPr>
        <xdr:cNvPr id="301" name="テキスト ボックス 300"/>
        <xdr:cNvSpPr txBox="1"/>
      </xdr:nvSpPr>
      <xdr:spPr>
        <a:xfrm>
          <a:off x="6705111" y="642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72406</xdr:rowOff>
    </xdr:from>
    <xdr:to>
      <xdr:col>55</xdr:col>
      <xdr:colOff>50800</xdr:colOff>
      <xdr:row>37</xdr:row>
      <xdr:rowOff>2556</xdr:rowOff>
    </xdr:to>
    <xdr:sp macro="" textlink="">
      <xdr:nvSpPr>
        <xdr:cNvPr id="307" name="楕円 306"/>
        <xdr:cNvSpPr/>
      </xdr:nvSpPr>
      <xdr:spPr>
        <a:xfrm>
          <a:off x="10426700" y="624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95283</xdr:rowOff>
    </xdr:from>
    <xdr:ext cx="599010" cy="259045"/>
    <xdr:sp macro="" textlink="">
      <xdr:nvSpPr>
        <xdr:cNvPr id="308" name="補助費等該当値テキスト"/>
        <xdr:cNvSpPr txBox="1"/>
      </xdr:nvSpPr>
      <xdr:spPr>
        <a:xfrm>
          <a:off x="10528300" y="60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103812</xdr:rowOff>
    </xdr:from>
    <xdr:to>
      <xdr:col>50</xdr:col>
      <xdr:colOff>165100</xdr:colOff>
      <xdr:row>37</xdr:row>
      <xdr:rowOff>33962</xdr:rowOff>
    </xdr:to>
    <xdr:sp macro="" textlink="">
      <xdr:nvSpPr>
        <xdr:cNvPr id="309" name="楕円 308"/>
        <xdr:cNvSpPr/>
      </xdr:nvSpPr>
      <xdr:spPr>
        <a:xfrm>
          <a:off x="9588500" y="627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25089</xdr:rowOff>
    </xdr:from>
    <xdr:ext cx="599010" cy="259045"/>
    <xdr:sp macro="" textlink="">
      <xdr:nvSpPr>
        <xdr:cNvPr id="310" name="テキスト ボックス 309"/>
        <xdr:cNvSpPr txBox="1"/>
      </xdr:nvSpPr>
      <xdr:spPr>
        <a:xfrm>
          <a:off x="9339795" y="636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69941</xdr:rowOff>
    </xdr:from>
    <xdr:to>
      <xdr:col>46</xdr:col>
      <xdr:colOff>38100</xdr:colOff>
      <xdr:row>37</xdr:row>
      <xdr:rowOff>91</xdr:rowOff>
    </xdr:to>
    <xdr:sp macro="" textlink="">
      <xdr:nvSpPr>
        <xdr:cNvPr id="311" name="楕円 310"/>
        <xdr:cNvSpPr/>
      </xdr:nvSpPr>
      <xdr:spPr>
        <a:xfrm>
          <a:off x="8699500" y="624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16618</xdr:rowOff>
    </xdr:from>
    <xdr:ext cx="599010" cy="259045"/>
    <xdr:sp macro="" textlink="">
      <xdr:nvSpPr>
        <xdr:cNvPr id="312" name="テキスト ボックス 311"/>
        <xdr:cNvSpPr txBox="1"/>
      </xdr:nvSpPr>
      <xdr:spPr>
        <a:xfrm>
          <a:off x="8450795" y="6017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92139</xdr:rowOff>
    </xdr:from>
    <xdr:to>
      <xdr:col>41</xdr:col>
      <xdr:colOff>101600</xdr:colOff>
      <xdr:row>37</xdr:row>
      <xdr:rowOff>22289</xdr:rowOff>
    </xdr:to>
    <xdr:sp macro="" textlink="">
      <xdr:nvSpPr>
        <xdr:cNvPr id="313" name="楕円 312"/>
        <xdr:cNvSpPr/>
      </xdr:nvSpPr>
      <xdr:spPr>
        <a:xfrm>
          <a:off x="7810500" y="626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38816</xdr:rowOff>
    </xdr:from>
    <xdr:ext cx="599010" cy="259045"/>
    <xdr:sp macro="" textlink="">
      <xdr:nvSpPr>
        <xdr:cNvPr id="314" name="テキスト ボックス 313"/>
        <xdr:cNvSpPr txBox="1"/>
      </xdr:nvSpPr>
      <xdr:spPr>
        <a:xfrm>
          <a:off x="7561795" y="603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159819</xdr:rowOff>
    </xdr:from>
    <xdr:to>
      <xdr:col>36</xdr:col>
      <xdr:colOff>165100</xdr:colOff>
      <xdr:row>36</xdr:row>
      <xdr:rowOff>89969</xdr:rowOff>
    </xdr:to>
    <xdr:sp macro="" textlink="">
      <xdr:nvSpPr>
        <xdr:cNvPr id="315" name="楕円 314"/>
        <xdr:cNvSpPr/>
      </xdr:nvSpPr>
      <xdr:spPr>
        <a:xfrm>
          <a:off x="6921500" y="616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106496</xdr:rowOff>
    </xdr:from>
    <xdr:ext cx="599010" cy="259045"/>
    <xdr:sp macro="" textlink="">
      <xdr:nvSpPr>
        <xdr:cNvPr id="316" name="テキスト ボックス 315"/>
        <xdr:cNvSpPr txBox="1"/>
      </xdr:nvSpPr>
      <xdr:spPr>
        <a:xfrm>
          <a:off x="6672795" y="593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10626</xdr:rowOff>
    </xdr:from>
    <xdr:to>
      <xdr:col>54</xdr:col>
      <xdr:colOff>189865</xdr:colOff>
      <xdr:row>59</xdr:row>
      <xdr:rowOff>17735</xdr:rowOff>
    </xdr:to>
    <xdr:cxnSp macro="">
      <xdr:nvCxnSpPr>
        <xdr:cNvPr id="340" name="直線コネクタ 339"/>
        <xdr:cNvCxnSpPr/>
      </xdr:nvCxnSpPr>
      <xdr:spPr>
        <a:xfrm flipV="1">
          <a:off x="10475595" y="8754576"/>
          <a:ext cx="1270" cy="137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21562</xdr:rowOff>
    </xdr:from>
    <xdr:ext cx="534377" cy="259045"/>
    <xdr:sp macro="" textlink="">
      <xdr:nvSpPr>
        <xdr:cNvPr id="341" name="普通建設事業費最小値テキスト"/>
        <xdr:cNvSpPr txBox="1"/>
      </xdr:nvSpPr>
      <xdr:spPr>
        <a:xfrm>
          <a:off x="10528300" y="101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17735</xdr:rowOff>
    </xdr:from>
    <xdr:to>
      <xdr:col>55</xdr:col>
      <xdr:colOff>88900</xdr:colOff>
      <xdr:row>59</xdr:row>
      <xdr:rowOff>17735</xdr:rowOff>
    </xdr:to>
    <xdr:cxnSp macro="">
      <xdr:nvCxnSpPr>
        <xdr:cNvPr id="342" name="直線コネクタ 341"/>
        <xdr:cNvCxnSpPr/>
      </xdr:nvCxnSpPr>
      <xdr:spPr>
        <a:xfrm>
          <a:off x="10388600" y="101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128753</xdr:rowOff>
    </xdr:from>
    <xdr:ext cx="690189" cy="259045"/>
    <xdr:sp macro="" textlink="">
      <xdr:nvSpPr>
        <xdr:cNvPr id="343" name="普通建設事業費最大値テキスト"/>
        <xdr:cNvSpPr txBox="1"/>
      </xdr:nvSpPr>
      <xdr:spPr>
        <a:xfrm>
          <a:off x="10528300" y="8529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10626</xdr:rowOff>
    </xdr:from>
    <xdr:to>
      <xdr:col>55</xdr:col>
      <xdr:colOff>88900</xdr:colOff>
      <xdr:row>51</xdr:row>
      <xdr:rowOff>10626</xdr:rowOff>
    </xdr:to>
    <xdr:cxnSp macro="">
      <xdr:nvCxnSpPr>
        <xdr:cNvPr id="344" name="直線コネクタ 343"/>
        <xdr:cNvCxnSpPr/>
      </xdr:nvCxnSpPr>
      <xdr:spPr>
        <a:xfrm>
          <a:off x="10388600" y="875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36149</xdr:rowOff>
    </xdr:from>
    <xdr:to>
      <xdr:col>55</xdr:col>
      <xdr:colOff>0</xdr:colOff>
      <xdr:row>57</xdr:row>
      <xdr:rowOff>150733</xdr:rowOff>
    </xdr:to>
    <xdr:cxnSp macro="">
      <xdr:nvCxnSpPr>
        <xdr:cNvPr id="345" name="直線コネクタ 344"/>
        <xdr:cNvCxnSpPr/>
      </xdr:nvCxnSpPr>
      <xdr:spPr>
        <a:xfrm>
          <a:off x="9639300" y="9808799"/>
          <a:ext cx="838200" cy="11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160737</xdr:rowOff>
    </xdr:from>
    <xdr:ext cx="599010" cy="259045"/>
    <xdr:sp macro="" textlink="">
      <xdr:nvSpPr>
        <xdr:cNvPr id="346" name="普通建設事業費平均値テキスト"/>
        <xdr:cNvSpPr txBox="1"/>
      </xdr:nvSpPr>
      <xdr:spPr>
        <a:xfrm>
          <a:off x="10528300" y="9933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10860</xdr:rowOff>
    </xdr:from>
    <xdr:to>
      <xdr:col>55</xdr:col>
      <xdr:colOff>50800</xdr:colOff>
      <xdr:row>58</xdr:row>
      <xdr:rowOff>112460</xdr:rowOff>
    </xdr:to>
    <xdr:sp macro="" textlink="">
      <xdr:nvSpPr>
        <xdr:cNvPr id="347" name="フローチャート: 判断 346"/>
        <xdr:cNvSpPr/>
      </xdr:nvSpPr>
      <xdr:spPr>
        <a:xfrm>
          <a:off x="104267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36149</xdr:rowOff>
    </xdr:from>
    <xdr:to>
      <xdr:col>50</xdr:col>
      <xdr:colOff>114300</xdr:colOff>
      <xdr:row>57</xdr:row>
      <xdr:rowOff>138612</xdr:rowOff>
    </xdr:to>
    <xdr:cxnSp macro="">
      <xdr:nvCxnSpPr>
        <xdr:cNvPr id="348" name="直線コネクタ 347"/>
        <xdr:cNvCxnSpPr/>
      </xdr:nvCxnSpPr>
      <xdr:spPr>
        <a:xfrm flipV="1">
          <a:off x="8750300" y="9808799"/>
          <a:ext cx="889000" cy="10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17574</xdr:rowOff>
    </xdr:from>
    <xdr:to>
      <xdr:col>50</xdr:col>
      <xdr:colOff>165100</xdr:colOff>
      <xdr:row>58</xdr:row>
      <xdr:rowOff>119174</xdr:rowOff>
    </xdr:to>
    <xdr:sp macro="" textlink="">
      <xdr:nvSpPr>
        <xdr:cNvPr id="349" name="フローチャート: 判断 348"/>
        <xdr:cNvSpPr/>
      </xdr:nvSpPr>
      <xdr:spPr>
        <a:xfrm>
          <a:off x="9588500" y="99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110301</xdr:rowOff>
    </xdr:from>
    <xdr:ext cx="599010" cy="259045"/>
    <xdr:sp macro="" textlink="">
      <xdr:nvSpPr>
        <xdr:cNvPr id="350" name="テキスト ボックス 349"/>
        <xdr:cNvSpPr txBox="1"/>
      </xdr:nvSpPr>
      <xdr:spPr>
        <a:xfrm>
          <a:off x="9339795" y="1005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115588</xdr:rowOff>
    </xdr:from>
    <xdr:to>
      <xdr:col>45</xdr:col>
      <xdr:colOff>177800</xdr:colOff>
      <xdr:row>57</xdr:row>
      <xdr:rowOff>138612</xdr:rowOff>
    </xdr:to>
    <xdr:cxnSp macro="">
      <xdr:nvCxnSpPr>
        <xdr:cNvPr id="351" name="直線コネクタ 350"/>
        <xdr:cNvCxnSpPr/>
      </xdr:nvCxnSpPr>
      <xdr:spPr>
        <a:xfrm>
          <a:off x="7861300" y="9888238"/>
          <a:ext cx="889000" cy="2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12850</xdr:rowOff>
    </xdr:from>
    <xdr:to>
      <xdr:col>46</xdr:col>
      <xdr:colOff>38100</xdr:colOff>
      <xdr:row>58</xdr:row>
      <xdr:rowOff>114450</xdr:rowOff>
    </xdr:to>
    <xdr:sp macro="" textlink="">
      <xdr:nvSpPr>
        <xdr:cNvPr id="352" name="フローチャート: 判断 351"/>
        <xdr:cNvSpPr/>
      </xdr:nvSpPr>
      <xdr:spPr>
        <a:xfrm>
          <a:off x="8699500" y="995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105577</xdr:rowOff>
    </xdr:from>
    <xdr:ext cx="599010" cy="259045"/>
    <xdr:sp macro="" textlink="">
      <xdr:nvSpPr>
        <xdr:cNvPr id="353" name="テキスト ボックス 352"/>
        <xdr:cNvSpPr txBox="1"/>
      </xdr:nvSpPr>
      <xdr:spPr>
        <a:xfrm>
          <a:off x="8450795" y="1004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115588</xdr:rowOff>
    </xdr:from>
    <xdr:to>
      <xdr:col>41</xdr:col>
      <xdr:colOff>50800</xdr:colOff>
      <xdr:row>57</xdr:row>
      <xdr:rowOff>121018</xdr:rowOff>
    </xdr:to>
    <xdr:cxnSp macro="">
      <xdr:nvCxnSpPr>
        <xdr:cNvPr id="354" name="直線コネクタ 353"/>
        <xdr:cNvCxnSpPr/>
      </xdr:nvCxnSpPr>
      <xdr:spPr>
        <a:xfrm flipV="1">
          <a:off x="6972300" y="9888238"/>
          <a:ext cx="889000" cy="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25502</xdr:rowOff>
    </xdr:from>
    <xdr:to>
      <xdr:col>41</xdr:col>
      <xdr:colOff>101600</xdr:colOff>
      <xdr:row>58</xdr:row>
      <xdr:rowOff>127102</xdr:rowOff>
    </xdr:to>
    <xdr:sp macro="" textlink="">
      <xdr:nvSpPr>
        <xdr:cNvPr id="355" name="フローチャート: 判断 354"/>
        <xdr:cNvSpPr/>
      </xdr:nvSpPr>
      <xdr:spPr>
        <a:xfrm>
          <a:off x="7810500" y="996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118229</xdr:rowOff>
    </xdr:from>
    <xdr:ext cx="599010" cy="259045"/>
    <xdr:sp macro="" textlink="">
      <xdr:nvSpPr>
        <xdr:cNvPr id="356" name="テキスト ボックス 355"/>
        <xdr:cNvSpPr txBox="1"/>
      </xdr:nvSpPr>
      <xdr:spPr>
        <a:xfrm>
          <a:off x="7561795" y="1006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13100</xdr:rowOff>
    </xdr:from>
    <xdr:to>
      <xdr:col>36</xdr:col>
      <xdr:colOff>165100</xdr:colOff>
      <xdr:row>58</xdr:row>
      <xdr:rowOff>114700</xdr:rowOff>
    </xdr:to>
    <xdr:sp macro="" textlink="">
      <xdr:nvSpPr>
        <xdr:cNvPr id="357" name="フローチャート: 判断 356"/>
        <xdr:cNvSpPr/>
      </xdr:nvSpPr>
      <xdr:spPr>
        <a:xfrm>
          <a:off x="6921500" y="99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105827</xdr:rowOff>
    </xdr:from>
    <xdr:ext cx="599010" cy="259045"/>
    <xdr:sp macro="" textlink="">
      <xdr:nvSpPr>
        <xdr:cNvPr id="358" name="テキスト ボックス 357"/>
        <xdr:cNvSpPr txBox="1"/>
      </xdr:nvSpPr>
      <xdr:spPr>
        <a:xfrm>
          <a:off x="6672795" y="1004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99933</xdr:rowOff>
    </xdr:from>
    <xdr:to>
      <xdr:col>55</xdr:col>
      <xdr:colOff>50800</xdr:colOff>
      <xdr:row>58</xdr:row>
      <xdr:rowOff>30083</xdr:rowOff>
    </xdr:to>
    <xdr:sp macro="" textlink="">
      <xdr:nvSpPr>
        <xdr:cNvPr id="364" name="楕円 363"/>
        <xdr:cNvSpPr/>
      </xdr:nvSpPr>
      <xdr:spPr>
        <a:xfrm>
          <a:off x="10426700" y="987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122810</xdr:rowOff>
    </xdr:from>
    <xdr:ext cx="599010" cy="259045"/>
    <xdr:sp macro="" textlink="">
      <xdr:nvSpPr>
        <xdr:cNvPr id="365" name="普通建設事業費該当値テキスト"/>
        <xdr:cNvSpPr txBox="1"/>
      </xdr:nvSpPr>
      <xdr:spPr>
        <a:xfrm>
          <a:off x="10528300" y="972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156799</xdr:rowOff>
    </xdr:from>
    <xdr:to>
      <xdr:col>50</xdr:col>
      <xdr:colOff>165100</xdr:colOff>
      <xdr:row>57</xdr:row>
      <xdr:rowOff>86949</xdr:rowOff>
    </xdr:to>
    <xdr:sp macro="" textlink="">
      <xdr:nvSpPr>
        <xdr:cNvPr id="366" name="楕円 365"/>
        <xdr:cNvSpPr/>
      </xdr:nvSpPr>
      <xdr:spPr>
        <a:xfrm>
          <a:off x="9588500" y="975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103476</xdr:rowOff>
    </xdr:from>
    <xdr:ext cx="599010" cy="259045"/>
    <xdr:sp macro="" textlink="">
      <xdr:nvSpPr>
        <xdr:cNvPr id="367" name="テキスト ボックス 366"/>
        <xdr:cNvSpPr txBox="1"/>
      </xdr:nvSpPr>
      <xdr:spPr>
        <a:xfrm>
          <a:off x="9339795" y="953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87812</xdr:rowOff>
    </xdr:from>
    <xdr:to>
      <xdr:col>46</xdr:col>
      <xdr:colOff>38100</xdr:colOff>
      <xdr:row>58</xdr:row>
      <xdr:rowOff>17962</xdr:rowOff>
    </xdr:to>
    <xdr:sp macro="" textlink="">
      <xdr:nvSpPr>
        <xdr:cNvPr id="368" name="楕円 367"/>
        <xdr:cNvSpPr/>
      </xdr:nvSpPr>
      <xdr:spPr>
        <a:xfrm>
          <a:off x="8699500" y="986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34489</xdr:rowOff>
    </xdr:from>
    <xdr:ext cx="599010" cy="259045"/>
    <xdr:sp macro="" textlink="">
      <xdr:nvSpPr>
        <xdr:cNvPr id="369" name="テキスト ボックス 368"/>
        <xdr:cNvSpPr txBox="1"/>
      </xdr:nvSpPr>
      <xdr:spPr>
        <a:xfrm>
          <a:off x="8450795" y="963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64788</xdr:rowOff>
    </xdr:from>
    <xdr:to>
      <xdr:col>41</xdr:col>
      <xdr:colOff>101600</xdr:colOff>
      <xdr:row>57</xdr:row>
      <xdr:rowOff>166388</xdr:rowOff>
    </xdr:to>
    <xdr:sp macro="" textlink="">
      <xdr:nvSpPr>
        <xdr:cNvPr id="370" name="楕円 369"/>
        <xdr:cNvSpPr/>
      </xdr:nvSpPr>
      <xdr:spPr>
        <a:xfrm>
          <a:off x="7810500" y="983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11465</xdr:rowOff>
    </xdr:from>
    <xdr:ext cx="599010" cy="259045"/>
    <xdr:sp macro="" textlink="">
      <xdr:nvSpPr>
        <xdr:cNvPr id="371" name="テキスト ボックス 370"/>
        <xdr:cNvSpPr txBox="1"/>
      </xdr:nvSpPr>
      <xdr:spPr>
        <a:xfrm>
          <a:off x="7561795" y="9612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70218</xdr:rowOff>
    </xdr:from>
    <xdr:to>
      <xdr:col>36</xdr:col>
      <xdr:colOff>165100</xdr:colOff>
      <xdr:row>58</xdr:row>
      <xdr:rowOff>368</xdr:rowOff>
    </xdr:to>
    <xdr:sp macro="" textlink="">
      <xdr:nvSpPr>
        <xdr:cNvPr id="372" name="楕円 371"/>
        <xdr:cNvSpPr/>
      </xdr:nvSpPr>
      <xdr:spPr>
        <a:xfrm>
          <a:off x="6921500" y="984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16895</xdr:rowOff>
    </xdr:from>
    <xdr:ext cx="599010" cy="259045"/>
    <xdr:sp macro="" textlink="">
      <xdr:nvSpPr>
        <xdr:cNvPr id="373" name="テキスト ボックス 372"/>
        <xdr:cNvSpPr txBox="1"/>
      </xdr:nvSpPr>
      <xdr:spPr>
        <a:xfrm>
          <a:off x="6672795" y="9618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102683</xdr:rowOff>
    </xdr:from>
    <xdr:to>
      <xdr:col>54</xdr:col>
      <xdr:colOff>189865</xdr:colOff>
      <xdr:row>78</xdr:row>
      <xdr:rowOff>139700</xdr:rowOff>
    </xdr:to>
    <xdr:cxnSp macro="">
      <xdr:nvCxnSpPr>
        <xdr:cNvPr id="395" name="直線コネクタ 394"/>
        <xdr:cNvCxnSpPr/>
      </xdr:nvCxnSpPr>
      <xdr:spPr>
        <a:xfrm flipV="1">
          <a:off x="10475595" y="12104183"/>
          <a:ext cx="1270" cy="140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49360</xdr:rowOff>
    </xdr:from>
    <xdr:ext cx="599010" cy="259045"/>
    <xdr:sp macro="" textlink="">
      <xdr:nvSpPr>
        <xdr:cNvPr id="398" name="普通建設事業費 （ うち新規整備　）最大値テキスト"/>
        <xdr:cNvSpPr txBox="1"/>
      </xdr:nvSpPr>
      <xdr:spPr>
        <a:xfrm>
          <a:off x="10528300" y="1187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102683</xdr:rowOff>
    </xdr:from>
    <xdr:to>
      <xdr:col>55</xdr:col>
      <xdr:colOff>88900</xdr:colOff>
      <xdr:row>70</xdr:row>
      <xdr:rowOff>102683</xdr:rowOff>
    </xdr:to>
    <xdr:cxnSp macro="">
      <xdr:nvCxnSpPr>
        <xdr:cNvPr id="399" name="直線コネクタ 398"/>
        <xdr:cNvCxnSpPr/>
      </xdr:nvCxnSpPr>
      <xdr:spPr>
        <a:xfrm>
          <a:off x="10388600" y="1210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118393</xdr:rowOff>
    </xdr:from>
    <xdr:to>
      <xdr:col>55</xdr:col>
      <xdr:colOff>0</xdr:colOff>
      <xdr:row>78</xdr:row>
      <xdr:rowOff>136809</xdr:rowOff>
    </xdr:to>
    <xdr:cxnSp macro="">
      <xdr:nvCxnSpPr>
        <xdr:cNvPr id="400" name="直線コネクタ 399"/>
        <xdr:cNvCxnSpPr/>
      </xdr:nvCxnSpPr>
      <xdr:spPr>
        <a:xfrm>
          <a:off x="9639300" y="13491493"/>
          <a:ext cx="838200" cy="1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18414</xdr:rowOff>
    </xdr:from>
    <xdr:ext cx="534377" cy="259045"/>
    <xdr:sp macro="" textlink="">
      <xdr:nvSpPr>
        <xdr:cNvPr id="401" name="普通建設事業費 （ うち新規整備　）平均値テキスト"/>
        <xdr:cNvSpPr txBox="1"/>
      </xdr:nvSpPr>
      <xdr:spPr>
        <a:xfrm>
          <a:off x="10528300" y="13220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166987</xdr:rowOff>
    </xdr:from>
    <xdr:to>
      <xdr:col>55</xdr:col>
      <xdr:colOff>50800</xdr:colOff>
      <xdr:row>78</xdr:row>
      <xdr:rowOff>97137</xdr:rowOff>
    </xdr:to>
    <xdr:sp macro="" textlink="">
      <xdr:nvSpPr>
        <xdr:cNvPr id="402" name="フローチャート: 判断 401"/>
        <xdr:cNvSpPr/>
      </xdr:nvSpPr>
      <xdr:spPr>
        <a:xfrm>
          <a:off x="10426700" y="133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107897</xdr:rowOff>
    </xdr:from>
    <xdr:to>
      <xdr:col>50</xdr:col>
      <xdr:colOff>114300</xdr:colOff>
      <xdr:row>78</xdr:row>
      <xdr:rowOff>118393</xdr:rowOff>
    </xdr:to>
    <xdr:cxnSp macro="">
      <xdr:nvCxnSpPr>
        <xdr:cNvPr id="403" name="直線コネクタ 402"/>
        <xdr:cNvCxnSpPr/>
      </xdr:nvCxnSpPr>
      <xdr:spPr>
        <a:xfrm>
          <a:off x="8750300" y="13480997"/>
          <a:ext cx="889000" cy="1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164167</xdr:rowOff>
    </xdr:from>
    <xdr:to>
      <xdr:col>50</xdr:col>
      <xdr:colOff>165100</xdr:colOff>
      <xdr:row>78</xdr:row>
      <xdr:rowOff>94317</xdr:rowOff>
    </xdr:to>
    <xdr:sp macro="" textlink="">
      <xdr:nvSpPr>
        <xdr:cNvPr id="404" name="フローチャート: 判断 403"/>
        <xdr:cNvSpPr/>
      </xdr:nvSpPr>
      <xdr:spPr>
        <a:xfrm>
          <a:off x="95885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110844</xdr:rowOff>
    </xdr:from>
    <xdr:ext cx="534377" cy="259045"/>
    <xdr:sp macro="" textlink="">
      <xdr:nvSpPr>
        <xdr:cNvPr id="405" name="テキスト ボックス 404"/>
        <xdr:cNvSpPr txBox="1"/>
      </xdr:nvSpPr>
      <xdr:spPr>
        <a:xfrm>
          <a:off x="9372111" y="131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881</xdr:rowOff>
    </xdr:from>
    <xdr:to>
      <xdr:col>45</xdr:col>
      <xdr:colOff>177800</xdr:colOff>
      <xdr:row>78</xdr:row>
      <xdr:rowOff>107897</xdr:rowOff>
    </xdr:to>
    <xdr:cxnSp macro="">
      <xdr:nvCxnSpPr>
        <xdr:cNvPr id="406" name="直線コネクタ 405"/>
        <xdr:cNvCxnSpPr/>
      </xdr:nvCxnSpPr>
      <xdr:spPr>
        <a:xfrm>
          <a:off x="7861300" y="13373981"/>
          <a:ext cx="889000" cy="10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161984</xdr:rowOff>
    </xdr:from>
    <xdr:to>
      <xdr:col>46</xdr:col>
      <xdr:colOff>38100</xdr:colOff>
      <xdr:row>78</xdr:row>
      <xdr:rowOff>92134</xdr:rowOff>
    </xdr:to>
    <xdr:sp macro="" textlink="">
      <xdr:nvSpPr>
        <xdr:cNvPr id="407" name="フローチャート: 判断 406"/>
        <xdr:cNvSpPr/>
      </xdr:nvSpPr>
      <xdr:spPr>
        <a:xfrm>
          <a:off x="8699500" y="1336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108661</xdr:rowOff>
    </xdr:from>
    <xdr:ext cx="534377" cy="259045"/>
    <xdr:sp macro="" textlink="">
      <xdr:nvSpPr>
        <xdr:cNvPr id="408" name="テキスト ボックス 407"/>
        <xdr:cNvSpPr txBox="1"/>
      </xdr:nvSpPr>
      <xdr:spPr>
        <a:xfrm>
          <a:off x="8483111" y="1313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93514</xdr:rowOff>
    </xdr:from>
    <xdr:to>
      <xdr:col>41</xdr:col>
      <xdr:colOff>50800</xdr:colOff>
      <xdr:row>78</xdr:row>
      <xdr:rowOff>881</xdr:rowOff>
    </xdr:to>
    <xdr:cxnSp macro="">
      <xdr:nvCxnSpPr>
        <xdr:cNvPr id="409" name="直線コネクタ 408"/>
        <xdr:cNvCxnSpPr/>
      </xdr:nvCxnSpPr>
      <xdr:spPr>
        <a:xfrm>
          <a:off x="6972300" y="13295164"/>
          <a:ext cx="889000" cy="7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135930</xdr:rowOff>
    </xdr:from>
    <xdr:to>
      <xdr:col>41</xdr:col>
      <xdr:colOff>101600</xdr:colOff>
      <xdr:row>78</xdr:row>
      <xdr:rowOff>66080</xdr:rowOff>
    </xdr:to>
    <xdr:sp macro="" textlink="">
      <xdr:nvSpPr>
        <xdr:cNvPr id="410" name="フローチャート: 判断 409"/>
        <xdr:cNvSpPr/>
      </xdr:nvSpPr>
      <xdr:spPr>
        <a:xfrm>
          <a:off x="7810500" y="133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57207</xdr:rowOff>
    </xdr:from>
    <xdr:ext cx="534377" cy="259045"/>
    <xdr:sp macro="" textlink="">
      <xdr:nvSpPr>
        <xdr:cNvPr id="411" name="テキスト ボックス 410"/>
        <xdr:cNvSpPr txBox="1"/>
      </xdr:nvSpPr>
      <xdr:spPr>
        <a:xfrm>
          <a:off x="7594111" y="1343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137043</xdr:rowOff>
    </xdr:from>
    <xdr:to>
      <xdr:col>36</xdr:col>
      <xdr:colOff>165100</xdr:colOff>
      <xdr:row>78</xdr:row>
      <xdr:rowOff>67193</xdr:rowOff>
    </xdr:to>
    <xdr:sp macro="" textlink="">
      <xdr:nvSpPr>
        <xdr:cNvPr id="412" name="フローチャート: 判断 411"/>
        <xdr:cNvSpPr/>
      </xdr:nvSpPr>
      <xdr:spPr>
        <a:xfrm>
          <a:off x="6921500" y="133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58320</xdr:rowOff>
    </xdr:from>
    <xdr:ext cx="534377" cy="259045"/>
    <xdr:sp macro="" textlink="">
      <xdr:nvSpPr>
        <xdr:cNvPr id="413" name="テキスト ボックス 412"/>
        <xdr:cNvSpPr txBox="1"/>
      </xdr:nvSpPr>
      <xdr:spPr>
        <a:xfrm>
          <a:off x="6705111" y="1343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86009</xdr:rowOff>
    </xdr:from>
    <xdr:to>
      <xdr:col>55</xdr:col>
      <xdr:colOff>50800</xdr:colOff>
      <xdr:row>79</xdr:row>
      <xdr:rowOff>16159</xdr:rowOff>
    </xdr:to>
    <xdr:sp macro="" textlink="">
      <xdr:nvSpPr>
        <xdr:cNvPr id="419" name="楕円 418"/>
        <xdr:cNvSpPr/>
      </xdr:nvSpPr>
      <xdr:spPr>
        <a:xfrm>
          <a:off x="10426700" y="1345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936</xdr:rowOff>
    </xdr:from>
    <xdr:ext cx="469744" cy="259045"/>
    <xdr:sp macro="" textlink="">
      <xdr:nvSpPr>
        <xdr:cNvPr id="420" name="普通建設事業費 （ うち新規整備　）該当値テキスト"/>
        <xdr:cNvSpPr txBox="1"/>
      </xdr:nvSpPr>
      <xdr:spPr>
        <a:xfrm>
          <a:off x="10528300" y="1337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67593</xdr:rowOff>
    </xdr:from>
    <xdr:to>
      <xdr:col>50</xdr:col>
      <xdr:colOff>165100</xdr:colOff>
      <xdr:row>78</xdr:row>
      <xdr:rowOff>169193</xdr:rowOff>
    </xdr:to>
    <xdr:sp macro="" textlink="">
      <xdr:nvSpPr>
        <xdr:cNvPr id="421" name="楕円 420"/>
        <xdr:cNvSpPr/>
      </xdr:nvSpPr>
      <xdr:spPr>
        <a:xfrm>
          <a:off x="9588500" y="1344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160320</xdr:rowOff>
    </xdr:from>
    <xdr:ext cx="469744" cy="259045"/>
    <xdr:sp macro="" textlink="">
      <xdr:nvSpPr>
        <xdr:cNvPr id="422" name="テキスト ボックス 421"/>
        <xdr:cNvSpPr txBox="1"/>
      </xdr:nvSpPr>
      <xdr:spPr>
        <a:xfrm>
          <a:off x="9404428" y="1353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57097</xdr:rowOff>
    </xdr:from>
    <xdr:to>
      <xdr:col>46</xdr:col>
      <xdr:colOff>38100</xdr:colOff>
      <xdr:row>78</xdr:row>
      <xdr:rowOff>158697</xdr:rowOff>
    </xdr:to>
    <xdr:sp macro="" textlink="">
      <xdr:nvSpPr>
        <xdr:cNvPr id="423" name="楕円 422"/>
        <xdr:cNvSpPr/>
      </xdr:nvSpPr>
      <xdr:spPr>
        <a:xfrm>
          <a:off x="8699500" y="1343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149824</xdr:rowOff>
    </xdr:from>
    <xdr:ext cx="534377" cy="259045"/>
    <xdr:sp macro="" textlink="">
      <xdr:nvSpPr>
        <xdr:cNvPr id="424" name="テキスト ボックス 423"/>
        <xdr:cNvSpPr txBox="1"/>
      </xdr:nvSpPr>
      <xdr:spPr>
        <a:xfrm>
          <a:off x="8483111" y="1352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121531</xdr:rowOff>
    </xdr:from>
    <xdr:to>
      <xdr:col>41</xdr:col>
      <xdr:colOff>101600</xdr:colOff>
      <xdr:row>78</xdr:row>
      <xdr:rowOff>51681</xdr:rowOff>
    </xdr:to>
    <xdr:sp macro="" textlink="">
      <xdr:nvSpPr>
        <xdr:cNvPr id="425" name="楕円 424"/>
        <xdr:cNvSpPr/>
      </xdr:nvSpPr>
      <xdr:spPr>
        <a:xfrm>
          <a:off x="7810500" y="1332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68208</xdr:rowOff>
    </xdr:from>
    <xdr:ext cx="534377" cy="259045"/>
    <xdr:sp macro="" textlink="">
      <xdr:nvSpPr>
        <xdr:cNvPr id="426" name="テキスト ボックス 425"/>
        <xdr:cNvSpPr txBox="1"/>
      </xdr:nvSpPr>
      <xdr:spPr>
        <a:xfrm>
          <a:off x="7594111" y="1309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42714</xdr:rowOff>
    </xdr:from>
    <xdr:to>
      <xdr:col>36</xdr:col>
      <xdr:colOff>165100</xdr:colOff>
      <xdr:row>77</xdr:row>
      <xdr:rowOff>144314</xdr:rowOff>
    </xdr:to>
    <xdr:sp macro="" textlink="">
      <xdr:nvSpPr>
        <xdr:cNvPr id="427" name="楕円 426"/>
        <xdr:cNvSpPr/>
      </xdr:nvSpPr>
      <xdr:spPr>
        <a:xfrm>
          <a:off x="6921500" y="1324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160841</xdr:rowOff>
    </xdr:from>
    <xdr:ext cx="534377" cy="259045"/>
    <xdr:sp macro="" textlink="">
      <xdr:nvSpPr>
        <xdr:cNvPr id="428" name="テキスト ボックス 427"/>
        <xdr:cNvSpPr txBox="1"/>
      </xdr:nvSpPr>
      <xdr:spPr>
        <a:xfrm>
          <a:off x="6705111" y="1301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18021</xdr:rowOff>
    </xdr:from>
    <xdr:to>
      <xdr:col>54</xdr:col>
      <xdr:colOff>189865</xdr:colOff>
      <xdr:row>98</xdr:row>
      <xdr:rowOff>165951</xdr:rowOff>
    </xdr:to>
    <xdr:cxnSp macro="">
      <xdr:nvCxnSpPr>
        <xdr:cNvPr id="452" name="直線コネクタ 451"/>
        <xdr:cNvCxnSpPr/>
      </xdr:nvCxnSpPr>
      <xdr:spPr>
        <a:xfrm flipV="1">
          <a:off x="10475595" y="15619971"/>
          <a:ext cx="1270" cy="134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169778</xdr:rowOff>
    </xdr:from>
    <xdr:ext cx="534377" cy="259045"/>
    <xdr:sp macro="" textlink="">
      <xdr:nvSpPr>
        <xdr:cNvPr id="453" name="普通建設事業費 （ うち更新整備　）最小値テキスト"/>
        <xdr:cNvSpPr txBox="1"/>
      </xdr:nvSpPr>
      <xdr:spPr>
        <a:xfrm>
          <a:off x="10528300" y="1697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165951</xdr:rowOff>
    </xdr:from>
    <xdr:to>
      <xdr:col>55</xdr:col>
      <xdr:colOff>88900</xdr:colOff>
      <xdr:row>98</xdr:row>
      <xdr:rowOff>165951</xdr:rowOff>
    </xdr:to>
    <xdr:cxnSp macro="">
      <xdr:nvCxnSpPr>
        <xdr:cNvPr id="454" name="直線コネクタ 453"/>
        <xdr:cNvCxnSpPr/>
      </xdr:nvCxnSpPr>
      <xdr:spPr>
        <a:xfrm>
          <a:off x="10388600" y="1696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136148</xdr:rowOff>
    </xdr:from>
    <xdr:ext cx="599010" cy="259045"/>
    <xdr:sp macro="" textlink="">
      <xdr:nvSpPr>
        <xdr:cNvPr id="455" name="普通建設事業費 （ うち更新整備　）最大値テキスト"/>
        <xdr:cNvSpPr txBox="1"/>
      </xdr:nvSpPr>
      <xdr:spPr>
        <a:xfrm>
          <a:off x="10528300" y="1539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18021</xdr:rowOff>
    </xdr:from>
    <xdr:to>
      <xdr:col>55</xdr:col>
      <xdr:colOff>88900</xdr:colOff>
      <xdr:row>91</xdr:row>
      <xdr:rowOff>18021</xdr:rowOff>
    </xdr:to>
    <xdr:cxnSp macro="">
      <xdr:nvCxnSpPr>
        <xdr:cNvPr id="456" name="直線コネクタ 455"/>
        <xdr:cNvCxnSpPr/>
      </xdr:nvCxnSpPr>
      <xdr:spPr>
        <a:xfrm>
          <a:off x="10388600" y="1561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33545</xdr:rowOff>
    </xdr:from>
    <xdr:to>
      <xdr:col>55</xdr:col>
      <xdr:colOff>0</xdr:colOff>
      <xdr:row>95</xdr:row>
      <xdr:rowOff>155542</xdr:rowOff>
    </xdr:to>
    <xdr:cxnSp macro="">
      <xdr:nvCxnSpPr>
        <xdr:cNvPr id="457" name="直線コネクタ 456"/>
        <xdr:cNvCxnSpPr/>
      </xdr:nvCxnSpPr>
      <xdr:spPr>
        <a:xfrm>
          <a:off x="9639300" y="16321295"/>
          <a:ext cx="838200" cy="12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62640</xdr:rowOff>
    </xdr:from>
    <xdr:ext cx="534377" cy="259045"/>
    <xdr:sp macro="" textlink="">
      <xdr:nvSpPr>
        <xdr:cNvPr id="458" name="普通建設事業費 （ うち更新整備　）平均値テキスト"/>
        <xdr:cNvSpPr txBox="1"/>
      </xdr:nvSpPr>
      <xdr:spPr>
        <a:xfrm>
          <a:off x="10528300" y="16693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84213</xdr:rowOff>
    </xdr:from>
    <xdr:to>
      <xdr:col>55</xdr:col>
      <xdr:colOff>50800</xdr:colOff>
      <xdr:row>98</xdr:row>
      <xdr:rowOff>14363</xdr:rowOff>
    </xdr:to>
    <xdr:sp macro="" textlink="">
      <xdr:nvSpPr>
        <xdr:cNvPr id="459" name="フローチャート: 判断 458"/>
        <xdr:cNvSpPr/>
      </xdr:nvSpPr>
      <xdr:spPr>
        <a:xfrm>
          <a:off x="104267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33545</xdr:rowOff>
    </xdr:from>
    <xdr:to>
      <xdr:col>50</xdr:col>
      <xdr:colOff>114300</xdr:colOff>
      <xdr:row>95</xdr:row>
      <xdr:rowOff>97447</xdr:rowOff>
    </xdr:to>
    <xdr:cxnSp macro="">
      <xdr:nvCxnSpPr>
        <xdr:cNvPr id="460" name="直線コネクタ 459"/>
        <xdr:cNvCxnSpPr/>
      </xdr:nvCxnSpPr>
      <xdr:spPr>
        <a:xfrm flipV="1">
          <a:off x="8750300" y="16321295"/>
          <a:ext cx="889000" cy="6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112297</xdr:rowOff>
    </xdr:from>
    <xdr:to>
      <xdr:col>50</xdr:col>
      <xdr:colOff>165100</xdr:colOff>
      <xdr:row>98</xdr:row>
      <xdr:rowOff>42447</xdr:rowOff>
    </xdr:to>
    <xdr:sp macro="" textlink="">
      <xdr:nvSpPr>
        <xdr:cNvPr id="461" name="フローチャート: 判断 460"/>
        <xdr:cNvSpPr/>
      </xdr:nvSpPr>
      <xdr:spPr>
        <a:xfrm>
          <a:off x="9588500" y="1674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33574</xdr:rowOff>
    </xdr:from>
    <xdr:ext cx="534377" cy="259045"/>
    <xdr:sp macro="" textlink="">
      <xdr:nvSpPr>
        <xdr:cNvPr id="462" name="テキスト ボックス 461"/>
        <xdr:cNvSpPr txBox="1"/>
      </xdr:nvSpPr>
      <xdr:spPr>
        <a:xfrm>
          <a:off x="9372111" y="1683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97447</xdr:rowOff>
    </xdr:from>
    <xdr:to>
      <xdr:col>45</xdr:col>
      <xdr:colOff>177800</xdr:colOff>
      <xdr:row>96</xdr:row>
      <xdr:rowOff>38179</xdr:rowOff>
    </xdr:to>
    <xdr:cxnSp macro="">
      <xdr:nvCxnSpPr>
        <xdr:cNvPr id="463" name="直線コネクタ 462"/>
        <xdr:cNvCxnSpPr/>
      </xdr:nvCxnSpPr>
      <xdr:spPr>
        <a:xfrm flipV="1">
          <a:off x="7861300" y="16385197"/>
          <a:ext cx="889000" cy="11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105397</xdr:rowOff>
    </xdr:from>
    <xdr:to>
      <xdr:col>46</xdr:col>
      <xdr:colOff>38100</xdr:colOff>
      <xdr:row>98</xdr:row>
      <xdr:rowOff>35547</xdr:rowOff>
    </xdr:to>
    <xdr:sp macro="" textlink="">
      <xdr:nvSpPr>
        <xdr:cNvPr id="464" name="フローチャート: 判断 463"/>
        <xdr:cNvSpPr/>
      </xdr:nvSpPr>
      <xdr:spPr>
        <a:xfrm>
          <a:off x="8699500" y="167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26674</xdr:rowOff>
    </xdr:from>
    <xdr:ext cx="534377" cy="259045"/>
    <xdr:sp macro="" textlink="">
      <xdr:nvSpPr>
        <xdr:cNvPr id="465" name="テキスト ボックス 464"/>
        <xdr:cNvSpPr txBox="1"/>
      </xdr:nvSpPr>
      <xdr:spPr>
        <a:xfrm>
          <a:off x="8483111" y="1682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38179</xdr:rowOff>
    </xdr:from>
    <xdr:to>
      <xdr:col>41</xdr:col>
      <xdr:colOff>50800</xdr:colOff>
      <xdr:row>97</xdr:row>
      <xdr:rowOff>91043</xdr:rowOff>
    </xdr:to>
    <xdr:cxnSp macro="">
      <xdr:nvCxnSpPr>
        <xdr:cNvPr id="466" name="直線コネクタ 465"/>
        <xdr:cNvCxnSpPr/>
      </xdr:nvCxnSpPr>
      <xdr:spPr>
        <a:xfrm flipV="1">
          <a:off x="6972300" y="16497379"/>
          <a:ext cx="889000" cy="22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170796</xdr:rowOff>
    </xdr:from>
    <xdr:to>
      <xdr:col>41</xdr:col>
      <xdr:colOff>101600</xdr:colOff>
      <xdr:row>98</xdr:row>
      <xdr:rowOff>100946</xdr:rowOff>
    </xdr:to>
    <xdr:sp macro="" textlink="">
      <xdr:nvSpPr>
        <xdr:cNvPr id="467" name="フローチャート: 判断 466"/>
        <xdr:cNvSpPr/>
      </xdr:nvSpPr>
      <xdr:spPr>
        <a:xfrm>
          <a:off x="7810500" y="1680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92073</xdr:rowOff>
    </xdr:from>
    <xdr:ext cx="534377" cy="259045"/>
    <xdr:sp macro="" textlink="">
      <xdr:nvSpPr>
        <xdr:cNvPr id="468" name="テキスト ボックス 467"/>
        <xdr:cNvSpPr txBox="1"/>
      </xdr:nvSpPr>
      <xdr:spPr>
        <a:xfrm>
          <a:off x="7594111" y="1689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149974</xdr:rowOff>
    </xdr:from>
    <xdr:to>
      <xdr:col>36</xdr:col>
      <xdr:colOff>165100</xdr:colOff>
      <xdr:row>98</xdr:row>
      <xdr:rowOff>80124</xdr:rowOff>
    </xdr:to>
    <xdr:sp macro="" textlink="">
      <xdr:nvSpPr>
        <xdr:cNvPr id="469" name="フローチャート: 判断 468"/>
        <xdr:cNvSpPr/>
      </xdr:nvSpPr>
      <xdr:spPr>
        <a:xfrm>
          <a:off x="6921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71251</xdr:rowOff>
    </xdr:from>
    <xdr:ext cx="534377" cy="259045"/>
    <xdr:sp macro="" textlink="">
      <xdr:nvSpPr>
        <xdr:cNvPr id="470" name="テキスト ボックス 469"/>
        <xdr:cNvSpPr txBox="1"/>
      </xdr:nvSpPr>
      <xdr:spPr>
        <a:xfrm>
          <a:off x="6705111" y="1687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104742</xdr:rowOff>
    </xdr:from>
    <xdr:to>
      <xdr:col>55</xdr:col>
      <xdr:colOff>50800</xdr:colOff>
      <xdr:row>96</xdr:row>
      <xdr:rowOff>34892</xdr:rowOff>
    </xdr:to>
    <xdr:sp macro="" textlink="">
      <xdr:nvSpPr>
        <xdr:cNvPr id="476" name="楕円 475"/>
        <xdr:cNvSpPr/>
      </xdr:nvSpPr>
      <xdr:spPr>
        <a:xfrm>
          <a:off x="10426700" y="1639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127619</xdr:rowOff>
    </xdr:from>
    <xdr:ext cx="599010" cy="259045"/>
    <xdr:sp macro="" textlink="">
      <xdr:nvSpPr>
        <xdr:cNvPr id="477" name="普通建設事業費 （ うち更新整備　）該当値テキスト"/>
        <xdr:cNvSpPr txBox="1"/>
      </xdr:nvSpPr>
      <xdr:spPr>
        <a:xfrm>
          <a:off x="10528300" y="16243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154195</xdr:rowOff>
    </xdr:from>
    <xdr:to>
      <xdr:col>50</xdr:col>
      <xdr:colOff>165100</xdr:colOff>
      <xdr:row>95</xdr:row>
      <xdr:rowOff>84345</xdr:rowOff>
    </xdr:to>
    <xdr:sp macro="" textlink="">
      <xdr:nvSpPr>
        <xdr:cNvPr id="478" name="楕円 477"/>
        <xdr:cNvSpPr/>
      </xdr:nvSpPr>
      <xdr:spPr>
        <a:xfrm>
          <a:off x="9588500" y="1627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100872</xdr:rowOff>
    </xdr:from>
    <xdr:ext cx="599010" cy="259045"/>
    <xdr:sp macro="" textlink="">
      <xdr:nvSpPr>
        <xdr:cNvPr id="479" name="テキスト ボックス 478"/>
        <xdr:cNvSpPr txBox="1"/>
      </xdr:nvSpPr>
      <xdr:spPr>
        <a:xfrm>
          <a:off x="9339795" y="1604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46647</xdr:rowOff>
    </xdr:from>
    <xdr:to>
      <xdr:col>46</xdr:col>
      <xdr:colOff>38100</xdr:colOff>
      <xdr:row>95</xdr:row>
      <xdr:rowOff>148247</xdr:rowOff>
    </xdr:to>
    <xdr:sp macro="" textlink="">
      <xdr:nvSpPr>
        <xdr:cNvPr id="480" name="楕円 479"/>
        <xdr:cNvSpPr/>
      </xdr:nvSpPr>
      <xdr:spPr>
        <a:xfrm>
          <a:off x="8699500" y="1633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164774</xdr:rowOff>
    </xdr:from>
    <xdr:ext cx="599010" cy="259045"/>
    <xdr:sp macro="" textlink="">
      <xdr:nvSpPr>
        <xdr:cNvPr id="481" name="テキスト ボックス 480"/>
        <xdr:cNvSpPr txBox="1"/>
      </xdr:nvSpPr>
      <xdr:spPr>
        <a:xfrm>
          <a:off x="8450795" y="1610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158829</xdr:rowOff>
    </xdr:from>
    <xdr:to>
      <xdr:col>41</xdr:col>
      <xdr:colOff>101600</xdr:colOff>
      <xdr:row>96</xdr:row>
      <xdr:rowOff>88979</xdr:rowOff>
    </xdr:to>
    <xdr:sp macro="" textlink="">
      <xdr:nvSpPr>
        <xdr:cNvPr id="482" name="楕円 481"/>
        <xdr:cNvSpPr/>
      </xdr:nvSpPr>
      <xdr:spPr>
        <a:xfrm>
          <a:off x="7810500" y="1644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105506</xdr:rowOff>
    </xdr:from>
    <xdr:ext cx="599010" cy="259045"/>
    <xdr:sp macro="" textlink="">
      <xdr:nvSpPr>
        <xdr:cNvPr id="483" name="テキスト ボックス 482"/>
        <xdr:cNvSpPr txBox="1"/>
      </xdr:nvSpPr>
      <xdr:spPr>
        <a:xfrm>
          <a:off x="7561795" y="16221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40243</xdr:rowOff>
    </xdr:from>
    <xdr:to>
      <xdr:col>36</xdr:col>
      <xdr:colOff>165100</xdr:colOff>
      <xdr:row>97</xdr:row>
      <xdr:rowOff>141843</xdr:rowOff>
    </xdr:to>
    <xdr:sp macro="" textlink="">
      <xdr:nvSpPr>
        <xdr:cNvPr id="484" name="楕円 483"/>
        <xdr:cNvSpPr/>
      </xdr:nvSpPr>
      <xdr:spPr>
        <a:xfrm>
          <a:off x="6921500" y="1667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158370</xdr:rowOff>
    </xdr:from>
    <xdr:ext cx="534377" cy="259045"/>
    <xdr:sp macro="" textlink="">
      <xdr:nvSpPr>
        <xdr:cNvPr id="485" name="テキスト ボックス 484"/>
        <xdr:cNvSpPr txBox="1"/>
      </xdr:nvSpPr>
      <xdr:spPr>
        <a:xfrm>
          <a:off x="6705111" y="1644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160198</xdr:rowOff>
    </xdr:from>
    <xdr:to>
      <xdr:col>85</xdr:col>
      <xdr:colOff>126364</xdr:colOff>
      <xdr:row>39</xdr:row>
      <xdr:rowOff>44450</xdr:rowOff>
    </xdr:to>
    <xdr:cxnSp macro="">
      <xdr:nvCxnSpPr>
        <xdr:cNvPr id="509" name="直線コネクタ 508"/>
        <xdr:cNvCxnSpPr/>
      </xdr:nvCxnSpPr>
      <xdr:spPr>
        <a:xfrm flipV="1">
          <a:off x="16317595" y="5132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106875</xdr:rowOff>
    </xdr:from>
    <xdr:ext cx="534377" cy="259045"/>
    <xdr:sp macro="" textlink="">
      <xdr:nvSpPr>
        <xdr:cNvPr id="512" name="災害復旧事業費最大値テキスト"/>
        <xdr:cNvSpPr txBox="1"/>
      </xdr:nvSpPr>
      <xdr:spPr>
        <a:xfrm>
          <a:off x="16370300" y="490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160198</xdr:rowOff>
    </xdr:from>
    <xdr:to>
      <xdr:col>86</xdr:col>
      <xdr:colOff>25400</xdr:colOff>
      <xdr:row>29</xdr:row>
      <xdr:rowOff>160198</xdr:rowOff>
    </xdr:to>
    <xdr:cxnSp macro="">
      <xdr:nvCxnSpPr>
        <xdr:cNvPr id="513" name="直線コネクタ 512"/>
        <xdr:cNvCxnSpPr/>
      </xdr:nvCxnSpPr>
      <xdr:spPr>
        <a:xfrm>
          <a:off x="16230600" y="5132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117316</xdr:rowOff>
    </xdr:from>
    <xdr:to>
      <xdr:col>85</xdr:col>
      <xdr:colOff>127000</xdr:colOff>
      <xdr:row>39</xdr:row>
      <xdr:rowOff>41135</xdr:rowOff>
    </xdr:to>
    <xdr:cxnSp macro="">
      <xdr:nvCxnSpPr>
        <xdr:cNvPr id="514" name="直線コネクタ 513"/>
        <xdr:cNvCxnSpPr/>
      </xdr:nvCxnSpPr>
      <xdr:spPr>
        <a:xfrm>
          <a:off x="15481300" y="6632416"/>
          <a:ext cx="838200" cy="9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118959</xdr:rowOff>
    </xdr:from>
    <xdr:ext cx="534377" cy="259045"/>
    <xdr:sp macro="" textlink="">
      <xdr:nvSpPr>
        <xdr:cNvPr id="515" name="災害復旧事業費平均値テキスト"/>
        <xdr:cNvSpPr txBox="1"/>
      </xdr:nvSpPr>
      <xdr:spPr>
        <a:xfrm>
          <a:off x="16370300" y="6291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96082</xdr:rowOff>
    </xdr:from>
    <xdr:to>
      <xdr:col>85</xdr:col>
      <xdr:colOff>177800</xdr:colOff>
      <xdr:row>38</xdr:row>
      <xdr:rowOff>26232</xdr:rowOff>
    </xdr:to>
    <xdr:sp macro="" textlink="">
      <xdr:nvSpPr>
        <xdr:cNvPr id="516" name="フローチャート: 判断 515"/>
        <xdr:cNvSpPr/>
      </xdr:nvSpPr>
      <xdr:spPr>
        <a:xfrm>
          <a:off x="162687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117316</xdr:rowOff>
    </xdr:from>
    <xdr:to>
      <xdr:col>81</xdr:col>
      <xdr:colOff>50800</xdr:colOff>
      <xdr:row>38</xdr:row>
      <xdr:rowOff>163817</xdr:rowOff>
    </xdr:to>
    <xdr:cxnSp macro="">
      <xdr:nvCxnSpPr>
        <xdr:cNvPr id="517" name="直線コネクタ 516"/>
        <xdr:cNvCxnSpPr/>
      </xdr:nvCxnSpPr>
      <xdr:spPr>
        <a:xfrm flipV="1">
          <a:off x="14592300" y="6632416"/>
          <a:ext cx="889000" cy="4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129458</xdr:rowOff>
    </xdr:from>
    <xdr:to>
      <xdr:col>81</xdr:col>
      <xdr:colOff>101600</xdr:colOff>
      <xdr:row>38</xdr:row>
      <xdr:rowOff>59607</xdr:rowOff>
    </xdr:to>
    <xdr:sp macro="" textlink="">
      <xdr:nvSpPr>
        <xdr:cNvPr id="518" name="フローチャート: 判断 517"/>
        <xdr:cNvSpPr/>
      </xdr:nvSpPr>
      <xdr:spPr>
        <a:xfrm>
          <a:off x="15430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76135</xdr:rowOff>
    </xdr:from>
    <xdr:ext cx="534377" cy="259045"/>
    <xdr:sp macro="" textlink="">
      <xdr:nvSpPr>
        <xdr:cNvPr id="519" name="テキスト ボックス 518"/>
        <xdr:cNvSpPr txBox="1"/>
      </xdr:nvSpPr>
      <xdr:spPr>
        <a:xfrm>
          <a:off x="15214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159226</xdr:rowOff>
    </xdr:from>
    <xdr:to>
      <xdr:col>76</xdr:col>
      <xdr:colOff>114300</xdr:colOff>
      <xdr:row>38</xdr:row>
      <xdr:rowOff>163817</xdr:rowOff>
    </xdr:to>
    <xdr:cxnSp macro="">
      <xdr:nvCxnSpPr>
        <xdr:cNvPr id="520" name="直線コネクタ 519"/>
        <xdr:cNvCxnSpPr/>
      </xdr:nvCxnSpPr>
      <xdr:spPr>
        <a:xfrm>
          <a:off x="13703300" y="6674326"/>
          <a:ext cx="889000" cy="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91053</xdr:rowOff>
    </xdr:from>
    <xdr:to>
      <xdr:col>76</xdr:col>
      <xdr:colOff>165100</xdr:colOff>
      <xdr:row>38</xdr:row>
      <xdr:rowOff>21203</xdr:rowOff>
    </xdr:to>
    <xdr:sp macro="" textlink="">
      <xdr:nvSpPr>
        <xdr:cNvPr id="521" name="フローチャート: 判断 520"/>
        <xdr:cNvSpPr/>
      </xdr:nvSpPr>
      <xdr:spPr>
        <a:xfrm>
          <a:off x="14541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37730</xdr:rowOff>
    </xdr:from>
    <xdr:ext cx="534377" cy="259045"/>
    <xdr:sp macro="" textlink="">
      <xdr:nvSpPr>
        <xdr:cNvPr id="522" name="テキスト ボックス 521"/>
        <xdr:cNvSpPr txBox="1"/>
      </xdr:nvSpPr>
      <xdr:spPr>
        <a:xfrm>
          <a:off x="14325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159226</xdr:rowOff>
    </xdr:from>
    <xdr:to>
      <xdr:col>71</xdr:col>
      <xdr:colOff>177800</xdr:colOff>
      <xdr:row>39</xdr:row>
      <xdr:rowOff>23552</xdr:rowOff>
    </xdr:to>
    <xdr:cxnSp macro="">
      <xdr:nvCxnSpPr>
        <xdr:cNvPr id="523" name="直線コネクタ 522"/>
        <xdr:cNvCxnSpPr/>
      </xdr:nvCxnSpPr>
      <xdr:spPr>
        <a:xfrm flipV="1">
          <a:off x="12814300" y="6674326"/>
          <a:ext cx="8890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152698</xdr:rowOff>
    </xdr:from>
    <xdr:to>
      <xdr:col>72</xdr:col>
      <xdr:colOff>38100</xdr:colOff>
      <xdr:row>38</xdr:row>
      <xdr:rowOff>82848</xdr:rowOff>
    </xdr:to>
    <xdr:sp macro="" textlink="">
      <xdr:nvSpPr>
        <xdr:cNvPr id="524" name="フローチャート: 判断 523"/>
        <xdr:cNvSpPr/>
      </xdr:nvSpPr>
      <xdr:spPr>
        <a:xfrm>
          <a:off x="13652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99375</xdr:rowOff>
    </xdr:from>
    <xdr:ext cx="469744" cy="259045"/>
    <xdr:sp macro="" textlink="">
      <xdr:nvSpPr>
        <xdr:cNvPr id="525" name="テキスト ボックス 524"/>
        <xdr:cNvSpPr txBox="1"/>
      </xdr:nvSpPr>
      <xdr:spPr>
        <a:xfrm>
          <a:off x="13468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102863</xdr:rowOff>
    </xdr:from>
    <xdr:to>
      <xdr:col>67</xdr:col>
      <xdr:colOff>101600</xdr:colOff>
      <xdr:row>38</xdr:row>
      <xdr:rowOff>33013</xdr:rowOff>
    </xdr:to>
    <xdr:sp macro="" textlink="">
      <xdr:nvSpPr>
        <xdr:cNvPr id="526" name="フローチャート: 判断 525"/>
        <xdr:cNvSpPr/>
      </xdr:nvSpPr>
      <xdr:spPr>
        <a:xfrm>
          <a:off x="12763500" y="644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49540</xdr:rowOff>
    </xdr:from>
    <xdr:ext cx="534377" cy="259045"/>
    <xdr:sp macro="" textlink="">
      <xdr:nvSpPr>
        <xdr:cNvPr id="527" name="テキスト ボックス 526"/>
        <xdr:cNvSpPr txBox="1"/>
      </xdr:nvSpPr>
      <xdr:spPr>
        <a:xfrm>
          <a:off x="12547111" y="622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161785</xdr:rowOff>
    </xdr:from>
    <xdr:to>
      <xdr:col>85</xdr:col>
      <xdr:colOff>177800</xdr:colOff>
      <xdr:row>39</xdr:row>
      <xdr:rowOff>91935</xdr:rowOff>
    </xdr:to>
    <xdr:sp macro="" textlink="">
      <xdr:nvSpPr>
        <xdr:cNvPr id="533" name="楕円 532"/>
        <xdr:cNvSpPr/>
      </xdr:nvSpPr>
      <xdr:spPr>
        <a:xfrm>
          <a:off x="16268700" y="667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76712</xdr:rowOff>
    </xdr:from>
    <xdr:ext cx="378565" cy="259045"/>
    <xdr:sp macro="" textlink="">
      <xdr:nvSpPr>
        <xdr:cNvPr id="534" name="災害復旧事業費該当値テキスト"/>
        <xdr:cNvSpPr txBox="1"/>
      </xdr:nvSpPr>
      <xdr:spPr>
        <a:xfrm>
          <a:off x="16370300" y="6591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66516</xdr:rowOff>
    </xdr:from>
    <xdr:to>
      <xdr:col>81</xdr:col>
      <xdr:colOff>101600</xdr:colOff>
      <xdr:row>38</xdr:row>
      <xdr:rowOff>168116</xdr:rowOff>
    </xdr:to>
    <xdr:sp macro="" textlink="">
      <xdr:nvSpPr>
        <xdr:cNvPr id="535" name="楕円 534"/>
        <xdr:cNvSpPr/>
      </xdr:nvSpPr>
      <xdr:spPr>
        <a:xfrm>
          <a:off x="15430500" y="658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159243</xdr:rowOff>
    </xdr:from>
    <xdr:ext cx="469744" cy="259045"/>
    <xdr:sp macro="" textlink="">
      <xdr:nvSpPr>
        <xdr:cNvPr id="536" name="テキスト ボックス 535"/>
        <xdr:cNvSpPr txBox="1"/>
      </xdr:nvSpPr>
      <xdr:spPr>
        <a:xfrm>
          <a:off x="15246428" y="6674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113017</xdr:rowOff>
    </xdr:from>
    <xdr:to>
      <xdr:col>76</xdr:col>
      <xdr:colOff>165100</xdr:colOff>
      <xdr:row>39</xdr:row>
      <xdr:rowOff>43167</xdr:rowOff>
    </xdr:to>
    <xdr:sp macro="" textlink="">
      <xdr:nvSpPr>
        <xdr:cNvPr id="537" name="楕円 536"/>
        <xdr:cNvSpPr/>
      </xdr:nvSpPr>
      <xdr:spPr>
        <a:xfrm>
          <a:off x="14541500" y="662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34294</xdr:rowOff>
    </xdr:from>
    <xdr:ext cx="469744" cy="259045"/>
    <xdr:sp macro="" textlink="">
      <xdr:nvSpPr>
        <xdr:cNvPr id="538" name="テキスト ボックス 537"/>
        <xdr:cNvSpPr txBox="1"/>
      </xdr:nvSpPr>
      <xdr:spPr>
        <a:xfrm>
          <a:off x="14357428" y="672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108426</xdr:rowOff>
    </xdr:from>
    <xdr:to>
      <xdr:col>72</xdr:col>
      <xdr:colOff>38100</xdr:colOff>
      <xdr:row>39</xdr:row>
      <xdr:rowOff>38576</xdr:rowOff>
    </xdr:to>
    <xdr:sp macro="" textlink="">
      <xdr:nvSpPr>
        <xdr:cNvPr id="539" name="楕円 538"/>
        <xdr:cNvSpPr/>
      </xdr:nvSpPr>
      <xdr:spPr>
        <a:xfrm>
          <a:off x="13652500" y="662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29703</xdr:rowOff>
    </xdr:from>
    <xdr:ext cx="469744" cy="259045"/>
    <xdr:sp macro="" textlink="">
      <xdr:nvSpPr>
        <xdr:cNvPr id="540" name="テキスト ボックス 539"/>
        <xdr:cNvSpPr txBox="1"/>
      </xdr:nvSpPr>
      <xdr:spPr>
        <a:xfrm>
          <a:off x="13468428" y="671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144202</xdr:rowOff>
    </xdr:from>
    <xdr:to>
      <xdr:col>67</xdr:col>
      <xdr:colOff>101600</xdr:colOff>
      <xdr:row>39</xdr:row>
      <xdr:rowOff>74352</xdr:rowOff>
    </xdr:to>
    <xdr:sp macro="" textlink="">
      <xdr:nvSpPr>
        <xdr:cNvPr id="541" name="楕円 540"/>
        <xdr:cNvSpPr/>
      </xdr:nvSpPr>
      <xdr:spPr>
        <a:xfrm>
          <a:off x="12763500" y="665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65479</xdr:rowOff>
    </xdr:from>
    <xdr:ext cx="469744" cy="259045"/>
    <xdr:sp macro="" textlink="">
      <xdr:nvSpPr>
        <xdr:cNvPr id="542" name="テキスト ボックス 541"/>
        <xdr:cNvSpPr txBox="1"/>
      </xdr:nvSpPr>
      <xdr:spPr>
        <a:xfrm>
          <a:off x="12579428" y="675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73557</xdr:rowOff>
    </xdr:from>
    <xdr:to>
      <xdr:col>85</xdr:col>
      <xdr:colOff>126364</xdr:colOff>
      <xdr:row>78</xdr:row>
      <xdr:rowOff>99251</xdr:rowOff>
    </xdr:to>
    <xdr:cxnSp macro="">
      <xdr:nvCxnSpPr>
        <xdr:cNvPr id="613" name="直線コネクタ 612"/>
        <xdr:cNvCxnSpPr/>
      </xdr:nvCxnSpPr>
      <xdr:spPr>
        <a:xfrm flipV="1">
          <a:off x="16317595" y="12246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103078</xdr:rowOff>
    </xdr:from>
    <xdr:ext cx="469744" cy="259045"/>
    <xdr:sp macro="" textlink="">
      <xdr:nvSpPr>
        <xdr:cNvPr id="614" name="公債費最小値テキスト"/>
        <xdr:cNvSpPr txBox="1"/>
      </xdr:nvSpPr>
      <xdr:spPr>
        <a:xfrm>
          <a:off x="16370300" y="134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99251</xdr:rowOff>
    </xdr:from>
    <xdr:to>
      <xdr:col>86</xdr:col>
      <xdr:colOff>25400</xdr:colOff>
      <xdr:row>78</xdr:row>
      <xdr:rowOff>99251</xdr:rowOff>
    </xdr:to>
    <xdr:cxnSp macro="">
      <xdr:nvCxnSpPr>
        <xdr:cNvPr id="615" name="直線コネクタ 614"/>
        <xdr:cNvCxnSpPr/>
      </xdr:nvCxnSpPr>
      <xdr:spPr>
        <a:xfrm>
          <a:off x="16230600" y="13472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20234</xdr:rowOff>
    </xdr:from>
    <xdr:ext cx="599010" cy="259045"/>
    <xdr:sp macro="" textlink="">
      <xdr:nvSpPr>
        <xdr:cNvPr id="616" name="公債費最大値テキスト"/>
        <xdr:cNvSpPr txBox="1"/>
      </xdr:nvSpPr>
      <xdr:spPr>
        <a:xfrm>
          <a:off x="16370300" y="1202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73557</xdr:rowOff>
    </xdr:from>
    <xdr:to>
      <xdr:col>86</xdr:col>
      <xdr:colOff>25400</xdr:colOff>
      <xdr:row>71</xdr:row>
      <xdr:rowOff>73557</xdr:rowOff>
    </xdr:to>
    <xdr:cxnSp macro="">
      <xdr:nvCxnSpPr>
        <xdr:cNvPr id="617" name="直線コネクタ 616"/>
        <xdr:cNvCxnSpPr/>
      </xdr:nvCxnSpPr>
      <xdr:spPr>
        <a:xfrm>
          <a:off x="16230600" y="12246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32742</xdr:rowOff>
    </xdr:from>
    <xdr:to>
      <xdr:col>85</xdr:col>
      <xdr:colOff>127000</xdr:colOff>
      <xdr:row>76</xdr:row>
      <xdr:rowOff>44231</xdr:rowOff>
    </xdr:to>
    <xdr:cxnSp macro="">
      <xdr:nvCxnSpPr>
        <xdr:cNvPr id="618" name="直線コネクタ 617"/>
        <xdr:cNvCxnSpPr/>
      </xdr:nvCxnSpPr>
      <xdr:spPr>
        <a:xfrm>
          <a:off x="15481300" y="13062942"/>
          <a:ext cx="8382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67299</xdr:rowOff>
    </xdr:from>
    <xdr:ext cx="534377" cy="259045"/>
    <xdr:sp macro="" textlink="">
      <xdr:nvSpPr>
        <xdr:cNvPr id="619" name="公債費平均値テキスト"/>
        <xdr:cNvSpPr txBox="1"/>
      </xdr:nvSpPr>
      <xdr:spPr>
        <a:xfrm>
          <a:off x="16370300" y="13097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88872</xdr:rowOff>
    </xdr:from>
    <xdr:to>
      <xdr:col>85</xdr:col>
      <xdr:colOff>177800</xdr:colOff>
      <xdr:row>77</xdr:row>
      <xdr:rowOff>19022</xdr:rowOff>
    </xdr:to>
    <xdr:sp macro="" textlink="">
      <xdr:nvSpPr>
        <xdr:cNvPr id="620" name="フローチャート: 判断 619"/>
        <xdr:cNvSpPr/>
      </xdr:nvSpPr>
      <xdr:spPr>
        <a:xfrm>
          <a:off x="162687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25958</xdr:rowOff>
    </xdr:from>
    <xdr:to>
      <xdr:col>81</xdr:col>
      <xdr:colOff>50800</xdr:colOff>
      <xdr:row>76</xdr:row>
      <xdr:rowOff>32742</xdr:rowOff>
    </xdr:to>
    <xdr:cxnSp macro="">
      <xdr:nvCxnSpPr>
        <xdr:cNvPr id="621" name="直線コネクタ 620"/>
        <xdr:cNvCxnSpPr/>
      </xdr:nvCxnSpPr>
      <xdr:spPr>
        <a:xfrm>
          <a:off x="14592300" y="13056158"/>
          <a:ext cx="889000" cy="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88081</xdr:rowOff>
    </xdr:from>
    <xdr:to>
      <xdr:col>81</xdr:col>
      <xdr:colOff>101600</xdr:colOff>
      <xdr:row>77</xdr:row>
      <xdr:rowOff>18231</xdr:rowOff>
    </xdr:to>
    <xdr:sp macro="" textlink="">
      <xdr:nvSpPr>
        <xdr:cNvPr id="622" name="フローチャート: 判断 621"/>
        <xdr:cNvSpPr/>
      </xdr:nvSpPr>
      <xdr:spPr>
        <a:xfrm>
          <a:off x="15430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9358</xdr:rowOff>
    </xdr:from>
    <xdr:ext cx="534377" cy="259045"/>
    <xdr:sp macro="" textlink="">
      <xdr:nvSpPr>
        <xdr:cNvPr id="623" name="テキスト ボックス 622"/>
        <xdr:cNvSpPr txBox="1"/>
      </xdr:nvSpPr>
      <xdr:spPr>
        <a:xfrm>
          <a:off x="15214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25958</xdr:rowOff>
    </xdr:from>
    <xdr:to>
      <xdr:col>76</xdr:col>
      <xdr:colOff>114300</xdr:colOff>
      <xdr:row>76</xdr:row>
      <xdr:rowOff>34069</xdr:rowOff>
    </xdr:to>
    <xdr:cxnSp macro="">
      <xdr:nvCxnSpPr>
        <xdr:cNvPr id="624" name="直線コネクタ 623"/>
        <xdr:cNvCxnSpPr/>
      </xdr:nvCxnSpPr>
      <xdr:spPr>
        <a:xfrm flipV="1">
          <a:off x="13703300" y="13056158"/>
          <a:ext cx="889000" cy="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102904</xdr:rowOff>
    </xdr:from>
    <xdr:to>
      <xdr:col>76</xdr:col>
      <xdr:colOff>165100</xdr:colOff>
      <xdr:row>77</xdr:row>
      <xdr:rowOff>33054</xdr:rowOff>
    </xdr:to>
    <xdr:sp macro="" textlink="">
      <xdr:nvSpPr>
        <xdr:cNvPr id="625" name="フローチャート: 判断 624"/>
        <xdr:cNvSpPr/>
      </xdr:nvSpPr>
      <xdr:spPr>
        <a:xfrm>
          <a:off x="14541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24181</xdr:rowOff>
    </xdr:from>
    <xdr:ext cx="534377" cy="259045"/>
    <xdr:sp macro="" textlink="">
      <xdr:nvSpPr>
        <xdr:cNvPr id="626" name="テキスト ボックス 625"/>
        <xdr:cNvSpPr txBox="1"/>
      </xdr:nvSpPr>
      <xdr:spPr>
        <a:xfrm>
          <a:off x="14325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34069</xdr:rowOff>
    </xdr:from>
    <xdr:to>
      <xdr:col>71</xdr:col>
      <xdr:colOff>177800</xdr:colOff>
      <xdr:row>76</xdr:row>
      <xdr:rowOff>60234</xdr:rowOff>
    </xdr:to>
    <xdr:cxnSp macro="">
      <xdr:nvCxnSpPr>
        <xdr:cNvPr id="627" name="直線コネクタ 626"/>
        <xdr:cNvCxnSpPr/>
      </xdr:nvCxnSpPr>
      <xdr:spPr>
        <a:xfrm flipV="1">
          <a:off x="12814300" y="13064269"/>
          <a:ext cx="889000" cy="2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122816</xdr:rowOff>
    </xdr:from>
    <xdr:to>
      <xdr:col>72</xdr:col>
      <xdr:colOff>38100</xdr:colOff>
      <xdr:row>77</xdr:row>
      <xdr:rowOff>52966</xdr:rowOff>
    </xdr:to>
    <xdr:sp macro="" textlink="">
      <xdr:nvSpPr>
        <xdr:cNvPr id="628" name="フローチャート: 判断 627"/>
        <xdr:cNvSpPr/>
      </xdr:nvSpPr>
      <xdr:spPr>
        <a:xfrm>
          <a:off x="13652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44093</xdr:rowOff>
    </xdr:from>
    <xdr:ext cx="534377" cy="259045"/>
    <xdr:sp macro="" textlink="">
      <xdr:nvSpPr>
        <xdr:cNvPr id="629" name="テキスト ボックス 628"/>
        <xdr:cNvSpPr txBox="1"/>
      </xdr:nvSpPr>
      <xdr:spPr>
        <a:xfrm>
          <a:off x="13436111" y="132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0" name="フローチャート: 判断 629"/>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27884</xdr:rowOff>
    </xdr:from>
    <xdr:ext cx="534377" cy="259045"/>
    <xdr:sp macro="" textlink="">
      <xdr:nvSpPr>
        <xdr:cNvPr id="631" name="テキスト ボックス 630"/>
        <xdr:cNvSpPr txBox="1"/>
      </xdr:nvSpPr>
      <xdr:spPr>
        <a:xfrm>
          <a:off x="12547111" y="1322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164881</xdr:rowOff>
    </xdr:from>
    <xdr:to>
      <xdr:col>85</xdr:col>
      <xdr:colOff>177800</xdr:colOff>
      <xdr:row>76</xdr:row>
      <xdr:rowOff>95031</xdr:rowOff>
    </xdr:to>
    <xdr:sp macro="" textlink="">
      <xdr:nvSpPr>
        <xdr:cNvPr id="637" name="楕円 636"/>
        <xdr:cNvSpPr/>
      </xdr:nvSpPr>
      <xdr:spPr>
        <a:xfrm>
          <a:off x="16268700" y="1302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16309</xdr:rowOff>
    </xdr:from>
    <xdr:ext cx="534377" cy="259045"/>
    <xdr:sp macro="" textlink="">
      <xdr:nvSpPr>
        <xdr:cNvPr id="638" name="公債費該当値テキスト"/>
        <xdr:cNvSpPr txBox="1"/>
      </xdr:nvSpPr>
      <xdr:spPr>
        <a:xfrm>
          <a:off x="16370300" y="1287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153392</xdr:rowOff>
    </xdr:from>
    <xdr:to>
      <xdr:col>81</xdr:col>
      <xdr:colOff>101600</xdr:colOff>
      <xdr:row>76</xdr:row>
      <xdr:rowOff>83542</xdr:rowOff>
    </xdr:to>
    <xdr:sp macro="" textlink="">
      <xdr:nvSpPr>
        <xdr:cNvPr id="639" name="楕円 638"/>
        <xdr:cNvSpPr/>
      </xdr:nvSpPr>
      <xdr:spPr>
        <a:xfrm>
          <a:off x="15430500" y="1301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100070</xdr:rowOff>
    </xdr:from>
    <xdr:ext cx="534377" cy="259045"/>
    <xdr:sp macro="" textlink="">
      <xdr:nvSpPr>
        <xdr:cNvPr id="640" name="テキスト ボックス 639"/>
        <xdr:cNvSpPr txBox="1"/>
      </xdr:nvSpPr>
      <xdr:spPr>
        <a:xfrm>
          <a:off x="15214111" y="1278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146608</xdr:rowOff>
    </xdr:from>
    <xdr:to>
      <xdr:col>76</xdr:col>
      <xdr:colOff>165100</xdr:colOff>
      <xdr:row>76</xdr:row>
      <xdr:rowOff>76758</xdr:rowOff>
    </xdr:to>
    <xdr:sp macro="" textlink="">
      <xdr:nvSpPr>
        <xdr:cNvPr id="641" name="楕円 640"/>
        <xdr:cNvSpPr/>
      </xdr:nvSpPr>
      <xdr:spPr>
        <a:xfrm>
          <a:off x="14541500" y="1300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93285</xdr:rowOff>
    </xdr:from>
    <xdr:ext cx="534377" cy="259045"/>
    <xdr:sp macro="" textlink="">
      <xdr:nvSpPr>
        <xdr:cNvPr id="642" name="テキスト ボックス 641"/>
        <xdr:cNvSpPr txBox="1"/>
      </xdr:nvSpPr>
      <xdr:spPr>
        <a:xfrm>
          <a:off x="14325111" y="127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154719</xdr:rowOff>
    </xdr:from>
    <xdr:to>
      <xdr:col>72</xdr:col>
      <xdr:colOff>38100</xdr:colOff>
      <xdr:row>76</xdr:row>
      <xdr:rowOff>84869</xdr:rowOff>
    </xdr:to>
    <xdr:sp macro="" textlink="">
      <xdr:nvSpPr>
        <xdr:cNvPr id="643" name="楕円 642"/>
        <xdr:cNvSpPr/>
      </xdr:nvSpPr>
      <xdr:spPr>
        <a:xfrm>
          <a:off x="13652500" y="1301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101395</xdr:rowOff>
    </xdr:from>
    <xdr:ext cx="534377" cy="259045"/>
    <xdr:sp macro="" textlink="">
      <xdr:nvSpPr>
        <xdr:cNvPr id="644" name="テキスト ボックス 643"/>
        <xdr:cNvSpPr txBox="1"/>
      </xdr:nvSpPr>
      <xdr:spPr>
        <a:xfrm>
          <a:off x="13436111" y="1278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9434</xdr:rowOff>
    </xdr:from>
    <xdr:to>
      <xdr:col>67</xdr:col>
      <xdr:colOff>101600</xdr:colOff>
      <xdr:row>76</xdr:row>
      <xdr:rowOff>111034</xdr:rowOff>
    </xdr:to>
    <xdr:sp macro="" textlink="">
      <xdr:nvSpPr>
        <xdr:cNvPr id="645" name="楕円 644"/>
        <xdr:cNvSpPr/>
      </xdr:nvSpPr>
      <xdr:spPr>
        <a:xfrm>
          <a:off x="12763500" y="1303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127561</xdr:rowOff>
    </xdr:from>
    <xdr:ext cx="534377" cy="259045"/>
    <xdr:sp macro="" textlink="">
      <xdr:nvSpPr>
        <xdr:cNvPr id="646" name="テキスト ボックス 645"/>
        <xdr:cNvSpPr txBox="1"/>
      </xdr:nvSpPr>
      <xdr:spPr>
        <a:xfrm>
          <a:off x="12547111" y="1281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10230</xdr:rowOff>
    </xdr:from>
    <xdr:to>
      <xdr:col>85</xdr:col>
      <xdr:colOff>126364</xdr:colOff>
      <xdr:row>98</xdr:row>
      <xdr:rowOff>138771</xdr:rowOff>
    </xdr:to>
    <xdr:cxnSp macro="">
      <xdr:nvCxnSpPr>
        <xdr:cNvPr id="668" name="直線コネクタ 667"/>
        <xdr:cNvCxnSpPr/>
      </xdr:nvCxnSpPr>
      <xdr:spPr>
        <a:xfrm flipV="1">
          <a:off x="16317595" y="15612180"/>
          <a:ext cx="1269" cy="1328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142598</xdr:rowOff>
    </xdr:from>
    <xdr:ext cx="378565" cy="259045"/>
    <xdr:sp macro="" textlink="">
      <xdr:nvSpPr>
        <xdr:cNvPr id="669" name="積立金最小値テキスト"/>
        <xdr:cNvSpPr txBox="1"/>
      </xdr:nvSpPr>
      <xdr:spPr>
        <a:xfrm>
          <a:off x="16370300" y="169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138771</xdr:rowOff>
    </xdr:from>
    <xdr:to>
      <xdr:col>86</xdr:col>
      <xdr:colOff>25400</xdr:colOff>
      <xdr:row>98</xdr:row>
      <xdr:rowOff>138771</xdr:rowOff>
    </xdr:to>
    <xdr:cxnSp macro="">
      <xdr:nvCxnSpPr>
        <xdr:cNvPr id="670" name="直線コネクタ 669"/>
        <xdr:cNvCxnSpPr/>
      </xdr:nvCxnSpPr>
      <xdr:spPr>
        <a:xfrm>
          <a:off x="16230600" y="16940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128357</xdr:rowOff>
    </xdr:from>
    <xdr:ext cx="599010" cy="259045"/>
    <xdr:sp macro="" textlink="">
      <xdr:nvSpPr>
        <xdr:cNvPr id="671" name="積立金最大値テキスト"/>
        <xdr:cNvSpPr txBox="1"/>
      </xdr:nvSpPr>
      <xdr:spPr>
        <a:xfrm>
          <a:off x="16370300" y="1538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10230</xdr:rowOff>
    </xdr:from>
    <xdr:to>
      <xdr:col>86</xdr:col>
      <xdr:colOff>25400</xdr:colOff>
      <xdr:row>91</xdr:row>
      <xdr:rowOff>10230</xdr:rowOff>
    </xdr:to>
    <xdr:cxnSp macro="">
      <xdr:nvCxnSpPr>
        <xdr:cNvPr id="672" name="直線コネクタ 671"/>
        <xdr:cNvCxnSpPr/>
      </xdr:nvCxnSpPr>
      <xdr:spPr>
        <a:xfrm>
          <a:off x="16230600" y="1561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673</xdr:rowOff>
    </xdr:from>
    <xdr:to>
      <xdr:col>85</xdr:col>
      <xdr:colOff>127000</xdr:colOff>
      <xdr:row>98</xdr:row>
      <xdr:rowOff>10722</xdr:rowOff>
    </xdr:to>
    <xdr:cxnSp macro="">
      <xdr:nvCxnSpPr>
        <xdr:cNvPr id="673" name="直線コネクタ 672"/>
        <xdr:cNvCxnSpPr/>
      </xdr:nvCxnSpPr>
      <xdr:spPr>
        <a:xfrm flipV="1">
          <a:off x="15481300" y="16802773"/>
          <a:ext cx="838200" cy="1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126866</xdr:rowOff>
    </xdr:from>
    <xdr:ext cx="534377" cy="259045"/>
    <xdr:sp macro="" textlink="">
      <xdr:nvSpPr>
        <xdr:cNvPr id="674" name="積立金平均値テキスト"/>
        <xdr:cNvSpPr txBox="1"/>
      </xdr:nvSpPr>
      <xdr:spPr>
        <a:xfrm>
          <a:off x="16370300" y="16757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148439</xdr:rowOff>
    </xdr:from>
    <xdr:to>
      <xdr:col>85</xdr:col>
      <xdr:colOff>177800</xdr:colOff>
      <xdr:row>98</xdr:row>
      <xdr:rowOff>78589</xdr:rowOff>
    </xdr:to>
    <xdr:sp macro="" textlink="">
      <xdr:nvSpPr>
        <xdr:cNvPr id="675" name="フローチャート: 判断 674"/>
        <xdr:cNvSpPr/>
      </xdr:nvSpPr>
      <xdr:spPr>
        <a:xfrm>
          <a:off x="162687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10722</xdr:rowOff>
    </xdr:from>
    <xdr:to>
      <xdr:col>81</xdr:col>
      <xdr:colOff>50800</xdr:colOff>
      <xdr:row>98</xdr:row>
      <xdr:rowOff>91210</xdr:rowOff>
    </xdr:to>
    <xdr:cxnSp macro="">
      <xdr:nvCxnSpPr>
        <xdr:cNvPr id="676" name="直線コネクタ 675"/>
        <xdr:cNvCxnSpPr/>
      </xdr:nvCxnSpPr>
      <xdr:spPr>
        <a:xfrm flipV="1">
          <a:off x="14592300" y="16812822"/>
          <a:ext cx="889000" cy="8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135896</xdr:rowOff>
    </xdr:from>
    <xdr:to>
      <xdr:col>81</xdr:col>
      <xdr:colOff>101600</xdr:colOff>
      <xdr:row>98</xdr:row>
      <xdr:rowOff>66046</xdr:rowOff>
    </xdr:to>
    <xdr:sp macro="" textlink="">
      <xdr:nvSpPr>
        <xdr:cNvPr id="677" name="フローチャート: 判断 676"/>
        <xdr:cNvSpPr/>
      </xdr:nvSpPr>
      <xdr:spPr>
        <a:xfrm>
          <a:off x="15430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57173</xdr:rowOff>
    </xdr:from>
    <xdr:ext cx="534377" cy="259045"/>
    <xdr:sp macro="" textlink="">
      <xdr:nvSpPr>
        <xdr:cNvPr id="678" name="テキスト ボックス 677"/>
        <xdr:cNvSpPr txBox="1"/>
      </xdr:nvSpPr>
      <xdr:spPr>
        <a:xfrm>
          <a:off x="15214111" y="168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89801</xdr:rowOff>
    </xdr:from>
    <xdr:to>
      <xdr:col>76</xdr:col>
      <xdr:colOff>114300</xdr:colOff>
      <xdr:row>98</xdr:row>
      <xdr:rowOff>91210</xdr:rowOff>
    </xdr:to>
    <xdr:cxnSp macro="">
      <xdr:nvCxnSpPr>
        <xdr:cNvPr id="679" name="直線コネクタ 678"/>
        <xdr:cNvCxnSpPr/>
      </xdr:nvCxnSpPr>
      <xdr:spPr>
        <a:xfrm>
          <a:off x="13703300" y="16891901"/>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147070</xdr:rowOff>
    </xdr:from>
    <xdr:to>
      <xdr:col>76</xdr:col>
      <xdr:colOff>165100</xdr:colOff>
      <xdr:row>98</xdr:row>
      <xdr:rowOff>77220</xdr:rowOff>
    </xdr:to>
    <xdr:sp macro="" textlink="">
      <xdr:nvSpPr>
        <xdr:cNvPr id="680" name="フローチャート: 判断 679"/>
        <xdr:cNvSpPr/>
      </xdr:nvSpPr>
      <xdr:spPr>
        <a:xfrm>
          <a:off x="14541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93747</xdr:rowOff>
    </xdr:from>
    <xdr:ext cx="534377" cy="259045"/>
    <xdr:sp macro="" textlink="">
      <xdr:nvSpPr>
        <xdr:cNvPr id="681" name="テキスト ボックス 680"/>
        <xdr:cNvSpPr txBox="1"/>
      </xdr:nvSpPr>
      <xdr:spPr>
        <a:xfrm>
          <a:off x="14325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89801</xdr:rowOff>
    </xdr:from>
    <xdr:to>
      <xdr:col>71</xdr:col>
      <xdr:colOff>177800</xdr:colOff>
      <xdr:row>98</xdr:row>
      <xdr:rowOff>132773</xdr:rowOff>
    </xdr:to>
    <xdr:cxnSp macro="">
      <xdr:nvCxnSpPr>
        <xdr:cNvPr id="682" name="直線コネクタ 681"/>
        <xdr:cNvCxnSpPr/>
      </xdr:nvCxnSpPr>
      <xdr:spPr>
        <a:xfrm flipV="1">
          <a:off x="12814300" y="16891901"/>
          <a:ext cx="889000" cy="4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154967</xdr:rowOff>
    </xdr:from>
    <xdr:to>
      <xdr:col>72</xdr:col>
      <xdr:colOff>38100</xdr:colOff>
      <xdr:row>98</xdr:row>
      <xdr:rowOff>85117</xdr:rowOff>
    </xdr:to>
    <xdr:sp macro="" textlink="">
      <xdr:nvSpPr>
        <xdr:cNvPr id="683" name="フローチャート: 判断 682"/>
        <xdr:cNvSpPr/>
      </xdr:nvSpPr>
      <xdr:spPr>
        <a:xfrm>
          <a:off x="13652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101644</xdr:rowOff>
    </xdr:from>
    <xdr:ext cx="534377" cy="259045"/>
    <xdr:sp macro="" textlink="">
      <xdr:nvSpPr>
        <xdr:cNvPr id="684" name="テキスト ボックス 683"/>
        <xdr:cNvSpPr txBox="1"/>
      </xdr:nvSpPr>
      <xdr:spPr>
        <a:xfrm>
          <a:off x="13436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27043</xdr:rowOff>
    </xdr:from>
    <xdr:to>
      <xdr:col>67</xdr:col>
      <xdr:colOff>101600</xdr:colOff>
      <xdr:row>97</xdr:row>
      <xdr:rowOff>128643</xdr:rowOff>
    </xdr:to>
    <xdr:sp macro="" textlink="">
      <xdr:nvSpPr>
        <xdr:cNvPr id="685" name="フローチャート: 判断 684"/>
        <xdr:cNvSpPr/>
      </xdr:nvSpPr>
      <xdr:spPr>
        <a:xfrm>
          <a:off x="12763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145170</xdr:rowOff>
    </xdr:from>
    <xdr:ext cx="599010" cy="259045"/>
    <xdr:sp macro="" textlink="">
      <xdr:nvSpPr>
        <xdr:cNvPr id="686" name="テキスト ボックス 685"/>
        <xdr:cNvSpPr txBox="1"/>
      </xdr:nvSpPr>
      <xdr:spPr>
        <a:xfrm>
          <a:off x="12514795"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121323</xdr:rowOff>
    </xdr:from>
    <xdr:to>
      <xdr:col>85</xdr:col>
      <xdr:colOff>177800</xdr:colOff>
      <xdr:row>98</xdr:row>
      <xdr:rowOff>51473</xdr:rowOff>
    </xdr:to>
    <xdr:sp macro="" textlink="">
      <xdr:nvSpPr>
        <xdr:cNvPr id="692" name="楕円 691"/>
        <xdr:cNvSpPr/>
      </xdr:nvSpPr>
      <xdr:spPr>
        <a:xfrm>
          <a:off x="16268700" y="1675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144200</xdr:rowOff>
    </xdr:from>
    <xdr:ext cx="534377" cy="259045"/>
    <xdr:sp macro="" textlink="">
      <xdr:nvSpPr>
        <xdr:cNvPr id="693" name="積立金該当値テキスト"/>
        <xdr:cNvSpPr txBox="1"/>
      </xdr:nvSpPr>
      <xdr:spPr>
        <a:xfrm>
          <a:off x="16370300" y="1660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131372</xdr:rowOff>
    </xdr:from>
    <xdr:to>
      <xdr:col>81</xdr:col>
      <xdr:colOff>101600</xdr:colOff>
      <xdr:row>98</xdr:row>
      <xdr:rowOff>61522</xdr:rowOff>
    </xdr:to>
    <xdr:sp macro="" textlink="">
      <xdr:nvSpPr>
        <xdr:cNvPr id="694" name="楕円 693"/>
        <xdr:cNvSpPr/>
      </xdr:nvSpPr>
      <xdr:spPr>
        <a:xfrm>
          <a:off x="15430500" y="1676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78049</xdr:rowOff>
    </xdr:from>
    <xdr:ext cx="534377" cy="259045"/>
    <xdr:sp macro="" textlink="">
      <xdr:nvSpPr>
        <xdr:cNvPr id="695" name="テキスト ボックス 694"/>
        <xdr:cNvSpPr txBox="1"/>
      </xdr:nvSpPr>
      <xdr:spPr>
        <a:xfrm>
          <a:off x="15214111" y="1653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40410</xdr:rowOff>
    </xdr:from>
    <xdr:to>
      <xdr:col>76</xdr:col>
      <xdr:colOff>165100</xdr:colOff>
      <xdr:row>98</xdr:row>
      <xdr:rowOff>142010</xdr:rowOff>
    </xdr:to>
    <xdr:sp macro="" textlink="">
      <xdr:nvSpPr>
        <xdr:cNvPr id="696" name="楕円 695"/>
        <xdr:cNvSpPr/>
      </xdr:nvSpPr>
      <xdr:spPr>
        <a:xfrm>
          <a:off x="14541500" y="1684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133137</xdr:rowOff>
    </xdr:from>
    <xdr:ext cx="534377" cy="259045"/>
    <xdr:sp macro="" textlink="">
      <xdr:nvSpPr>
        <xdr:cNvPr id="697" name="テキスト ボックス 696"/>
        <xdr:cNvSpPr txBox="1"/>
      </xdr:nvSpPr>
      <xdr:spPr>
        <a:xfrm>
          <a:off x="14325111" y="1693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39001</xdr:rowOff>
    </xdr:from>
    <xdr:to>
      <xdr:col>72</xdr:col>
      <xdr:colOff>38100</xdr:colOff>
      <xdr:row>98</xdr:row>
      <xdr:rowOff>140601</xdr:rowOff>
    </xdr:to>
    <xdr:sp macro="" textlink="">
      <xdr:nvSpPr>
        <xdr:cNvPr id="698" name="楕円 697"/>
        <xdr:cNvSpPr/>
      </xdr:nvSpPr>
      <xdr:spPr>
        <a:xfrm>
          <a:off x="13652500" y="1684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131728</xdr:rowOff>
    </xdr:from>
    <xdr:ext cx="534377" cy="259045"/>
    <xdr:sp macro="" textlink="">
      <xdr:nvSpPr>
        <xdr:cNvPr id="699" name="テキスト ボックス 698"/>
        <xdr:cNvSpPr txBox="1"/>
      </xdr:nvSpPr>
      <xdr:spPr>
        <a:xfrm>
          <a:off x="13436111" y="1693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81973</xdr:rowOff>
    </xdr:from>
    <xdr:to>
      <xdr:col>67</xdr:col>
      <xdr:colOff>101600</xdr:colOff>
      <xdr:row>99</xdr:row>
      <xdr:rowOff>12123</xdr:rowOff>
    </xdr:to>
    <xdr:sp macro="" textlink="">
      <xdr:nvSpPr>
        <xdr:cNvPr id="700" name="楕円 699"/>
        <xdr:cNvSpPr/>
      </xdr:nvSpPr>
      <xdr:spPr>
        <a:xfrm>
          <a:off x="12763500" y="1688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3250</xdr:rowOff>
    </xdr:from>
    <xdr:ext cx="469744" cy="259045"/>
    <xdr:sp macro="" textlink="">
      <xdr:nvSpPr>
        <xdr:cNvPr id="701" name="テキスト ボックス 700"/>
        <xdr:cNvSpPr txBox="1"/>
      </xdr:nvSpPr>
      <xdr:spPr>
        <a:xfrm>
          <a:off x="12579428" y="1697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41539</xdr:rowOff>
    </xdr:from>
    <xdr:to>
      <xdr:col>116</xdr:col>
      <xdr:colOff>62864</xdr:colOff>
      <xdr:row>38</xdr:row>
      <xdr:rowOff>139700</xdr:rowOff>
    </xdr:to>
    <xdr:cxnSp macro="">
      <xdr:nvCxnSpPr>
        <xdr:cNvPr id="723" name="直線コネクタ 722"/>
        <xdr:cNvCxnSpPr/>
      </xdr:nvCxnSpPr>
      <xdr:spPr>
        <a:xfrm flipV="1">
          <a:off x="22159595" y="5185039"/>
          <a:ext cx="1269" cy="1469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159666</xdr:rowOff>
    </xdr:from>
    <xdr:ext cx="534377" cy="259045"/>
    <xdr:sp macro="" textlink="">
      <xdr:nvSpPr>
        <xdr:cNvPr id="726" name="投資及び出資金最大値テキスト"/>
        <xdr:cNvSpPr txBox="1"/>
      </xdr:nvSpPr>
      <xdr:spPr>
        <a:xfrm>
          <a:off x="22212300" y="49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41539</xdr:rowOff>
    </xdr:from>
    <xdr:to>
      <xdr:col>116</xdr:col>
      <xdr:colOff>152400</xdr:colOff>
      <xdr:row>30</xdr:row>
      <xdr:rowOff>41539</xdr:rowOff>
    </xdr:to>
    <xdr:cxnSp macro="">
      <xdr:nvCxnSpPr>
        <xdr:cNvPr id="727" name="直線コネクタ 726"/>
        <xdr:cNvCxnSpPr/>
      </xdr:nvCxnSpPr>
      <xdr:spPr>
        <a:xfrm>
          <a:off x="22072600" y="518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26966</xdr:rowOff>
    </xdr:from>
    <xdr:ext cx="469744" cy="259045"/>
    <xdr:sp macro="" textlink="">
      <xdr:nvSpPr>
        <xdr:cNvPr id="729" name="投資及び出資金平均値テキスト"/>
        <xdr:cNvSpPr txBox="1"/>
      </xdr:nvSpPr>
      <xdr:spPr>
        <a:xfrm>
          <a:off x="22212300" y="6370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4090</xdr:rowOff>
    </xdr:from>
    <xdr:to>
      <xdr:col>116</xdr:col>
      <xdr:colOff>114300</xdr:colOff>
      <xdr:row>38</xdr:row>
      <xdr:rowOff>105690</xdr:rowOff>
    </xdr:to>
    <xdr:sp macro="" textlink="">
      <xdr:nvSpPr>
        <xdr:cNvPr id="730" name="フローチャート: 判断 729"/>
        <xdr:cNvSpPr/>
      </xdr:nvSpPr>
      <xdr:spPr>
        <a:xfrm>
          <a:off x="221107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11405</xdr:rowOff>
    </xdr:from>
    <xdr:to>
      <xdr:col>112</xdr:col>
      <xdr:colOff>38100</xdr:colOff>
      <xdr:row>38</xdr:row>
      <xdr:rowOff>113005</xdr:rowOff>
    </xdr:to>
    <xdr:sp macro="" textlink="">
      <xdr:nvSpPr>
        <xdr:cNvPr id="732" name="フローチャート: 判断 731"/>
        <xdr:cNvSpPr/>
      </xdr:nvSpPr>
      <xdr:spPr>
        <a:xfrm>
          <a:off x="21272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129532</xdr:rowOff>
    </xdr:from>
    <xdr:ext cx="469744" cy="259045"/>
    <xdr:sp macro="" textlink="">
      <xdr:nvSpPr>
        <xdr:cNvPr id="733" name="テキスト ボックス 732"/>
        <xdr:cNvSpPr txBox="1"/>
      </xdr:nvSpPr>
      <xdr:spPr>
        <a:xfrm>
          <a:off x="21088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42174</xdr:rowOff>
    </xdr:from>
    <xdr:to>
      <xdr:col>107</xdr:col>
      <xdr:colOff>101600</xdr:colOff>
      <xdr:row>38</xdr:row>
      <xdr:rowOff>143774</xdr:rowOff>
    </xdr:to>
    <xdr:sp macro="" textlink="">
      <xdr:nvSpPr>
        <xdr:cNvPr id="735" name="フローチャート: 判断 734"/>
        <xdr:cNvSpPr/>
      </xdr:nvSpPr>
      <xdr:spPr>
        <a:xfrm>
          <a:off x="20383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160301</xdr:rowOff>
    </xdr:from>
    <xdr:ext cx="469744" cy="259045"/>
    <xdr:sp macro="" textlink="">
      <xdr:nvSpPr>
        <xdr:cNvPr id="736" name="テキスト ボックス 735"/>
        <xdr:cNvSpPr txBox="1"/>
      </xdr:nvSpPr>
      <xdr:spPr>
        <a:xfrm>
          <a:off x="20199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47661</xdr:rowOff>
    </xdr:from>
    <xdr:to>
      <xdr:col>102</xdr:col>
      <xdr:colOff>165100</xdr:colOff>
      <xdr:row>38</xdr:row>
      <xdr:rowOff>149261</xdr:rowOff>
    </xdr:to>
    <xdr:sp macro="" textlink="">
      <xdr:nvSpPr>
        <xdr:cNvPr id="738" name="フローチャート: 判断 737"/>
        <xdr:cNvSpPr/>
      </xdr:nvSpPr>
      <xdr:spPr>
        <a:xfrm>
          <a:off x="19494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165788</xdr:rowOff>
    </xdr:from>
    <xdr:ext cx="378565" cy="259045"/>
    <xdr:sp macro="" textlink="">
      <xdr:nvSpPr>
        <xdr:cNvPr id="739" name="テキスト ボックス 738"/>
        <xdr:cNvSpPr txBox="1"/>
      </xdr:nvSpPr>
      <xdr:spPr>
        <a:xfrm>
          <a:off x="19356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38151</xdr:rowOff>
    </xdr:from>
    <xdr:to>
      <xdr:col>98</xdr:col>
      <xdr:colOff>38100</xdr:colOff>
      <xdr:row>38</xdr:row>
      <xdr:rowOff>139751</xdr:rowOff>
    </xdr:to>
    <xdr:sp macro="" textlink="">
      <xdr:nvSpPr>
        <xdr:cNvPr id="740" name="フローチャート: 判断 739"/>
        <xdr:cNvSpPr/>
      </xdr:nvSpPr>
      <xdr:spPr>
        <a:xfrm>
          <a:off x="18605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156278</xdr:rowOff>
    </xdr:from>
    <xdr:ext cx="469744" cy="259045"/>
    <xdr:sp macro="" textlink="">
      <xdr:nvSpPr>
        <xdr:cNvPr id="741" name="テキスト ボックス 740"/>
        <xdr:cNvSpPr txBox="1"/>
      </xdr:nvSpPr>
      <xdr:spPr>
        <a:xfrm>
          <a:off x="18421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0" name="テキスト ボックス 76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107924</xdr:rowOff>
    </xdr:from>
    <xdr:to>
      <xdr:col>116</xdr:col>
      <xdr:colOff>62864</xdr:colOff>
      <xdr:row>59</xdr:row>
      <xdr:rowOff>44450</xdr:rowOff>
    </xdr:to>
    <xdr:cxnSp macro="">
      <xdr:nvCxnSpPr>
        <xdr:cNvPr id="780" name="直線コネクタ 779"/>
        <xdr:cNvCxnSpPr/>
      </xdr:nvCxnSpPr>
      <xdr:spPr>
        <a:xfrm flipV="1">
          <a:off x="22159595" y="8851874"/>
          <a:ext cx="1269" cy="13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54601</xdr:rowOff>
    </xdr:from>
    <xdr:ext cx="534377" cy="259045"/>
    <xdr:sp macro="" textlink="">
      <xdr:nvSpPr>
        <xdr:cNvPr id="783" name="貸付金最大値テキスト"/>
        <xdr:cNvSpPr txBox="1"/>
      </xdr:nvSpPr>
      <xdr:spPr>
        <a:xfrm>
          <a:off x="22212300" y="86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107924</xdr:rowOff>
    </xdr:from>
    <xdr:to>
      <xdr:col>116</xdr:col>
      <xdr:colOff>152400</xdr:colOff>
      <xdr:row>51</xdr:row>
      <xdr:rowOff>107924</xdr:rowOff>
    </xdr:to>
    <xdr:cxnSp macro="">
      <xdr:nvCxnSpPr>
        <xdr:cNvPr id="784" name="直線コネクタ 783"/>
        <xdr:cNvCxnSpPr/>
      </xdr:nvCxnSpPr>
      <xdr:spPr>
        <a:xfrm>
          <a:off x="22072600" y="8851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119888</xdr:rowOff>
    </xdr:from>
    <xdr:to>
      <xdr:col>116</xdr:col>
      <xdr:colOff>63500</xdr:colOff>
      <xdr:row>57</xdr:row>
      <xdr:rowOff>123241</xdr:rowOff>
    </xdr:to>
    <xdr:cxnSp macro="">
      <xdr:nvCxnSpPr>
        <xdr:cNvPr id="785" name="直線コネクタ 784"/>
        <xdr:cNvCxnSpPr/>
      </xdr:nvCxnSpPr>
      <xdr:spPr>
        <a:xfrm flipV="1">
          <a:off x="21323300" y="9892538"/>
          <a:ext cx="8382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140250</xdr:rowOff>
    </xdr:from>
    <xdr:ext cx="469744" cy="259045"/>
    <xdr:sp macro="" textlink="">
      <xdr:nvSpPr>
        <xdr:cNvPr id="786" name="貸付金平均値テキスト"/>
        <xdr:cNvSpPr txBox="1"/>
      </xdr:nvSpPr>
      <xdr:spPr>
        <a:xfrm>
          <a:off x="22212300" y="9912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161823</xdr:rowOff>
    </xdr:from>
    <xdr:to>
      <xdr:col>116</xdr:col>
      <xdr:colOff>114300</xdr:colOff>
      <xdr:row>58</xdr:row>
      <xdr:rowOff>91973</xdr:rowOff>
    </xdr:to>
    <xdr:sp macro="" textlink="">
      <xdr:nvSpPr>
        <xdr:cNvPr id="787" name="フローチャート: 判断 786"/>
        <xdr:cNvSpPr/>
      </xdr:nvSpPr>
      <xdr:spPr>
        <a:xfrm>
          <a:off x="22110700" y="993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123241</xdr:rowOff>
    </xdr:from>
    <xdr:to>
      <xdr:col>111</xdr:col>
      <xdr:colOff>177800</xdr:colOff>
      <xdr:row>57</xdr:row>
      <xdr:rowOff>128270</xdr:rowOff>
    </xdr:to>
    <xdr:cxnSp macro="">
      <xdr:nvCxnSpPr>
        <xdr:cNvPr id="788" name="直線コネクタ 787"/>
        <xdr:cNvCxnSpPr/>
      </xdr:nvCxnSpPr>
      <xdr:spPr>
        <a:xfrm flipV="1">
          <a:off x="20434300" y="9895891"/>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160300</xdr:rowOff>
    </xdr:from>
    <xdr:to>
      <xdr:col>112</xdr:col>
      <xdr:colOff>38100</xdr:colOff>
      <xdr:row>58</xdr:row>
      <xdr:rowOff>90450</xdr:rowOff>
    </xdr:to>
    <xdr:sp macro="" textlink="">
      <xdr:nvSpPr>
        <xdr:cNvPr id="789" name="フローチャート: 判断 788"/>
        <xdr:cNvSpPr/>
      </xdr:nvSpPr>
      <xdr:spPr>
        <a:xfrm>
          <a:off x="21272500" y="99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81577</xdr:rowOff>
    </xdr:from>
    <xdr:ext cx="469744" cy="259045"/>
    <xdr:sp macro="" textlink="">
      <xdr:nvSpPr>
        <xdr:cNvPr id="790" name="テキスト ボックス 789"/>
        <xdr:cNvSpPr txBox="1"/>
      </xdr:nvSpPr>
      <xdr:spPr>
        <a:xfrm>
          <a:off x="21088428" y="1002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120803</xdr:rowOff>
    </xdr:from>
    <xdr:to>
      <xdr:col>107</xdr:col>
      <xdr:colOff>50800</xdr:colOff>
      <xdr:row>57</xdr:row>
      <xdr:rowOff>128270</xdr:rowOff>
    </xdr:to>
    <xdr:cxnSp macro="">
      <xdr:nvCxnSpPr>
        <xdr:cNvPr id="791" name="直線コネクタ 790"/>
        <xdr:cNvCxnSpPr/>
      </xdr:nvCxnSpPr>
      <xdr:spPr>
        <a:xfrm>
          <a:off x="19545300" y="9893453"/>
          <a:ext cx="889000" cy="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140106</xdr:rowOff>
    </xdr:from>
    <xdr:to>
      <xdr:col>107</xdr:col>
      <xdr:colOff>101600</xdr:colOff>
      <xdr:row>58</xdr:row>
      <xdr:rowOff>70256</xdr:rowOff>
    </xdr:to>
    <xdr:sp macro="" textlink="">
      <xdr:nvSpPr>
        <xdr:cNvPr id="792" name="フローチャート: 判断 791"/>
        <xdr:cNvSpPr/>
      </xdr:nvSpPr>
      <xdr:spPr>
        <a:xfrm>
          <a:off x="203835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61383</xdr:rowOff>
    </xdr:from>
    <xdr:ext cx="469744" cy="259045"/>
    <xdr:sp macro="" textlink="">
      <xdr:nvSpPr>
        <xdr:cNvPr id="793" name="テキスト ボックス 792"/>
        <xdr:cNvSpPr txBox="1"/>
      </xdr:nvSpPr>
      <xdr:spPr>
        <a:xfrm>
          <a:off x="20199428" y="1000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113182</xdr:rowOff>
    </xdr:from>
    <xdr:to>
      <xdr:col>102</xdr:col>
      <xdr:colOff>114300</xdr:colOff>
      <xdr:row>57</xdr:row>
      <xdr:rowOff>120803</xdr:rowOff>
    </xdr:to>
    <xdr:cxnSp macro="">
      <xdr:nvCxnSpPr>
        <xdr:cNvPr id="794" name="直線コネクタ 793"/>
        <xdr:cNvCxnSpPr/>
      </xdr:nvCxnSpPr>
      <xdr:spPr>
        <a:xfrm>
          <a:off x="18656300" y="9885832"/>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163195</xdr:rowOff>
    </xdr:from>
    <xdr:to>
      <xdr:col>102</xdr:col>
      <xdr:colOff>165100</xdr:colOff>
      <xdr:row>58</xdr:row>
      <xdr:rowOff>93345</xdr:rowOff>
    </xdr:to>
    <xdr:sp macro="" textlink="">
      <xdr:nvSpPr>
        <xdr:cNvPr id="795" name="フローチャート: 判断 794"/>
        <xdr:cNvSpPr/>
      </xdr:nvSpPr>
      <xdr:spPr>
        <a:xfrm>
          <a:off x="19494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84472</xdr:rowOff>
    </xdr:from>
    <xdr:ext cx="469744" cy="259045"/>
    <xdr:sp macro="" textlink="">
      <xdr:nvSpPr>
        <xdr:cNvPr id="796" name="テキスト ボックス 795"/>
        <xdr:cNvSpPr txBox="1"/>
      </xdr:nvSpPr>
      <xdr:spPr>
        <a:xfrm>
          <a:off x="19310428" y="100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115189</xdr:rowOff>
    </xdr:from>
    <xdr:to>
      <xdr:col>98</xdr:col>
      <xdr:colOff>38100</xdr:colOff>
      <xdr:row>58</xdr:row>
      <xdr:rowOff>45339</xdr:rowOff>
    </xdr:to>
    <xdr:sp macro="" textlink="">
      <xdr:nvSpPr>
        <xdr:cNvPr id="797" name="フローチャート: 判断 796"/>
        <xdr:cNvSpPr/>
      </xdr:nvSpPr>
      <xdr:spPr>
        <a:xfrm>
          <a:off x="18605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36466</xdr:rowOff>
    </xdr:from>
    <xdr:ext cx="469744" cy="259045"/>
    <xdr:sp macro="" textlink="">
      <xdr:nvSpPr>
        <xdr:cNvPr id="798" name="テキスト ボックス 797"/>
        <xdr:cNvSpPr txBox="1"/>
      </xdr:nvSpPr>
      <xdr:spPr>
        <a:xfrm>
          <a:off x="18421428" y="998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69088</xdr:rowOff>
    </xdr:from>
    <xdr:to>
      <xdr:col>116</xdr:col>
      <xdr:colOff>114300</xdr:colOff>
      <xdr:row>57</xdr:row>
      <xdr:rowOff>170688</xdr:rowOff>
    </xdr:to>
    <xdr:sp macro="" textlink="">
      <xdr:nvSpPr>
        <xdr:cNvPr id="804" name="楕円 803"/>
        <xdr:cNvSpPr/>
      </xdr:nvSpPr>
      <xdr:spPr>
        <a:xfrm>
          <a:off x="22110700" y="984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91965</xdr:rowOff>
    </xdr:from>
    <xdr:ext cx="469744" cy="259045"/>
    <xdr:sp macro="" textlink="">
      <xdr:nvSpPr>
        <xdr:cNvPr id="805" name="貸付金該当値テキスト"/>
        <xdr:cNvSpPr txBox="1"/>
      </xdr:nvSpPr>
      <xdr:spPr>
        <a:xfrm>
          <a:off x="22212300" y="9693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72441</xdr:rowOff>
    </xdr:from>
    <xdr:to>
      <xdr:col>112</xdr:col>
      <xdr:colOff>38100</xdr:colOff>
      <xdr:row>58</xdr:row>
      <xdr:rowOff>2591</xdr:rowOff>
    </xdr:to>
    <xdr:sp macro="" textlink="">
      <xdr:nvSpPr>
        <xdr:cNvPr id="806" name="楕円 805"/>
        <xdr:cNvSpPr/>
      </xdr:nvSpPr>
      <xdr:spPr>
        <a:xfrm>
          <a:off x="21272500" y="984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19118</xdr:rowOff>
    </xdr:from>
    <xdr:ext cx="469744" cy="259045"/>
    <xdr:sp macro="" textlink="">
      <xdr:nvSpPr>
        <xdr:cNvPr id="807" name="テキスト ボックス 806"/>
        <xdr:cNvSpPr txBox="1"/>
      </xdr:nvSpPr>
      <xdr:spPr>
        <a:xfrm>
          <a:off x="21088428" y="962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77470</xdr:rowOff>
    </xdr:from>
    <xdr:to>
      <xdr:col>107</xdr:col>
      <xdr:colOff>101600</xdr:colOff>
      <xdr:row>58</xdr:row>
      <xdr:rowOff>7620</xdr:rowOff>
    </xdr:to>
    <xdr:sp macro="" textlink="">
      <xdr:nvSpPr>
        <xdr:cNvPr id="808" name="楕円 807"/>
        <xdr:cNvSpPr/>
      </xdr:nvSpPr>
      <xdr:spPr>
        <a:xfrm>
          <a:off x="20383500" y="98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24147</xdr:rowOff>
    </xdr:from>
    <xdr:ext cx="469744" cy="259045"/>
    <xdr:sp macro="" textlink="">
      <xdr:nvSpPr>
        <xdr:cNvPr id="809" name="テキスト ボックス 808"/>
        <xdr:cNvSpPr txBox="1"/>
      </xdr:nvSpPr>
      <xdr:spPr>
        <a:xfrm>
          <a:off x="20199428" y="962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70003</xdr:rowOff>
    </xdr:from>
    <xdr:to>
      <xdr:col>102</xdr:col>
      <xdr:colOff>165100</xdr:colOff>
      <xdr:row>58</xdr:row>
      <xdr:rowOff>153</xdr:rowOff>
    </xdr:to>
    <xdr:sp macro="" textlink="">
      <xdr:nvSpPr>
        <xdr:cNvPr id="810" name="楕円 809"/>
        <xdr:cNvSpPr/>
      </xdr:nvSpPr>
      <xdr:spPr>
        <a:xfrm>
          <a:off x="19494500" y="984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16680</xdr:rowOff>
    </xdr:from>
    <xdr:ext cx="469744" cy="259045"/>
    <xdr:sp macro="" textlink="">
      <xdr:nvSpPr>
        <xdr:cNvPr id="811" name="テキスト ボックス 810"/>
        <xdr:cNvSpPr txBox="1"/>
      </xdr:nvSpPr>
      <xdr:spPr>
        <a:xfrm>
          <a:off x="19310428" y="961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62382</xdr:rowOff>
    </xdr:from>
    <xdr:to>
      <xdr:col>98</xdr:col>
      <xdr:colOff>38100</xdr:colOff>
      <xdr:row>57</xdr:row>
      <xdr:rowOff>163982</xdr:rowOff>
    </xdr:to>
    <xdr:sp macro="" textlink="">
      <xdr:nvSpPr>
        <xdr:cNvPr id="812" name="楕円 811"/>
        <xdr:cNvSpPr/>
      </xdr:nvSpPr>
      <xdr:spPr>
        <a:xfrm>
          <a:off x="18605500" y="98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9059</xdr:rowOff>
    </xdr:from>
    <xdr:ext cx="469744" cy="259045"/>
    <xdr:sp macro="" textlink="">
      <xdr:nvSpPr>
        <xdr:cNvPr id="813" name="テキスト ボックス 812"/>
        <xdr:cNvSpPr txBox="1"/>
      </xdr:nvSpPr>
      <xdr:spPr>
        <a:xfrm>
          <a:off x="18421428" y="961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2" name="テキスト ボックス 831"/>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119202</xdr:rowOff>
    </xdr:from>
    <xdr:to>
      <xdr:col>116</xdr:col>
      <xdr:colOff>62864</xdr:colOff>
      <xdr:row>79</xdr:row>
      <xdr:rowOff>47693</xdr:rowOff>
    </xdr:to>
    <xdr:cxnSp macro="">
      <xdr:nvCxnSpPr>
        <xdr:cNvPr id="840" name="直線コネクタ 839"/>
        <xdr:cNvCxnSpPr/>
      </xdr:nvCxnSpPr>
      <xdr:spPr>
        <a:xfrm flipV="1">
          <a:off x="22159595" y="12120702"/>
          <a:ext cx="1269" cy="147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51520</xdr:rowOff>
    </xdr:from>
    <xdr:ext cx="534377" cy="259045"/>
    <xdr:sp macro="" textlink="">
      <xdr:nvSpPr>
        <xdr:cNvPr id="841" name="繰出金最小値テキスト"/>
        <xdr:cNvSpPr txBox="1"/>
      </xdr:nvSpPr>
      <xdr:spPr>
        <a:xfrm>
          <a:off x="22212300" y="135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47693</xdr:rowOff>
    </xdr:from>
    <xdr:to>
      <xdr:col>116</xdr:col>
      <xdr:colOff>152400</xdr:colOff>
      <xdr:row>79</xdr:row>
      <xdr:rowOff>47693</xdr:rowOff>
    </xdr:to>
    <xdr:cxnSp macro="">
      <xdr:nvCxnSpPr>
        <xdr:cNvPr id="842" name="直線コネクタ 841"/>
        <xdr:cNvCxnSpPr/>
      </xdr:nvCxnSpPr>
      <xdr:spPr>
        <a:xfrm>
          <a:off x="22072600" y="1359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65879</xdr:rowOff>
    </xdr:from>
    <xdr:ext cx="599010" cy="259045"/>
    <xdr:sp macro="" textlink="">
      <xdr:nvSpPr>
        <xdr:cNvPr id="843" name="繰出金最大値テキスト"/>
        <xdr:cNvSpPr txBox="1"/>
      </xdr:nvSpPr>
      <xdr:spPr>
        <a:xfrm>
          <a:off x="22212300" y="1189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119202</xdr:rowOff>
    </xdr:from>
    <xdr:to>
      <xdr:col>116</xdr:col>
      <xdr:colOff>152400</xdr:colOff>
      <xdr:row>70</xdr:row>
      <xdr:rowOff>119202</xdr:rowOff>
    </xdr:to>
    <xdr:cxnSp macro="">
      <xdr:nvCxnSpPr>
        <xdr:cNvPr id="844" name="直線コネクタ 843"/>
        <xdr:cNvCxnSpPr/>
      </xdr:nvCxnSpPr>
      <xdr:spPr>
        <a:xfrm>
          <a:off x="22072600" y="1212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79600</xdr:rowOff>
    </xdr:from>
    <xdr:to>
      <xdr:col>116</xdr:col>
      <xdr:colOff>63500</xdr:colOff>
      <xdr:row>77</xdr:row>
      <xdr:rowOff>94416</xdr:rowOff>
    </xdr:to>
    <xdr:cxnSp macro="">
      <xdr:nvCxnSpPr>
        <xdr:cNvPr id="845" name="直線コネクタ 844"/>
        <xdr:cNvCxnSpPr/>
      </xdr:nvCxnSpPr>
      <xdr:spPr>
        <a:xfrm flipV="1">
          <a:off x="21323300" y="13281250"/>
          <a:ext cx="838200" cy="1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104473</xdr:rowOff>
    </xdr:from>
    <xdr:ext cx="534377" cy="259045"/>
    <xdr:sp macro="" textlink="">
      <xdr:nvSpPr>
        <xdr:cNvPr id="846" name="繰出金平均値テキスト"/>
        <xdr:cNvSpPr txBox="1"/>
      </xdr:nvSpPr>
      <xdr:spPr>
        <a:xfrm>
          <a:off x="22212300" y="12963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81595</xdr:rowOff>
    </xdr:from>
    <xdr:to>
      <xdr:col>116</xdr:col>
      <xdr:colOff>114300</xdr:colOff>
      <xdr:row>77</xdr:row>
      <xdr:rowOff>11745</xdr:rowOff>
    </xdr:to>
    <xdr:sp macro="" textlink="">
      <xdr:nvSpPr>
        <xdr:cNvPr id="847" name="フローチャート: 判断 846"/>
        <xdr:cNvSpPr/>
      </xdr:nvSpPr>
      <xdr:spPr>
        <a:xfrm>
          <a:off x="221107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129674</xdr:rowOff>
    </xdr:from>
    <xdr:to>
      <xdr:col>111</xdr:col>
      <xdr:colOff>177800</xdr:colOff>
      <xdr:row>77</xdr:row>
      <xdr:rowOff>94416</xdr:rowOff>
    </xdr:to>
    <xdr:cxnSp macro="">
      <xdr:nvCxnSpPr>
        <xdr:cNvPr id="848" name="直線コネクタ 847"/>
        <xdr:cNvCxnSpPr/>
      </xdr:nvCxnSpPr>
      <xdr:spPr>
        <a:xfrm>
          <a:off x="20434300" y="13159874"/>
          <a:ext cx="889000" cy="13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89074</xdr:rowOff>
    </xdr:from>
    <xdr:to>
      <xdr:col>112</xdr:col>
      <xdr:colOff>38100</xdr:colOff>
      <xdr:row>77</xdr:row>
      <xdr:rowOff>19224</xdr:rowOff>
    </xdr:to>
    <xdr:sp macro="" textlink="">
      <xdr:nvSpPr>
        <xdr:cNvPr id="849" name="フローチャート: 判断 848"/>
        <xdr:cNvSpPr/>
      </xdr:nvSpPr>
      <xdr:spPr>
        <a:xfrm>
          <a:off x="21272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35751</xdr:rowOff>
    </xdr:from>
    <xdr:ext cx="534377" cy="259045"/>
    <xdr:sp macro="" textlink="">
      <xdr:nvSpPr>
        <xdr:cNvPr id="850" name="テキスト ボックス 849"/>
        <xdr:cNvSpPr txBox="1"/>
      </xdr:nvSpPr>
      <xdr:spPr>
        <a:xfrm>
          <a:off x="21056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90388</xdr:rowOff>
    </xdr:from>
    <xdr:to>
      <xdr:col>107</xdr:col>
      <xdr:colOff>50800</xdr:colOff>
      <xdr:row>76</xdr:row>
      <xdr:rowOff>129674</xdr:rowOff>
    </xdr:to>
    <xdr:cxnSp macro="">
      <xdr:nvCxnSpPr>
        <xdr:cNvPr id="851" name="直線コネクタ 850"/>
        <xdr:cNvCxnSpPr/>
      </xdr:nvCxnSpPr>
      <xdr:spPr>
        <a:xfrm>
          <a:off x="19545300" y="13120588"/>
          <a:ext cx="889000" cy="3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76208</xdr:rowOff>
    </xdr:from>
    <xdr:to>
      <xdr:col>107</xdr:col>
      <xdr:colOff>101600</xdr:colOff>
      <xdr:row>77</xdr:row>
      <xdr:rowOff>6358</xdr:rowOff>
    </xdr:to>
    <xdr:sp macro="" textlink="">
      <xdr:nvSpPr>
        <xdr:cNvPr id="852" name="フローチャート: 判断 851"/>
        <xdr:cNvSpPr/>
      </xdr:nvSpPr>
      <xdr:spPr>
        <a:xfrm>
          <a:off x="20383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22884</xdr:rowOff>
    </xdr:from>
    <xdr:ext cx="534377" cy="259045"/>
    <xdr:sp macro="" textlink="">
      <xdr:nvSpPr>
        <xdr:cNvPr id="853" name="テキスト ボックス 852"/>
        <xdr:cNvSpPr txBox="1"/>
      </xdr:nvSpPr>
      <xdr:spPr>
        <a:xfrm>
          <a:off x="20167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90388</xdr:rowOff>
    </xdr:from>
    <xdr:to>
      <xdr:col>102</xdr:col>
      <xdr:colOff>114300</xdr:colOff>
      <xdr:row>77</xdr:row>
      <xdr:rowOff>93969</xdr:rowOff>
    </xdr:to>
    <xdr:cxnSp macro="">
      <xdr:nvCxnSpPr>
        <xdr:cNvPr id="854" name="直線コネクタ 853"/>
        <xdr:cNvCxnSpPr/>
      </xdr:nvCxnSpPr>
      <xdr:spPr>
        <a:xfrm flipV="1">
          <a:off x="18656300" y="13120588"/>
          <a:ext cx="889000" cy="17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86134</xdr:rowOff>
    </xdr:from>
    <xdr:to>
      <xdr:col>102</xdr:col>
      <xdr:colOff>165100</xdr:colOff>
      <xdr:row>77</xdr:row>
      <xdr:rowOff>16284</xdr:rowOff>
    </xdr:to>
    <xdr:sp macro="" textlink="">
      <xdr:nvSpPr>
        <xdr:cNvPr id="855" name="フローチャート: 判断 854"/>
        <xdr:cNvSpPr/>
      </xdr:nvSpPr>
      <xdr:spPr>
        <a:xfrm>
          <a:off x="19494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7411</xdr:rowOff>
    </xdr:from>
    <xdr:ext cx="534377" cy="259045"/>
    <xdr:sp macro="" textlink="">
      <xdr:nvSpPr>
        <xdr:cNvPr id="856" name="テキスト ボックス 855"/>
        <xdr:cNvSpPr txBox="1"/>
      </xdr:nvSpPr>
      <xdr:spPr>
        <a:xfrm>
          <a:off x="19278111" y="132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125149</xdr:rowOff>
    </xdr:from>
    <xdr:to>
      <xdr:col>98</xdr:col>
      <xdr:colOff>38100</xdr:colOff>
      <xdr:row>77</xdr:row>
      <xdr:rowOff>55299</xdr:rowOff>
    </xdr:to>
    <xdr:sp macro="" textlink="">
      <xdr:nvSpPr>
        <xdr:cNvPr id="857" name="フローチャート: 判断 856"/>
        <xdr:cNvSpPr/>
      </xdr:nvSpPr>
      <xdr:spPr>
        <a:xfrm>
          <a:off x="18605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71827</xdr:rowOff>
    </xdr:from>
    <xdr:ext cx="534377" cy="259045"/>
    <xdr:sp macro="" textlink="">
      <xdr:nvSpPr>
        <xdr:cNvPr id="858" name="テキスト ボックス 857"/>
        <xdr:cNvSpPr txBox="1"/>
      </xdr:nvSpPr>
      <xdr:spPr>
        <a:xfrm>
          <a:off x="18389111" y="1293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28800</xdr:rowOff>
    </xdr:from>
    <xdr:to>
      <xdr:col>116</xdr:col>
      <xdr:colOff>114300</xdr:colOff>
      <xdr:row>77</xdr:row>
      <xdr:rowOff>130400</xdr:rowOff>
    </xdr:to>
    <xdr:sp macro="" textlink="">
      <xdr:nvSpPr>
        <xdr:cNvPr id="864" name="楕円 863"/>
        <xdr:cNvSpPr/>
      </xdr:nvSpPr>
      <xdr:spPr>
        <a:xfrm>
          <a:off x="22110700" y="1323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7227</xdr:rowOff>
    </xdr:from>
    <xdr:ext cx="534377" cy="259045"/>
    <xdr:sp macro="" textlink="">
      <xdr:nvSpPr>
        <xdr:cNvPr id="865" name="繰出金該当値テキスト"/>
        <xdr:cNvSpPr txBox="1"/>
      </xdr:nvSpPr>
      <xdr:spPr>
        <a:xfrm>
          <a:off x="22212300" y="1320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43616</xdr:rowOff>
    </xdr:from>
    <xdr:to>
      <xdr:col>112</xdr:col>
      <xdr:colOff>38100</xdr:colOff>
      <xdr:row>77</xdr:row>
      <xdr:rowOff>145216</xdr:rowOff>
    </xdr:to>
    <xdr:sp macro="" textlink="">
      <xdr:nvSpPr>
        <xdr:cNvPr id="866" name="楕円 865"/>
        <xdr:cNvSpPr/>
      </xdr:nvSpPr>
      <xdr:spPr>
        <a:xfrm>
          <a:off x="21272500" y="132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136343</xdr:rowOff>
    </xdr:from>
    <xdr:ext cx="534377" cy="259045"/>
    <xdr:sp macro="" textlink="">
      <xdr:nvSpPr>
        <xdr:cNvPr id="867" name="テキスト ボックス 866"/>
        <xdr:cNvSpPr txBox="1"/>
      </xdr:nvSpPr>
      <xdr:spPr>
        <a:xfrm>
          <a:off x="21056111" y="1333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78874</xdr:rowOff>
    </xdr:from>
    <xdr:to>
      <xdr:col>107</xdr:col>
      <xdr:colOff>101600</xdr:colOff>
      <xdr:row>77</xdr:row>
      <xdr:rowOff>9024</xdr:rowOff>
    </xdr:to>
    <xdr:sp macro="" textlink="">
      <xdr:nvSpPr>
        <xdr:cNvPr id="868" name="楕円 867"/>
        <xdr:cNvSpPr/>
      </xdr:nvSpPr>
      <xdr:spPr>
        <a:xfrm>
          <a:off x="20383500" y="1310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151</xdr:rowOff>
    </xdr:from>
    <xdr:ext cx="534377" cy="259045"/>
    <xdr:sp macro="" textlink="">
      <xdr:nvSpPr>
        <xdr:cNvPr id="869" name="テキスト ボックス 868"/>
        <xdr:cNvSpPr txBox="1"/>
      </xdr:nvSpPr>
      <xdr:spPr>
        <a:xfrm>
          <a:off x="20167111" y="132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39588</xdr:rowOff>
    </xdr:from>
    <xdr:to>
      <xdr:col>102</xdr:col>
      <xdr:colOff>165100</xdr:colOff>
      <xdr:row>76</xdr:row>
      <xdr:rowOff>141188</xdr:rowOff>
    </xdr:to>
    <xdr:sp macro="" textlink="">
      <xdr:nvSpPr>
        <xdr:cNvPr id="870" name="楕円 869"/>
        <xdr:cNvSpPr/>
      </xdr:nvSpPr>
      <xdr:spPr>
        <a:xfrm>
          <a:off x="19494500" y="1306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157715</xdr:rowOff>
    </xdr:from>
    <xdr:ext cx="534377" cy="259045"/>
    <xdr:sp macro="" textlink="">
      <xdr:nvSpPr>
        <xdr:cNvPr id="871" name="テキスト ボックス 870"/>
        <xdr:cNvSpPr txBox="1"/>
      </xdr:nvSpPr>
      <xdr:spPr>
        <a:xfrm>
          <a:off x="19278111" y="1284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43169</xdr:rowOff>
    </xdr:from>
    <xdr:to>
      <xdr:col>98</xdr:col>
      <xdr:colOff>38100</xdr:colOff>
      <xdr:row>77</xdr:row>
      <xdr:rowOff>144769</xdr:rowOff>
    </xdr:to>
    <xdr:sp macro="" textlink="">
      <xdr:nvSpPr>
        <xdr:cNvPr id="872" name="楕円 871"/>
        <xdr:cNvSpPr/>
      </xdr:nvSpPr>
      <xdr:spPr>
        <a:xfrm>
          <a:off x="18605500" y="1324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135896</xdr:rowOff>
    </xdr:from>
    <xdr:ext cx="534377" cy="259045"/>
    <xdr:sp macro="" textlink="">
      <xdr:nvSpPr>
        <xdr:cNvPr id="873" name="テキスト ボックス 872"/>
        <xdr:cNvSpPr txBox="1"/>
      </xdr:nvSpPr>
      <xdr:spPr>
        <a:xfrm>
          <a:off x="18389111" y="1333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項目において類似団体と比較して高くなってしまう要因としては離島であり、地理的要因により島内各所に点在する各施設に人員配置をし、施設維持管理及び行政サービスをしていかなければいけな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人口減少に伴い上がることが懸念されるが、現状況での合併や統合は防災上の問題もあり、難しいためコスト削減を図りつつ継続して運営していく。</a:t>
          </a:r>
        </a:p>
        <a:p>
          <a:r>
            <a:rPr kumimoji="1" lang="ja-JP" altLang="en-US" sz="1300">
              <a:latin typeface="ＭＳ Ｐゴシック" panose="020B0600070205080204" pitchFamily="50" charset="-128"/>
              <a:ea typeface="ＭＳ Ｐゴシック" panose="020B0600070205080204" pitchFamily="50" charset="-128"/>
            </a:rPr>
            <a:t>　普通建設事業費については大規模事業の三根公民館建替事業及び漁業協同組合の製氷貯氷施設整備が終了したことに伴い、前年度と比較し３４．６％（７億３，７００万円）減ったため住民一人当たり９０，２２４円の減となった。また、物件費においては新焼却場建設のための調査や消防車両購入に関連した物臨時的経費の増により、３．３％（４，６００万円）増えたため住民一人当たり８，４８４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7,465
7,353
72.23
7,473,946
7,343,434
105,274
3,556,166
6,822,030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100203</xdr:rowOff>
    </xdr:from>
    <xdr:to>
      <xdr:col>24</xdr:col>
      <xdr:colOff>62865</xdr:colOff>
      <xdr:row>39</xdr:row>
      <xdr:rowOff>41021</xdr:rowOff>
    </xdr:to>
    <xdr:cxnSp macro="">
      <xdr:nvCxnSpPr>
        <xdr:cNvPr id="56" name="直線コネクタ 55"/>
        <xdr:cNvCxnSpPr/>
      </xdr:nvCxnSpPr>
      <xdr:spPr>
        <a:xfrm flipV="1">
          <a:off x="4633595" y="5243703"/>
          <a:ext cx="1270" cy="148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44848</xdr:rowOff>
    </xdr:from>
    <xdr:ext cx="469744" cy="259045"/>
    <xdr:sp macro="" textlink="">
      <xdr:nvSpPr>
        <xdr:cNvPr id="57" name="議会費最小値テキスト"/>
        <xdr:cNvSpPr txBox="1"/>
      </xdr:nvSpPr>
      <xdr:spPr>
        <a:xfrm>
          <a:off x="4686300" y="673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41021</xdr:rowOff>
    </xdr:from>
    <xdr:to>
      <xdr:col>24</xdr:col>
      <xdr:colOff>152400</xdr:colOff>
      <xdr:row>39</xdr:row>
      <xdr:rowOff>41021</xdr:rowOff>
    </xdr:to>
    <xdr:cxnSp macro="">
      <xdr:nvCxnSpPr>
        <xdr:cNvPr id="58" name="直線コネクタ 57"/>
        <xdr:cNvCxnSpPr/>
      </xdr:nvCxnSpPr>
      <xdr:spPr>
        <a:xfrm>
          <a:off x="4546600" y="672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46880</xdr:rowOff>
    </xdr:from>
    <xdr:ext cx="534377" cy="259045"/>
    <xdr:sp macro="" textlink="">
      <xdr:nvSpPr>
        <xdr:cNvPr id="59" name="議会費最大値テキスト"/>
        <xdr:cNvSpPr txBox="1"/>
      </xdr:nvSpPr>
      <xdr:spPr>
        <a:xfrm>
          <a:off x="4686300" y="5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100203</xdr:rowOff>
    </xdr:from>
    <xdr:to>
      <xdr:col>24</xdr:col>
      <xdr:colOff>152400</xdr:colOff>
      <xdr:row>30</xdr:row>
      <xdr:rowOff>100203</xdr:rowOff>
    </xdr:to>
    <xdr:cxnSp macro="">
      <xdr:nvCxnSpPr>
        <xdr:cNvPr id="60" name="直線コネクタ 59"/>
        <xdr:cNvCxnSpPr/>
      </xdr:nvCxnSpPr>
      <xdr:spPr>
        <a:xfrm>
          <a:off x="4546600" y="524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43434</xdr:rowOff>
    </xdr:from>
    <xdr:to>
      <xdr:col>24</xdr:col>
      <xdr:colOff>63500</xdr:colOff>
      <xdr:row>35</xdr:row>
      <xdr:rowOff>90170</xdr:rowOff>
    </xdr:to>
    <xdr:cxnSp macro="">
      <xdr:nvCxnSpPr>
        <xdr:cNvPr id="61" name="直線コネクタ 60"/>
        <xdr:cNvCxnSpPr/>
      </xdr:nvCxnSpPr>
      <xdr:spPr>
        <a:xfrm flipV="1">
          <a:off x="3797300" y="6044184"/>
          <a:ext cx="838200" cy="4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23512</xdr:rowOff>
    </xdr:from>
    <xdr:ext cx="469744" cy="259045"/>
    <xdr:sp macro="" textlink="">
      <xdr:nvSpPr>
        <xdr:cNvPr id="62" name="議会費平均値テキスト"/>
        <xdr:cNvSpPr txBox="1"/>
      </xdr:nvSpPr>
      <xdr:spPr>
        <a:xfrm>
          <a:off x="4686300" y="6195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3" name="フローチャート: 判断 62"/>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14351</xdr:rowOff>
    </xdr:from>
    <xdr:to>
      <xdr:col>19</xdr:col>
      <xdr:colOff>177800</xdr:colOff>
      <xdr:row>35</xdr:row>
      <xdr:rowOff>90170</xdr:rowOff>
    </xdr:to>
    <xdr:cxnSp macro="">
      <xdr:nvCxnSpPr>
        <xdr:cNvPr id="64" name="直線コネクタ 63"/>
        <xdr:cNvCxnSpPr/>
      </xdr:nvCxnSpPr>
      <xdr:spPr>
        <a:xfrm>
          <a:off x="2908300" y="6015101"/>
          <a:ext cx="889000" cy="7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65532</xdr:rowOff>
    </xdr:from>
    <xdr:to>
      <xdr:col>20</xdr:col>
      <xdr:colOff>38100</xdr:colOff>
      <xdr:row>36</xdr:row>
      <xdr:rowOff>167132</xdr:rowOff>
    </xdr:to>
    <xdr:sp macro="" textlink="">
      <xdr:nvSpPr>
        <xdr:cNvPr id="65" name="フローチャート: 判断 64"/>
        <xdr:cNvSpPr/>
      </xdr:nvSpPr>
      <xdr:spPr>
        <a:xfrm>
          <a:off x="3746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158259</xdr:rowOff>
    </xdr:from>
    <xdr:ext cx="469744" cy="259045"/>
    <xdr:sp macro="" textlink="">
      <xdr:nvSpPr>
        <xdr:cNvPr id="66" name="テキスト ボックス 65"/>
        <xdr:cNvSpPr txBox="1"/>
      </xdr:nvSpPr>
      <xdr:spPr>
        <a:xfrm>
          <a:off x="3562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45974</xdr:rowOff>
    </xdr:from>
    <xdr:to>
      <xdr:col>15</xdr:col>
      <xdr:colOff>50800</xdr:colOff>
      <xdr:row>35</xdr:row>
      <xdr:rowOff>14351</xdr:rowOff>
    </xdr:to>
    <xdr:cxnSp macro="">
      <xdr:nvCxnSpPr>
        <xdr:cNvPr id="67" name="直線コネクタ 66"/>
        <xdr:cNvCxnSpPr/>
      </xdr:nvCxnSpPr>
      <xdr:spPr>
        <a:xfrm>
          <a:off x="2019300" y="5875274"/>
          <a:ext cx="889000" cy="13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89662</xdr:rowOff>
    </xdr:from>
    <xdr:to>
      <xdr:col>15</xdr:col>
      <xdr:colOff>101600</xdr:colOff>
      <xdr:row>37</xdr:row>
      <xdr:rowOff>19812</xdr:rowOff>
    </xdr:to>
    <xdr:sp macro="" textlink="">
      <xdr:nvSpPr>
        <xdr:cNvPr id="68" name="フローチャート: 判断 67"/>
        <xdr:cNvSpPr/>
      </xdr:nvSpPr>
      <xdr:spPr>
        <a:xfrm>
          <a:off x="2857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10939</xdr:rowOff>
    </xdr:from>
    <xdr:ext cx="469744" cy="259045"/>
    <xdr:sp macro="" textlink="">
      <xdr:nvSpPr>
        <xdr:cNvPr id="69" name="テキスト ボックス 68"/>
        <xdr:cNvSpPr txBox="1"/>
      </xdr:nvSpPr>
      <xdr:spPr>
        <a:xfrm>
          <a:off x="2673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45974</xdr:rowOff>
    </xdr:from>
    <xdr:to>
      <xdr:col>10</xdr:col>
      <xdr:colOff>114300</xdr:colOff>
      <xdr:row>34</xdr:row>
      <xdr:rowOff>159385</xdr:rowOff>
    </xdr:to>
    <xdr:cxnSp macro="">
      <xdr:nvCxnSpPr>
        <xdr:cNvPr id="70" name="直線コネクタ 69"/>
        <xdr:cNvCxnSpPr/>
      </xdr:nvCxnSpPr>
      <xdr:spPr>
        <a:xfrm flipV="1">
          <a:off x="1130300" y="5875274"/>
          <a:ext cx="889000"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2794</xdr:rowOff>
    </xdr:from>
    <xdr:to>
      <xdr:col>10</xdr:col>
      <xdr:colOff>165100</xdr:colOff>
      <xdr:row>36</xdr:row>
      <xdr:rowOff>104394</xdr:rowOff>
    </xdr:to>
    <xdr:sp macro="" textlink="">
      <xdr:nvSpPr>
        <xdr:cNvPr id="71" name="フローチャート: 判断 70"/>
        <xdr:cNvSpPr/>
      </xdr:nvSpPr>
      <xdr:spPr>
        <a:xfrm>
          <a:off x="1968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95521</xdr:rowOff>
    </xdr:from>
    <xdr:ext cx="469744" cy="259045"/>
    <xdr:sp macro="" textlink="">
      <xdr:nvSpPr>
        <xdr:cNvPr id="72" name="テキスト ボックス 71"/>
        <xdr:cNvSpPr txBox="1"/>
      </xdr:nvSpPr>
      <xdr:spPr>
        <a:xfrm>
          <a:off x="1784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17145</xdr:rowOff>
    </xdr:from>
    <xdr:to>
      <xdr:col>6</xdr:col>
      <xdr:colOff>38100</xdr:colOff>
      <xdr:row>36</xdr:row>
      <xdr:rowOff>118745</xdr:rowOff>
    </xdr:to>
    <xdr:sp macro="" textlink="">
      <xdr:nvSpPr>
        <xdr:cNvPr id="73" name="フローチャート: 判断 72"/>
        <xdr:cNvSpPr/>
      </xdr:nvSpPr>
      <xdr:spPr>
        <a:xfrm>
          <a:off x="1079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109872</xdr:rowOff>
    </xdr:from>
    <xdr:ext cx="469744" cy="259045"/>
    <xdr:sp macro="" textlink="">
      <xdr:nvSpPr>
        <xdr:cNvPr id="74" name="テキスト ボックス 73"/>
        <xdr:cNvSpPr txBox="1"/>
      </xdr:nvSpPr>
      <xdr:spPr>
        <a:xfrm>
          <a:off x="895428"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164084</xdr:rowOff>
    </xdr:from>
    <xdr:to>
      <xdr:col>24</xdr:col>
      <xdr:colOff>114300</xdr:colOff>
      <xdr:row>35</xdr:row>
      <xdr:rowOff>94234</xdr:rowOff>
    </xdr:to>
    <xdr:sp macro="" textlink="">
      <xdr:nvSpPr>
        <xdr:cNvPr id="80" name="楕円 79"/>
        <xdr:cNvSpPr/>
      </xdr:nvSpPr>
      <xdr:spPr>
        <a:xfrm>
          <a:off x="4584700" y="599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15511</xdr:rowOff>
    </xdr:from>
    <xdr:ext cx="534377" cy="259045"/>
    <xdr:sp macro="" textlink="">
      <xdr:nvSpPr>
        <xdr:cNvPr id="81" name="議会費該当値テキスト"/>
        <xdr:cNvSpPr txBox="1"/>
      </xdr:nvSpPr>
      <xdr:spPr>
        <a:xfrm>
          <a:off x="4686300" y="584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39370</xdr:rowOff>
    </xdr:from>
    <xdr:to>
      <xdr:col>20</xdr:col>
      <xdr:colOff>38100</xdr:colOff>
      <xdr:row>35</xdr:row>
      <xdr:rowOff>140970</xdr:rowOff>
    </xdr:to>
    <xdr:sp macro="" textlink="">
      <xdr:nvSpPr>
        <xdr:cNvPr id="82" name="楕円 81"/>
        <xdr:cNvSpPr/>
      </xdr:nvSpPr>
      <xdr:spPr>
        <a:xfrm>
          <a:off x="3746500" y="604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157497</xdr:rowOff>
    </xdr:from>
    <xdr:ext cx="534377" cy="259045"/>
    <xdr:sp macro="" textlink="">
      <xdr:nvSpPr>
        <xdr:cNvPr id="83" name="テキスト ボックス 82"/>
        <xdr:cNvSpPr txBox="1"/>
      </xdr:nvSpPr>
      <xdr:spPr>
        <a:xfrm>
          <a:off x="3530111" y="581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135001</xdr:rowOff>
    </xdr:from>
    <xdr:to>
      <xdr:col>15</xdr:col>
      <xdr:colOff>101600</xdr:colOff>
      <xdr:row>35</xdr:row>
      <xdr:rowOff>65151</xdr:rowOff>
    </xdr:to>
    <xdr:sp macro="" textlink="">
      <xdr:nvSpPr>
        <xdr:cNvPr id="84" name="楕円 83"/>
        <xdr:cNvSpPr/>
      </xdr:nvSpPr>
      <xdr:spPr>
        <a:xfrm>
          <a:off x="2857500" y="596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81678</xdr:rowOff>
    </xdr:from>
    <xdr:ext cx="534377" cy="259045"/>
    <xdr:sp macro="" textlink="">
      <xdr:nvSpPr>
        <xdr:cNvPr id="85" name="テキスト ボックス 84"/>
        <xdr:cNvSpPr txBox="1"/>
      </xdr:nvSpPr>
      <xdr:spPr>
        <a:xfrm>
          <a:off x="2641111" y="573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166624</xdr:rowOff>
    </xdr:from>
    <xdr:to>
      <xdr:col>10</xdr:col>
      <xdr:colOff>165100</xdr:colOff>
      <xdr:row>34</xdr:row>
      <xdr:rowOff>96774</xdr:rowOff>
    </xdr:to>
    <xdr:sp macro="" textlink="">
      <xdr:nvSpPr>
        <xdr:cNvPr id="86" name="楕円 85"/>
        <xdr:cNvSpPr/>
      </xdr:nvSpPr>
      <xdr:spPr>
        <a:xfrm>
          <a:off x="1968500" y="582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113301</xdr:rowOff>
    </xdr:from>
    <xdr:ext cx="534377" cy="259045"/>
    <xdr:sp macro="" textlink="">
      <xdr:nvSpPr>
        <xdr:cNvPr id="87" name="テキスト ボックス 86"/>
        <xdr:cNvSpPr txBox="1"/>
      </xdr:nvSpPr>
      <xdr:spPr>
        <a:xfrm>
          <a:off x="1752111" y="559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108585</xdr:rowOff>
    </xdr:from>
    <xdr:to>
      <xdr:col>6</xdr:col>
      <xdr:colOff>38100</xdr:colOff>
      <xdr:row>35</xdr:row>
      <xdr:rowOff>38735</xdr:rowOff>
    </xdr:to>
    <xdr:sp macro="" textlink="">
      <xdr:nvSpPr>
        <xdr:cNvPr id="88" name="楕円 87"/>
        <xdr:cNvSpPr/>
      </xdr:nvSpPr>
      <xdr:spPr>
        <a:xfrm>
          <a:off x="1079500" y="593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55262</xdr:rowOff>
    </xdr:from>
    <xdr:ext cx="534377" cy="259045"/>
    <xdr:sp macro="" textlink="">
      <xdr:nvSpPr>
        <xdr:cNvPr id="89" name="テキスト ボックス 88"/>
        <xdr:cNvSpPr txBox="1"/>
      </xdr:nvSpPr>
      <xdr:spPr>
        <a:xfrm>
          <a:off x="863111" y="571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42775</xdr:rowOff>
    </xdr:from>
    <xdr:to>
      <xdr:col>24</xdr:col>
      <xdr:colOff>62865</xdr:colOff>
      <xdr:row>58</xdr:row>
      <xdr:rowOff>137140</xdr:rowOff>
    </xdr:to>
    <xdr:cxnSp macro="">
      <xdr:nvCxnSpPr>
        <xdr:cNvPr id="113" name="直線コネクタ 112"/>
        <xdr:cNvCxnSpPr/>
      </xdr:nvCxnSpPr>
      <xdr:spPr>
        <a:xfrm flipV="1">
          <a:off x="4633595" y="8786725"/>
          <a:ext cx="1270" cy="129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140967</xdr:rowOff>
    </xdr:from>
    <xdr:ext cx="534377" cy="259045"/>
    <xdr:sp macro="" textlink="">
      <xdr:nvSpPr>
        <xdr:cNvPr id="114" name="総務費最小値テキスト"/>
        <xdr:cNvSpPr txBox="1"/>
      </xdr:nvSpPr>
      <xdr:spPr>
        <a:xfrm>
          <a:off x="4686300" y="100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137140</xdr:rowOff>
    </xdr:from>
    <xdr:to>
      <xdr:col>24</xdr:col>
      <xdr:colOff>152400</xdr:colOff>
      <xdr:row>58</xdr:row>
      <xdr:rowOff>137140</xdr:rowOff>
    </xdr:to>
    <xdr:cxnSp macro="">
      <xdr:nvCxnSpPr>
        <xdr:cNvPr id="115" name="直線コネクタ 114"/>
        <xdr:cNvCxnSpPr/>
      </xdr:nvCxnSpPr>
      <xdr:spPr>
        <a:xfrm>
          <a:off x="4546600" y="1008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160902</xdr:rowOff>
    </xdr:from>
    <xdr:ext cx="690189" cy="259045"/>
    <xdr:sp macro="" textlink="">
      <xdr:nvSpPr>
        <xdr:cNvPr id="116" name="総務費最大値テキスト"/>
        <xdr:cNvSpPr txBox="1"/>
      </xdr:nvSpPr>
      <xdr:spPr>
        <a:xfrm>
          <a:off x="4686300" y="85619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1,081,319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42775</xdr:rowOff>
    </xdr:from>
    <xdr:to>
      <xdr:col>24</xdr:col>
      <xdr:colOff>152400</xdr:colOff>
      <xdr:row>51</xdr:row>
      <xdr:rowOff>42775</xdr:rowOff>
    </xdr:to>
    <xdr:cxnSp macro="">
      <xdr:nvCxnSpPr>
        <xdr:cNvPr id="117" name="直線コネクタ 116"/>
        <xdr:cNvCxnSpPr/>
      </xdr:nvCxnSpPr>
      <xdr:spPr>
        <a:xfrm>
          <a:off x="4546600" y="878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9644</xdr:rowOff>
    </xdr:from>
    <xdr:to>
      <xdr:col>24</xdr:col>
      <xdr:colOff>63500</xdr:colOff>
      <xdr:row>58</xdr:row>
      <xdr:rowOff>15442</xdr:rowOff>
    </xdr:to>
    <xdr:cxnSp macro="">
      <xdr:nvCxnSpPr>
        <xdr:cNvPr id="118" name="直線コネクタ 117"/>
        <xdr:cNvCxnSpPr/>
      </xdr:nvCxnSpPr>
      <xdr:spPr>
        <a:xfrm flipV="1">
          <a:off x="3797300" y="9953744"/>
          <a:ext cx="838200" cy="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150655</xdr:rowOff>
    </xdr:from>
    <xdr:ext cx="599010" cy="259045"/>
    <xdr:sp macro="" textlink="">
      <xdr:nvSpPr>
        <xdr:cNvPr id="119" name="総務費平均値テキスト"/>
        <xdr:cNvSpPr txBox="1"/>
      </xdr:nvSpPr>
      <xdr:spPr>
        <a:xfrm>
          <a:off x="4686300" y="9751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127778</xdr:rowOff>
    </xdr:from>
    <xdr:to>
      <xdr:col>24</xdr:col>
      <xdr:colOff>114300</xdr:colOff>
      <xdr:row>58</xdr:row>
      <xdr:rowOff>57928</xdr:rowOff>
    </xdr:to>
    <xdr:sp macro="" textlink="">
      <xdr:nvSpPr>
        <xdr:cNvPr id="120" name="フローチャート: 判断 119"/>
        <xdr:cNvSpPr/>
      </xdr:nvSpPr>
      <xdr:spPr>
        <a:xfrm>
          <a:off x="4584700" y="99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15442</xdr:rowOff>
    </xdr:from>
    <xdr:to>
      <xdr:col>19</xdr:col>
      <xdr:colOff>177800</xdr:colOff>
      <xdr:row>58</xdr:row>
      <xdr:rowOff>58377</xdr:rowOff>
    </xdr:to>
    <xdr:cxnSp macro="">
      <xdr:nvCxnSpPr>
        <xdr:cNvPr id="121" name="直線コネクタ 120"/>
        <xdr:cNvCxnSpPr/>
      </xdr:nvCxnSpPr>
      <xdr:spPr>
        <a:xfrm flipV="1">
          <a:off x="2908300" y="9959542"/>
          <a:ext cx="889000" cy="4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113971</xdr:rowOff>
    </xdr:from>
    <xdr:to>
      <xdr:col>20</xdr:col>
      <xdr:colOff>38100</xdr:colOff>
      <xdr:row>58</xdr:row>
      <xdr:rowOff>44121</xdr:rowOff>
    </xdr:to>
    <xdr:sp macro="" textlink="">
      <xdr:nvSpPr>
        <xdr:cNvPr id="122" name="フローチャート: 判断 121"/>
        <xdr:cNvSpPr/>
      </xdr:nvSpPr>
      <xdr:spPr>
        <a:xfrm>
          <a:off x="37465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60648</xdr:rowOff>
    </xdr:from>
    <xdr:ext cx="599010" cy="259045"/>
    <xdr:sp macro="" textlink="">
      <xdr:nvSpPr>
        <xdr:cNvPr id="123" name="テキスト ボックス 122"/>
        <xdr:cNvSpPr txBox="1"/>
      </xdr:nvSpPr>
      <xdr:spPr>
        <a:xfrm>
          <a:off x="3497795" y="96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58377</xdr:rowOff>
    </xdr:from>
    <xdr:to>
      <xdr:col>15</xdr:col>
      <xdr:colOff>50800</xdr:colOff>
      <xdr:row>58</xdr:row>
      <xdr:rowOff>63617</xdr:rowOff>
    </xdr:to>
    <xdr:cxnSp macro="">
      <xdr:nvCxnSpPr>
        <xdr:cNvPr id="124" name="直線コネクタ 123"/>
        <xdr:cNvCxnSpPr/>
      </xdr:nvCxnSpPr>
      <xdr:spPr>
        <a:xfrm flipV="1">
          <a:off x="2019300" y="10002477"/>
          <a:ext cx="889000" cy="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119426</xdr:rowOff>
    </xdr:from>
    <xdr:to>
      <xdr:col>15</xdr:col>
      <xdr:colOff>101600</xdr:colOff>
      <xdr:row>58</xdr:row>
      <xdr:rowOff>49576</xdr:rowOff>
    </xdr:to>
    <xdr:sp macro="" textlink="">
      <xdr:nvSpPr>
        <xdr:cNvPr id="125" name="フローチャート: 判断 124"/>
        <xdr:cNvSpPr/>
      </xdr:nvSpPr>
      <xdr:spPr>
        <a:xfrm>
          <a:off x="2857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66103</xdr:rowOff>
    </xdr:from>
    <xdr:ext cx="599010" cy="259045"/>
    <xdr:sp macro="" textlink="">
      <xdr:nvSpPr>
        <xdr:cNvPr id="126" name="テキスト ボックス 125"/>
        <xdr:cNvSpPr txBox="1"/>
      </xdr:nvSpPr>
      <xdr:spPr>
        <a:xfrm>
          <a:off x="2608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63617</xdr:rowOff>
    </xdr:from>
    <xdr:to>
      <xdr:col>10</xdr:col>
      <xdr:colOff>114300</xdr:colOff>
      <xdr:row>58</xdr:row>
      <xdr:rowOff>93609</xdr:rowOff>
    </xdr:to>
    <xdr:cxnSp macro="">
      <xdr:nvCxnSpPr>
        <xdr:cNvPr id="127" name="直線コネクタ 126"/>
        <xdr:cNvCxnSpPr/>
      </xdr:nvCxnSpPr>
      <xdr:spPr>
        <a:xfrm flipV="1">
          <a:off x="1130300" y="10007717"/>
          <a:ext cx="8890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153708</xdr:rowOff>
    </xdr:from>
    <xdr:to>
      <xdr:col>10</xdr:col>
      <xdr:colOff>165100</xdr:colOff>
      <xdr:row>58</xdr:row>
      <xdr:rowOff>83858</xdr:rowOff>
    </xdr:to>
    <xdr:sp macro="" textlink="">
      <xdr:nvSpPr>
        <xdr:cNvPr id="128" name="フローチャート: 判断 127"/>
        <xdr:cNvSpPr/>
      </xdr:nvSpPr>
      <xdr:spPr>
        <a:xfrm>
          <a:off x="1968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100385</xdr:rowOff>
    </xdr:from>
    <xdr:ext cx="599010" cy="259045"/>
    <xdr:sp macro="" textlink="">
      <xdr:nvSpPr>
        <xdr:cNvPr id="129" name="テキスト ボックス 128"/>
        <xdr:cNvSpPr txBox="1"/>
      </xdr:nvSpPr>
      <xdr:spPr>
        <a:xfrm>
          <a:off x="1719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130294</xdr:rowOff>
    </xdr:from>
    <xdr:to>
      <xdr:col>24</xdr:col>
      <xdr:colOff>114300</xdr:colOff>
      <xdr:row>58</xdr:row>
      <xdr:rowOff>60444</xdr:rowOff>
    </xdr:to>
    <xdr:sp macro="" textlink="">
      <xdr:nvSpPr>
        <xdr:cNvPr id="137" name="楕円 136"/>
        <xdr:cNvSpPr/>
      </xdr:nvSpPr>
      <xdr:spPr>
        <a:xfrm>
          <a:off x="4584700" y="99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108721</xdr:rowOff>
    </xdr:from>
    <xdr:ext cx="599010" cy="259045"/>
    <xdr:sp macro="" textlink="">
      <xdr:nvSpPr>
        <xdr:cNvPr id="138" name="総務費該当値テキスト"/>
        <xdr:cNvSpPr txBox="1"/>
      </xdr:nvSpPr>
      <xdr:spPr>
        <a:xfrm>
          <a:off x="4686300" y="988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136092</xdr:rowOff>
    </xdr:from>
    <xdr:to>
      <xdr:col>20</xdr:col>
      <xdr:colOff>38100</xdr:colOff>
      <xdr:row>58</xdr:row>
      <xdr:rowOff>66242</xdr:rowOff>
    </xdr:to>
    <xdr:sp macro="" textlink="">
      <xdr:nvSpPr>
        <xdr:cNvPr id="139" name="楕円 138"/>
        <xdr:cNvSpPr/>
      </xdr:nvSpPr>
      <xdr:spPr>
        <a:xfrm>
          <a:off x="3746500" y="990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57369</xdr:rowOff>
    </xdr:from>
    <xdr:ext cx="599010" cy="259045"/>
    <xdr:sp macro="" textlink="">
      <xdr:nvSpPr>
        <xdr:cNvPr id="140" name="テキスト ボックス 139"/>
        <xdr:cNvSpPr txBox="1"/>
      </xdr:nvSpPr>
      <xdr:spPr>
        <a:xfrm>
          <a:off x="3497795" y="1000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7577</xdr:rowOff>
    </xdr:from>
    <xdr:to>
      <xdr:col>15</xdr:col>
      <xdr:colOff>101600</xdr:colOff>
      <xdr:row>58</xdr:row>
      <xdr:rowOff>109177</xdr:rowOff>
    </xdr:to>
    <xdr:sp macro="" textlink="">
      <xdr:nvSpPr>
        <xdr:cNvPr id="141" name="楕円 140"/>
        <xdr:cNvSpPr/>
      </xdr:nvSpPr>
      <xdr:spPr>
        <a:xfrm>
          <a:off x="2857500" y="995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100304</xdr:rowOff>
    </xdr:from>
    <xdr:ext cx="599010" cy="259045"/>
    <xdr:sp macro="" textlink="">
      <xdr:nvSpPr>
        <xdr:cNvPr id="142" name="テキスト ボックス 141"/>
        <xdr:cNvSpPr txBox="1"/>
      </xdr:nvSpPr>
      <xdr:spPr>
        <a:xfrm>
          <a:off x="2608795" y="10044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12817</xdr:rowOff>
    </xdr:from>
    <xdr:to>
      <xdr:col>10</xdr:col>
      <xdr:colOff>165100</xdr:colOff>
      <xdr:row>58</xdr:row>
      <xdr:rowOff>114417</xdr:rowOff>
    </xdr:to>
    <xdr:sp macro="" textlink="">
      <xdr:nvSpPr>
        <xdr:cNvPr id="143" name="楕円 142"/>
        <xdr:cNvSpPr/>
      </xdr:nvSpPr>
      <xdr:spPr>
        <a:xfrm>
          <a:off x="1968500" y="995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105544</xdr:rowOff>
    </xdr:from>
    <xdr:ext cx="599010" cy="259045"/>
    <xdr:sp macro="" textlink="">
      <xdr:nvSpPr>
        <xdr:cNvPr id="144" name="テキスト ボックス 143"/>
        <xdr:cNvSpPr txBox="1"/>
      </xdr:nvSpPr>
      <xdr:spPr>
        <a:xfrm>
          <a:off x="1719795" y="10049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42809</xdr:rowOff>
    </xdr:from>
    <xdr:to>
      <xdr:col>6</xdr:col>
      <xdr:colOff>38100</xdr:colOff>
      <xdr:row>58</xdr:row>
      <xdr:rowOff>144409</xdr:rowOff>
    </xdr:to>
    <xdr:sp macro="" textlink="">
      <xdr:nvSpPr>
        <xdr:cNvPr id="145" name="楕円 144"/>
        <xdr:cNvSpPr/>
      </xdr:nvSpPr>
      <xdr:spPr>
        <a:xfrm>
          <a:off x="1079500" y="998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135536</xdr:rowOff>
    </xdr:from>
    <xdr:ext cx="534377" cy="259045"/>
    <xdr:sp macro="" textlink="">
      <xdr:nvSpPr>
        <xdr:cNvPr id="146" name="テキスト ボックス 145"/>
        <xdr:cNvSpPr txBox="1"/>
      </xdr:nvSpPr>
      <xdr:spPr>
        <a:xfrm>
          <a:off x="863111" y="100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167567</xdr:rowOff>
    </xdr:from>
    <xdr:to>
      <xdr:col>24</xdr:col>
      <xdr:colOff>62865</xdr:colOff>
      <xdr:row>78</xdr:row>
      <xdr:rowOff>73754</xdr:rowOff>
    </xdr:to>
    <xdr:cxnSp macro="">
      <xdr:nvCxnSpPr>
        <xdr:cNvPr id="173" name="直線コネクタ 172"/>
        <xdr:cNvCxnSpPr/>
      </xdr:nvCxnSpPr>
      <xdr:spPr>
        <a:xfrm flipV="1">
          <a:off x="4633595" y="11997617"/>
          <a:ext cx="1270" cy="14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77581</xdr:rowOff>
    </xdr:from>
    <xdr:ext cx="599010" cy="259045"/>
    <xdr:sp macro="" textlink="">
      <xdr:nvSpPr>
        <xdr:cNvPr id="174" name="民生費最小値テキスト"/>
        <xdr:cNvSpPr txBox="1"/>
      </xdr:nvSpPr>
      <xdr:spPr>
        <a:xfrm>
          <a:off x="4686300" y="1345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73754</xdr:rowOff>
    </xdr:from>
    <xdr:to>
      <xdr:col>24</xdr:col>
      <xdr:colOff>152400</xdr:colOff>
      <xdr:row>78</xdr:row>
      <xdr:rowOff>73754</xdr:rowOff>
    </xdr:to>
    <xdr:cxnSp macro="">
      <xdr:nvCxnSpPr>
        <xdr:cNvPr id="175" name="直線コネクタ 174"/>
        <xdr:cNvCxnSpPr/>
      </xdr:nvCxnSpPr>
      <xdr:spPr>
        <a:xfrm>
          <a:off x="4546600" y="1344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114244</xdr:rowOff>
    </xdr:from>
    <xdr:ext cx="599010" cy="259045"/>
    <xdr:sp macro="" textlink="">
      <xdr:nvSpPr>
        <xdr:cNvPr id="176" name="民生費最大値テキスト"/>
        <xdr:cNvSpPr txBox="1"/>
      </xdr:nvSpPr>
      <xdr:spPr>
        <a:xfrm>
          <a:off x="4686300" y="1177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167567</xdr:rowOff>
    </xdr:from>
    <xdr:to>
      <xdr:col>24</xdr:col>
      <xdr:colOff>152400</xdr:colOff>
      <xdr:row>69</xdr:row>
      <xdr:rowOff>167567</xdr:rowOff>
    </xdr:to>
    <xdr:cxnSp macro="">
      <xdr:nvCxnSpPr>
        <xdr:cNvPr id="177" name="直線コネクタ 176"/>
        <xdr:cNvCxnSpPr/>
      </xdr:nvCxnSpPr>
      <xdr:spPr>
        <a:xfrm>
          <a:off x="4546600" y="1199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127736</xdr:rowOff>
    </xdr:from>
    <xdr:to>
      <xdr:col>24</xdr:col>
      <xdr:colOff>63500</xdr:colOff>
      <xdr:row>73</xdr:row>
      <xdr:rowOff>142312</xdr:rowOff>
    </xdr:to>
    <xdr:cxnSp macro="">
      <xdr:nvCxnSpPr>
        <xdr:cNvPr id="178" name="直線コネクタ 177"/>
        <xdr:cNvCxnSpPr/>
      </xdr:nvCxnSpPr>
      <xdr:spPr>
        <a:xfrm>
          <a:off x="3797300" y="12643586"/>
          <a:ext cx="838200" cy="1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54416</xdr:rowOff>
    </xdr:from>
    <xdr:ext cx="599010" cy="259045"/>
    <xdr:sp macro="" textlink="">
      <xdr:nvSpPr>
        <xdr:cNvPr id="179" name="民生費平均値テキスト"/>
        <xdr:cNvSpPr txBox="1"/>
      </xdr:nvSpPr>
      <xdr:spPr>
        <a:xfrm>
          <a:off x="4686300" y="12741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75989</xdr:rowOff>
    </xdr:from>
    <xdr:to>
      <xdr:col>24</xdr:col>
      <xdr:colOff>114300</xdr:colOff>
      <xdr:row>75</xdr:row>
      <xdr:rowOff>6139</xdr:rowOff>
    </xdr:to>
    <xdr:sp macro="" textlink="">
      <xdr:nvSpPr>
        <xdr:cNvPr id="180" name="フローチャート: 判断 179"/>
        <xdr:cNvSpPr/>
      </xdr:nvSpPr>
      <xdr:spPr>
        <a:xfrm>
          <a:off x="4584700" y="127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155147</xdr:rowOff>
    </xdr:from>
    <xdr:to>
      <xdr:col>19</xdr:col>
      <xdr:colOff>177800</xdr:colOff>
      <xdr:row>73</xdr:row>
      <xdr:rowOff>127736</xdr:rowOff>
    </xdr:to>
    <xdr:cxnSp macro="">
      <xdr:nvCxnSpPr>
        <xdr:cNvPr id="181" name="直線コネクタ 180"/>
        <xdr:cNvCxnSpPr/>
      </xdr:nvCxnSpPr>
      <xdr:spPr>
        <a:xfrm>
          <a:off x="2908300" y="12499547"/>
          <a:ext cx="889000" cy="14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93744</xdr:rowOff>
    </xdr:from>
    <xdr:to>
      <xdr:col>20</xdr:col>
      <xdr:colOff>38100</xdr:colOff>
      <xdr:row>75</xdr:row>
      <xdr:rowOff>23894</xdr:rowOff>
    </xdr:to>
    <xdr:sp macro="" textlink="">
      <xdr:nvSpPr>
        <xdr:cNvPr id="182" name="フローチャート: 判断 181"/>
        <xdr:cNvSpPr/>
      </xdr:nvSpPr>
      <xdr:spPr>
        <a:xfrm>
          <a:off x="37465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15021</xdr:rowOff>
    </xdr:from>
    <xdr:ext cx="599010" cy="259045"/>
    <xdr:sp macro="" textlink="">
      <xdr:nvSpPr>
        <xdr:cNvPr id="183" name="テキスト ボックス 182"/>
        <xdr:cNvSpPr txBox="1"/>
      </xdr:nvSpPr>
      <xdr:spPr>
        <a:xfrm>
          <a:off x="3497795" y="12873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151903</xdr:rowOff>
    </xdr:from>
    <xdr:to>
      <xdr:col>15</xdr:col>
      <xdr:colOff>50800</xdr:colOff>
      <xdr:row>72</xdr:row>
      <xdr:rowOff>155147</xdr:rowOff>
    </xdr:to>
    <xdr:cxnSp macro="">
      <xdr:nvCxnSpPr>
        <xdr:cNvPr id="184" name="直線コネクタ 183"/>
        <xdr:cNvCxnSpPr/>
      </xdr:nvCxnSpPr>
      <xdr:spPr>
        <a:xfrm>
          <a:off x="2019300" y="12496303"/>
          <a:ext cx="889000" cy="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110628</xdr:rowOff>
    </xdr:from>
    <xdr:to>
      <xdr:col>15</xdr:col>
      <xdr:colOff>101600</xdr:colOff>
      <xdr:row>75</xdr:row>
      <xdr:rowOff>40778</xdr:rowOff>
    </xdr:to>
    <xdr:sp macro="" textlink="">
      <xdr:nvSpPr>
        <xdr:cNvPr id="185" name="フローチャート: 判断 184"/>
        <xdr:cNvSpPr/>
      </xdr:nvSpPr>
      <xdr:spPr>
        <a:xfrm>
          <a:off x="2857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31905</xdr:rowOff>
    </xdr:from>
    <xdr:ext cx="599010" cy="259045"/>
    <xdr:sp macro="" textlink="">
      <xdr:nvSpPr>
        <xdr:cNvPr id="186" name="テキスト ボックス 185"/>
        <xdr:cNvSpPr txBox="1"/>
      </xdr:nvSpPr>
      <xdr:spPr>
        <a:xfrm>
          <a:off x="2608795" y="1289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151903</xdr:rowOff>
    </xdr:from>
    <xdr:to>
      <xdr:col>10</xdr:col>
      <xdr:colOff>114300</xdr:colOff>
      <xdr:row>73</xdr:row>
      <xdr:rowOff>116786</xdr:rowOff>
    </xdr:to>
    <xdr:cxnSp macro="">
      <xdr:nvCxnSpPr>
        <xdr:cNvPr id="187" name="直線コネクタ 186"/>
        <xdr:cNvCxnSpPr/>
      </xdr:nvCxnSpPr>
      <xdr:spPr>
        <a:xfrm flipV="1">
          <a:off x="1130300" y="12496303"/>
          <a:ext cx="889000" cy="13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40470</xdr:rowOff>
    </xdr:from>
    <xdr:to>
      <xdr:col>10</xdr:col>
      <xdr:colOff>165100</xdr:colOff>
      <xdr:row>75</xdr:row>
      <xdr:rowOff>142070</xdr:rowOff>
    </xdr:to>
    <xdr:sp macro="" textlink="">
      <xdr:nvSpPr>
        <xdr:cNvPr id="188" name="フローチャート: 判断 187"/>
        <xdr:cNvSpPr/>
      </xdr:nvSpPr>
      <xdr:spPr>
        <a:xfrm>
          <a:off x="1968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133196</xdr:rowOff>
    </xdr:from>
    <xdr:ext cx="599010" cy="259045"/>
    <xdr:sp macro="" textlink="">
      <xdr:nvSpPr>
        <xdr:cNvPr id="189" name="テキスト ボックス 188"/>
        <xdr:cNvSpPr txBox="1"/>
      </xdr:nvSpPr>
      <xdr:spPr>
        <a:xfrm>
          <a:off x="1719795"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55633</xdr:rowOff>
    </xdr:from>
    <xdr:to>
      <xdr:col>6</xdr:col>
      <xdr:colOff>38100</xdr:colOff>
      <xdr:row>75</xdr:row>
      <xdr:rowOff>157234</xdr:rowOff>
    </xdr:to>
    <xdr:sp macro="" textlink="">
      <xdr:nvSpPr>
        <xdr:cNvPr id="190" name="フローチャート: 判断 189"/>
        <xdr:cNvSpPr/>
      </xdr:nvSpPr>
      <xdr:spPr>
        <a:xfrm>
          <a:off x="1079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148361</xdr:rowOff>
    </xdr:from>
    <xdr:ext cx="599010" cy="259045"/>
    <xdr:sp macro="" textlink="">
      <xdr:nvSpPr>
        <xdr:cNvPr id="191" name="テキスト ボックス 190"/>
        <xdr:cNvSpPr txBox="1"/>
      </xdr:nvSpPr>
      <xdr:spPr>
        <a:xfrm>
          <a:off x="830795" y="1300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91512</xdr:rowOff>
    </xdr:from>
    <xdr:to>
      <xdr:col>24</xdr:col>
      <xdr:colOff>114300</xdr:colOff>
      <xdr:row>74</xdr:row>
      <xdr:rowOff>21662</xdr:rowOff>
    </xdr:to>
    <xdr:sp macro="" textlink="">
      <xdr:nvSpPr>
        <xdr:cNvPr id="197" name="楕円 196"/>
        <xdr:cNvSpPr/>
      </xdr:nvSpPr>
      <xdr:spPr>
        <a:xfrm>
          <a:off x="4584700" y="1260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114389</xdr:rowOff>
    </xdr:from>
    <xdr:ext cx="599010" cy="259045"/>
    <xdr:sp macro="" textlink="">
      <xdr:nvSpPr>
        <xdr:cNvPr id="198" name="民生費該当値テキスト"/>
        <xdr:cNvSpPr txBox="1"/>
      </xdr:nvSpPr>
      <xdr:spPr>
        <a:xfrm>
          <a:off x="4686300" y="1245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76936</xdr:rowOff>
    </xdr:from>
    <xdr:to>
      <xdr:col>20</xdr:col>
      <xdr:colOff>38100</xdr:colOff>
      <xdr:row>74</xdr:row>
      <xdr:rowOff>7086</xdr:rowOff>
    </xdr:to>
    <xdr:sp macro="" textlink="">
      <xdr:nvSpPr>
        <xdr:cNvPr id="199" name="楕円 198"/>
        <xdr:cNvSpPr/>
      </xdr:nvSpPr>
      <xdr:spPr>
        <a:xfrm>
          <a:off x="3746500" y="1259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23613</xdr:rowOff>
    </xdr:from>
    <xdr:ext cx="599010" cy="259045"/>
    <xdr:sp macro="" textlink="">
      <xdr:nvSpPr>
        <xdr:cNvPr id="200" name="テキスト ボックス 199"/>
        <xdr:cNvSpPr txBox="1"/>
      </xdr:nvSpPr>
      <xdr:spPr>
        <a:xfrm>
          <a:off x="3497795" y="12368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104347</xdr:rowOff>
    </xdr:from>
    <xdr:to>
      <xdr:col>15</xdr:col>
      <xdr:colOff>101600</xdr:colOff>
      <xdr:row>73</xdr:row>
      <xdr:rowOff>34497</xdr:rowOff>
    </xdr:to>
    <xdr:sp macro="" textlink="">
      <xdr:nvSpPr>
        <xdr:cNvPr id="201" name="楕円 200"/>
        <xdr:cNvSpPr/>
      </xdr:nvSpPr>
      <xdr:spPr>
        <a:xfrm>
          <a:off x="2857500" y="1244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51024</xdr:rowOff>
    </xdr:from>
    <xdr:ext cx="599010" cy="259045"/>
    <xdr:sp macro="" textlink="">
      <xdr:nvSpPr>
        <xdr:cNvPr id="202" name="テキスト ボックス 201"/>
        <xdr:cNvSpPr txBox="1"/>
      </xdr:nvSpPr>
      <xdr:spPr>
        <a:xfrm>
          <a:off x="2608795" y="1222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101103</xdr:rowOff>
    </xdr:from>
    <xdr:to>
      <xdr:col>10</xdr:col>
      <xdr:colOff>165100</xdr:colOff>
      <xdr:row>73</xdr:row>
      <xdr:rowOff>31253</xdr:rowOff>
    </xdr:to>
    <xdr:sp macro="" textlink="">
      <xdr:nvSpPr>
        <xdr:cNvPr id="203" name="楕円 202"/>
        <xdr:cNvSpPr/>
      </xdr:nvSpPr>
      <xdr:spPr>
        <a:xfrm>
          <a:off x="1968500" y="1244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47780</xdr:rowOff>
    </xdr:from>
    <xdr:ext cx="599010" cy="259045"/>
    <xdr:sp macro="" textlink="">
      <xdr:nvSpPr>
        <xdr:cNvPr id="204" name="テキスト ボックス 203"/>
        <xdr:cNvSpPr txBox="1"/>
      </xdr:nvSpPr>
      <xdr:spPr>
        <a:xfrm>
          <a:off x="1719795" y="1222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65986</xdr:rowOff>
    </xdr:from>
    <xdr:to>
      <xdr:col>6</xdr:col>
      <xdr:colOff>38100</xdr:colOff>
      <xdr:row>73</xdr:row>
      <xdr:rowOff>167586</xdr:rowOff>
    </xdr:to>
    <xdr:sp macro="" textlink="">
      <xdr:nvSpPr>
        <xdr:cNvPr id="205" name="楕円 204"/>
        <xdr:cNvSpPr/>
      </xdr:nvSpPr>
      <xdr:spPr>
        <a:xfrm>
          <a:off x="1079500" y="1258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12663</xdr:rowOff>
    </xdr:from>
    <xdr:ext cx="599010" cy="259045"/>
    <xdr:sp macro="" textlink="">
      <xdr:nvSpPr>
        <xdr:cNvPr id="206" name="テキスト ボックス 205"/>
        <xdr:cNvSpPr txBox="1"/>
      </xdr:nvSpPr>
      <xdr:spPr>
        <a:xfrm>
          <a:off x="830795" y="12357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157618</xdr:rowOff>
    </xdr:from>
    <xdr:to>
      <xdr:col>24</xdr:col>
      <xdr:colOff>62865</xdr:colOff>
      <xdr:row>98</xdr:row>
      <xdr:rowOff>166162</xdr:rowOff>
    </xdr:to>
    <xdr:cxnSp macro="">
      <xdr:nvCxnSpPr>
        <xdr:cNvPr id="230" name="直線コネクタ 229"/>
        <xdr:cNvCxnSpPr/>
      </xdr:nvCxnSpPr>
      <xdr:spPr>
        <a:xfrm flipV="1">
          <a:off x="4633595" y="15759568"/>
          <a:ext cx="1270" cy="120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169989</xdr:rowOff>
    </xdr:from>
    <xdr:ext cx="534377" cy="259045"/>
    <xdr:sp macro="" textlink="">
      <xdr:nvSpPr>
        <xdr:cNvPr id="231" name="衛生費最小値テキスト"/>
        <xdr:cNvSpPr txBox="1"/>
      </xdr:nvSpPr>
      <xdr:spPr>
        <a:xfrm>
          <a:off x="4686300" y="16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166162</xdr:rowOff>
    </xdr:from>
    <xdr:to>
      <xdr:col>24</xdr:col>
      <xdr:colOff>152400</xdr:colOff>
      <xdr:row>98</xdr:row>
      <xdr:rowOff>166162</xdr:rowOff>
    </xdr:to>
    <xdr:cxnSp macro="">
      <xdr:nvCxnSpPr>
        <xdr:cNvPr id="232" name="直線コネクタ 231"/>
        <xdr:cNvCxnSpPr/>
      </xdr:nvCxnSpPr>
      <xdr:spPr>
        <a:xfrm>
          <a:off x="4546600" y="1696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104295</xdr:rowOff>
    </xdr:from>
    <xdr:ext cx="599010" cy="259045"/>
    <xdr:sp macro="" textlink="">
      <xdr:nvSpPr>
        <xdr:cNvPr id="233" name="衛生費最大値テキスト"/>
        <xdr:cNvSpPr txBox="1"/>
      </xdr:nvSpPr>
      <xdr:spPr>
        <a:xfrm>
          <a:off x="4686300" y="1553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660,594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157618</xdr:rowOff>
    </xdr:from>
    <xdr:to>
      <xdr:col>24</xdr:col>
      <xdr:colOff>152400</xdr:colOff>
      <xdr:row>91</xdr:row>
      <xdr:rowOff>157618</xdr:rowOff>
    </xdr:to>
    <xdr:cxnSp macro="">
      <xdr:nvCxnSpPr>
        <xdr:cNvPr id="234" name="直線コネクタ 233"/>
        <xdr:cNvCxnSpPr/>
      </xdr:nvCxnSpPr>
      <xdr:spPr>
        <a:xfrm>
          <a:off x="4546600" y="1575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91565</xdr:rowOff>
    </xdr:from>
    <xdr:to>
      <xdr:col>24</xdr:col>
      <xdr:colOff>63500</xdr:colOff>
      <xdr:row>97</xdr:row>
      <xdr:rowOff>106090</xdr:rowOff>
    </xdr:to>
    <xdr:cxnSp macro="">
      <xdr:nvCxnSpPr>
        <xdr:cNvPr id="235" name="直線コネクタ 234"/>
        <xdr:cNvCxnSpPr/>
      </xdr:nvCxnSpPr>
      <xdr:spPr>
        <a:xfrm flipV="1">
          <a:off x="3797300" y="16722215"/>
          <a:ext cx="838200" cy="1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167231</xdr:rowOff>
    </xdr:from>
    <xdr:ext cx="534377" cy="259045"/>
    <xdr:sp macro="" textlink="">
      <xdr:nvSpPr>
        <xdr:cNvPr id="236" name="衛生費平均値テキスト"/>
        <xdr:cNvSpPr txBox="1"/>
      </xdr:nvSpPr>
      <xdr:spPr>
        <a:xfrm>
          <a:off x="4686300" y="1679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17354</xdr:rowOff>
    </xdr:from>
    <xdr:to>
      <xdr:col>24</xdr:col>
      <xdr:colOff>114300</xdr:colOff>
      <xdr:row>98</xdr:row>
      <xdr:rowOff>118954</xdr:rowOff>
    </xdr:to>
    <xdr:sp macro="" textlink="">
      <xdr:nvSpPr>
        <xdr:cNvPr id="237" name="フローチャート: 判断 236"/>
        <xdr:cNvSpPr/>
      </xdr:nvSpPr>
      <xdr:spPr>
        <a:xfrm>
          <a:off x="45847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80513</xdr:rowOff>
    </xdr:from>
    <xdr:to>
      <xdr:col>19</xdr:col>
      <xdr:colOff>177800</xdr:colOff>
      <xdr:row>97</xdr:row>
      <xdr:rowOff>106090</xdr:rowOff>
    </xdr:to>
    <xdr:cxnSp macro="">
      <xdr:nvCxnSpPr>
        <xdr:cNvPr id="238" name="直線コネクタ 237"/>
        <xdr:cNvCxnSpPr/>
      </xdr:nvCxnSpPr>
      <xdr:spPr>
        <a:xfrm>
          <a:off x="2908300" y="16711163"/>
          <a:ext cx="889000" cy="2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19496</xdr:rowOff>
    </xdr:from>
    <xdr:to>
      <xdr:col>20</xdr:col>
      <xdr:colOff>38100</xdr:colOff>
      <xdr:row>98</xdr:row>
      <xdr:rowOff>121096</xdr:rowOff>
    </xdr:to>
    <xdr:sp macro="" textlink="">
      <xdr:nvSpPr>
        <xdr:cNvPr id="239" name="フローチャート: 判断 238"/>
        <xdr:cNvSpPr/>
      </xdr:nvSpPr>
      <xdr:spPr>
        <a:xfrm>
          <a:off x="3746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112223</xdr:rowOff>
    </xdr:from>
    <xdr:ext cx="534377" cy="259045"/>
    <xdr:sp macro="" textlink="">
      <xdr:nvSpPr>
        <xdr:cNvPr id="240" name="テキスト ボックス 239"/>
        <xdr:cNvSpPr txBox="1"/>
      </xdr:nvSpPr>
      <xdr:spPr>
        <a:xfrm>
          <a:off x="3530111" y="1691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80513</xdr:rowOff>
    </xdr:from>
    <xdr:to>
      <xdr:col>15</xdr:col>
      <xdr:colOff>50800</xdr:colOff>
      <xdr:row>97</xdr:row>
      <xdr:rowOff>88860</xdr:rowOff>
    </xdr:to>
    <xdr:cxnSp macro="">
      <xdr:nvCxnSpPr>
        <xdr:cNvPr id="241" name="直線コネクタ 240"/>
        <xdr:cNvCxnSpPr/>
      </xdr:nvCxnSpPr>
      <xdr:spPr>
        <a:xfrm flipV="1">
          <a:off x="2019300" y="16711163"/>
          <a:ext cx="889000" cy="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16540</xdr:rowOff>
    </xdr:from>
    <xdr:to>
      <xdr:col>15</xdr:col>
      <xdr:colOff>101600</xdr:colOff>
      <xdr:row>98</xdr:row>
      <xdr:rowOff>118140</xdr:rowOff>
    </xdr:to>
    <xdr:sp macro="" textlink="">
      <xdr:nvSpPr>
        <xdr:cNvPr id="242" name="フローチャート: 判断 241"/>
        <xdr:cNvSpPr/>
      </xdr:nvSpPr>
      <xdr:spPr>
        <a:xfrm>
          <a:off x="2857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109267</xdr:rowOff>
    </xdr:from>
    <xdr:ext cx="534377" cy="259045"/>
    <xdr:sp macro="" textlink="">
      <xdr:nvSpPr>
        <xdr:cNvPr id="243" name="テキスト ボックス 242"/>
        <xdr:cNvSpPr txBox="1"/>
      </xdr:nvSpPr>
      <xdr:spPr>
        <a:xfrm>
          <a:off x="2641111" y="169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51718</xdr:rowOff>
    </xdr:from>
    <xdr:to>
      <xdr:col>10</xdr:col>
      <xdr:colOff>114300</xdr:colOff>
      <xdr:row>97</xdr:row>
      <xdr:rowOff>88860</xdr:rowOff>
    </xdr:to>
    <xdr:cxnSp macro="">
      <xdr:nvCxnSpPr>
        <xdr:cNvPr id="244" name="直線コネクタ 243"/>
        <xdr:cNvCxnSpPr/>
      </xdr:nvCxnSpPr>
      <xdr:spPr>
        <a:xfrm>
          <a:off x="1130300" y="16682368"/>
          <a:ext cx="889000" cy="3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30327</xdr:rowOff>
    </xdr:from>
    <xdr:to>
      <xdr:col>10</xdr:col>
      <xdr:colOff>165100</xdr:colOff>
      <xdr:row>98</xdr:row>
      <xdr:rowOff>131927</xdr:rowOff>
    </xdr:to>
    <xdr:sp macro="" textlink="">
      <xdr:nvSpPr>
        <xdr:cNvPr id="245" name="フローチャート: 判断 244"/>
        <xdr:cNvSpPr/>
      </xdr:nvSpPr>
      <xdr:spPr>
        <a:xfrm>
          <a:off x="1968500" y="1683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123054</xdr:rowOff>
    </xdr:from>
    <xdr:ext cx="534377" cy="259045"/>
    <xdr:sp macro="" textlink="">
      <xdr:nvSpPr>
        <xdr:cNvPr id="246" name="テキスト ボックス 245"/>
        <xdr:cNvSpPr txBox="1"/>
      </xdr:nvSpPr>
      <xdr:spPr>
        <a:xfrm>
          <a:off x="1752111" y="1692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7" name="フローチャート: 判断 246"/>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122124</xdr:rowOff>
    </xdr:from>
    <xdr:ext cx="534377" cy="259045"/>
    <xdr:sp macro="" textlink="">
      <xdr:nvSpPr>
        <xdr:cNvPr id="248" name="テキスト ボックス 247"/>
        <xdr:cNvSpPr txBox="1"/>
      </xdr:nvSpPr>
      <xdr:spPr>
        <a:xfrm>
          <a:off x="863111" y="1692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40765</xdr:rowOff>
    </xdr:from>
    <xdr:to>
      <xdr:col>24</xdr:col>
      <xdr:colOff>114300</xdr:colOff>
      <xdr:row>97</xdr:row>
      <xdr:rowOff>142365</xdr:rowOff>
    </xdr:to>
    <xdr:sp macro="" textlink="">
      <xdr:nvSpPr>
        <xdr:cNvPr id="254" name="楕円 253"/>
        <xdr:cNvSpPr/>
      </xdr:nvSpPr>
      <xdr:spPr>
        <a:xfrm>
          <a:off x="4584700" y="1667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63642</xdr:rowOff>
    </xdr:from>
    <xdr:ext cx="599010" cy="259045"/>
    <xdr:sp macro="" textlink="">
      <xdr:nvSpPr>
        <xdr:cNvPr id="255" name="衛生費該当値テキスト"/>
        <xdr:cNvSpPr txBox="1"/>
      </xdr:nvSpPr>
      <xdr:spPr>
        <a:xfrm>
          <a:off x="4686300" y="16522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55290</xdr:rowOff>
    </xdr:from>
    <xdr:to>
      <xdr:col>20</xdr:col>
      <xdr:colOff>38100</xdr:colOff>
      <xdr:row>97</xdr:row>
      <xdr:rowOff>156890</xdr:rowOff>
    </xdr:to>
    <xdr:sp macro="" textlink="">
      <xdr:nvSpPr>
        <xdr:cNvPr id="256" name="楕円 255"/>
        <xdr:cNvSpPr/>
      </xdr:nvSpPr>
      <xdr:spPr>
        <a:xfrm>
          <a:off x="3746500" y="166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1967</xdr:rowOff>
    </xdr:from>
    <xdr:ext cx="599010" cy="259045"/>
    <xdr:sp macro="" textlink="">
      <xdr:nvSpPr>
        <xdr:cNvPr id="257" name="テキスト ボックス 256"/>
        <xdr:cNvSpPr txBox="1"/>
      </xdr:nvSpPr>
      <xdr:spPr>
        <a:xfrm>
          <a:off x="3497795" y="16461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29713</xdr:rowOff>
    </xdr:from>
    <xdr:to>
      <xdr:col>15</xdr:col>
      <xdr:colOff>101600</xdr:colOff>
      <xdr:row>97</xdr:row>
      <xdr:rowOff>131313</xdr:rowOff>
    </xdr:to>
    <xdr:sp macro="" textlink="">
      <xdr:nvSpPr>
        <xdr:cNvPr id="258" name="楕円 257"/>
        <xdr:cNvSpPr/>
      </xdr:nvSpPr>
      <xdr:spPr>
        <a:xfrm>
          <a:off x="2857500" y="1666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147840</xdr:rowOff>
    </xdr:from>
    <xdr:ext cx="599010" cy="259045"/>
    <xdr:sp macro="" textlink="">
      <xdr:nvSpPr>
        <xdr:cNvPr id="259" name="テキスト ボックス 258"/>
        <xdr:cNvSpPr txBox="1"/>
      </xdr:nvSpPr>
      <xdr:spPr>
        <a:xfrm>
          <a:off x="2608795" y="16435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38060</xdr:rowOff>
    </xdr:from>
    <xdr:to>
      <xdr:col>10</xdr:col>
      <xdr:colOff>165100</xdr:colOff>
      <xdr:row>97</xdr:row>
      <xdr:rowOff>139660</xdr:rowOff>
    </xdr:to>
    <xdr:sp macro="" textlink="">
      <xdr:nvSpPr>
        <xdr:cNvPr id="260" name="楕円 259"/>
        <xdr:cNvSpPr/>
      </xdr:nvSpPr>
      <xdr:spPr>
        <a:xfrm>
          <a:off x="1968500" y="1666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156187</xdr:rowOff>
    </xdr:from>
    <xdr:ext cx="599010" cy="259045"/>
    <xdr:sp macro="" textlink="">
      <xdr:nvSpPr>
        <xdr:cNvPr id="261" name="テキスト ボックス 260"/>
        <xdr:cNvSpPr txBox="1"/>
      </xdr:nvSpPr>
      <xdr:spPr>
        <a:xfrm>
          <a:off x="1719795" y="1644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918</xdr:rowOff>
    </xdr:from>
    <xdr:to>
      <xdr:col>6</xdr:col>
      <xdr:colOff>38100</xdr:colOff>
      <xdr:row>97</xdr:row>
      <xdr:rowOff>102518</xdr:rowOff>
    </xdr:to>
    <xdr:sp macro="" textlink="">
      <xdr:nvSpPr>
        <xdr:cNvPr id="262" name="楕円 261"/>
        <xdr:cNvSpPr/>
      </xdr:nvSpPr>
      <xdr:spPr>
        <a:xfrm>
          <a:off x="1079500" y="1663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119045</xdr:rowOff>
    </xdr:from>
    <xdr:ext cx="599010" cy="259045"/>
    <xdr:sp macro="" textlink="">
      <xdr:nvSpPr>
        <xdr:cNvPr id="263" name="テキスト ボックス 262"/>
        <xdr:cNvSpPr txBox="1"/>
      </xdr:nvSpPr>
      <xdr:spPr>
        <a:xfrm>
          <a:off x="830795" y="16406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126898</xdr:rowOff>
    </xdr:from>
    <xdr:to>
      <xdr:col>54</xdr:col>
      <xdr:colOff>189865</xdr:colOff>
      <xdr:row>39</xdr:row>
      <xdr:rowOff>44450</xdr:rowOff>
    </xdr:to>
    <xdr:cxnSp macro="">
      <xdr:nvCxnSpPr>
        <xdr:cNvPr id="287" name="直線コネクタ 286"/>
        <xdr:cNvCxnSpPr/>
      </xdr:nvCxnSpPr>
      <xdr:spPr>
        <a:xfrm flipV="1">
          <a:off x="10475595" y="5441848"/>
          <a:ext cx="1270" cy="1289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73575</xdr:rowOff>
    </xdr:from>
    <xdr:ext cx="534377" cy="259045"/>
    <xdr:sp macro="" textlink="">
      <xdr:nvSpPr>
        <xdr:cNvPr id="290" name="労働費最大値テキスト"/>
        <xdr:cNvSpPr txBox="1"/>
      </xdr:nvSpPr>
      <xdr:spPr>
        <a:xfrm>
          <a:off x="10528300" y="52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126898</xdr:rowOff>
    </xdr:from>
    <xdr:to>
      <xdr:col>55</xdr:col>
      <xdr:colOff>88900</xdr:colOff>
      <xdr:row>31</xdr:row>
      <xdr:rowOff>126898</xdr:rowOff>
    </xdr:to>
    <xdr:cxnSp macro="">
      <xdr:nvCxnSpPr>
        <xdr:cNvPr id="291" name="直線コネクタ 290"/>
        <xdr:cNvCxnSpPr/>
      </xdr:nvCxnSpPr>
      <xdr:spPr>
        <a:xfrm>
          <a:off x="10388600" y="544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126898</xdr:rowOff>
    </xdr:from>
    <xdr:to>
      <xdr:col>55</xdr:col>
      <xdr:colOff>0</xdr:colOff>
      <xdr:row>31</xdr:row>
      <xdr:rowOff>171018</xdr:rowOff>
    </xdr:to>
    <xdr:cxnSp macro="">
      <xdr:nvCxnSpPr>
        <xdr:cNvPr id="292" name="直線コネクタ 291"/>
        <xdr:cNvCxnSpPr/>
      </xdr:nvCxnSpPr>
      <xdr:spPr>
        <a:xfrm flipV="1">
          <a:off x="9639300" y="5441848"/>
          <a:ext cx="8382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50182</xdr:rowOff>
    </xdr:from>
    <xdr:ext cx="469744" cy="259045"/>
    <xdr:sp macro="" textlink="">
      <xdr:nvSpPr>
        <xdr:cNvPr id="293" name="労働費平均値テキスト"/>
        <xdr:cNvSpPr txBox="1"/>
      </xdr:nvSpPr>
      <xdr:spPr>
        <a:xfrm>
          <a:off x="10528300" y="6565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104419</xdr:rowOff>
    </xdr:from>
    <xdr:to>
      <xdr:col>50</xdr:col>
      <xdr:colOff>114300</xdr:colOff>
      <xdr:row>31</xdr:row>
      <xdr:rowOff>171018</xdr:rowOff>
    </xdr:to>
    <xdr:cxnSp macro="">
      <xdr:nvCxnSpPr>
        <xdr:cNvPr id="295" name="直線コネクタ 294"/>
        <xdr:cNvCxnSpPr/>
      </xdr:nvCxnSpPr>
      <xdr:spPr>
        <a:xfrm>
          <a:off x="8750300" y="5419369"/>
          <a:ext cx="889000" cy="6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73737</xdr:rowOff>
    </xdr:from>
    <xdr:to>
      <xdr:col>50</xdr:col>
      <xdr:colOff>165100</xdr:colOff>
      <xdr:row>39</xdr:row>
      <xdr:rowOff>3887</xdr:rowOff>
    </xdr:to>
    <xdr:sp macro="" textlink="">
      <xdr:nvSpPr>
        <xdr:cNvPr id="296" name="フローチャート: 判断 295"/>
        <xdr:cNvSpPr/>
      </xdr:nvSpPr>
      <xdr:spPr>
        <a:xfrm>
          <a:off x="9588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166464</xdr:rowOff>
    </xdr:from>
    <xdr:ext cx="469744" cy="259045"/>
    <xdr:sp macro="" textlink="">
      <xdr:nvSpPr>
        <xdr:cNvPr id="297" name="テキスト ボックス 296"/>
        <xdr:cNvSpPr txBox="1"/>
      </xdr:nvSpPr>
      <xdr:spPr>
        <a:xfrm>
          <a:off x="9404428" y="668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131166</xdr:rowOff>
    </xdr:from>
    <xdr:to>
      <xdr:col>45</xdr:col>
      <xdr:colOff>177800</xdr:colOff>
      <xdr:row>31</xdr:row>
      <xdr:rowOff>104419</xdr:rowOff>
    </xdr:to>
    <xdr:cxnSp macro="">
      <xdr:nvCxnSpPr>
        <xdr:cNvPr id="298" name="直線コネクタ 297"/>
        <xdr:cNvCxnSpPr/>
      </xdr:nvCxnSpPr>
      <xdr:spPr>
        <a:xfrm>
          <a:off x="7861300" y="5274666"/>
          <a:ext cx="889000" cy="14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66954</xdr:rowOff>
    </xdr:from>
    <xdr:to>
      <xdr:col>46</xdr:col>
      <xdr:colOff>38100</xdr:colOff>
      <xdr:row>38</xdr:row>
      <xdr:rowOff>168554</xdr:rowOff>
    </xdr:to>
    <xdr:sp macro="" textlink="">
      <xdr:nvSpPr>
        <xdr:cNvPr id="299" name="フローチャート: 判断 298"/>
        <xdr:cNvSpPr/>
      </xdr:nvSpPr>
      <xdr:spPr>
        <a:xfrm>
          <a:off x="8699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159681</xdr:rowOff>
    </xdr:from>
    <xdr:ext cx="469744" cy="259045"/>
    <xdr:sp macro="" textlink="">
      <xdr:nvSpPr>
        <xdr:cNvPr id="300" name="テキスト ボックス 299"/>
        <xdr:cNvSpPr txBox="1"/>
      </xdr:nvSpPr>
      <xdr:spPr>
        <a:xfrm>
          <a:off x="8515428" y="667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131166</xdr:rowOff>
    </xdr:from>
    <xdr:to>
      <xdr:col>41</xdr:col>
      <xdr:colOff>50800</xdr:colOff>
      <xdr:row>32</xdr:row>
      <xdr:rowOff>16561</xdr:rowOff>
    </xdr:to>
    <xdr:cxnSp macro="">
      <xdr:nvCxnSpPr>
        <xdr:cNvPr id="301" name="直線コネクタ 300"/>
        <xdr:cNvCxnSpPr/>
      </xdr:nvCxnSpPr>
      <xdr:spPr>
        <a:xfrm flipV="1">
          <a:off x="6972300" y="5274666"/>
          <a:ext cx="889000" cy="22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55372</xdr:rowOff>
    </xdr:from>
    <xdr:to>
      <xdr:col>41</xdr:col>
      <xdr:colOff>101600</xdr:colOff>
      <xdr:row>38</xdr:row>
      <xdr:rowOff>156972</xdr:rowOff>
    </xdr:to>
    <xdr:sp macro="" textlink="">
      <xdr:nvSpPr>
        <xdr:cNvPr id="302" name="フローチャート: 判断 301"/>
        <xdr:cNvSpPr/>
      </xdr:nvSpPr>
      <xdr:spPr>
        <a:xfrm>
          <a:off x="7810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148099</xdr:rowOff>
    </xdr:from>
    <xdr:ext cx="469744" cy="259045"/>
    <xdr:sp macro="" textlink="">
      <xdr:nvSpPr>
        <xdr:cNvPr id="303" name="テキスト ボックス 302"/>
        <xdr:cNvSpPr txBox="1"/>
      </xdr:nvSpPr>
      <xdr:spPr>
        <a:xfrm>
          <a:off x="7626428"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141706</xdr:rowOff>
    </xdr:from>
    <xdr:to>
      <xdr:col>36</xdr:col>
      <xdr:colOff>165100</xdr:colOff>
      <xdr:row>38</xdr:row>
      <xdr:rowOff>71856</xdr:rowOff>
    </xdr:to>
    <xdr:sp macro="" textlink="">
      <xdr:nvSpPr>
        <xdr:cNvPr id="304" name="フローチャート: 判断 303"/>
        <xdr:cNvSpPr/>
      </xdr:nvSpPr>
      <xdr:spPr>
        <a:xfrm>
          <a:off x="6921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62984</xdr:rowOff>
    </xdr:from>
    <xdr:ext cx="469744" cy="259045"/>
    <xdr:sp macro="" textlink="">
      <xdr:nvSpPr>
        <xdr:cNvPr id="305" name="テキスト ボックス 304"/>
        <xdr:cNvSpPr txBox="1"/>
      </xdr:nvSpPr>
      <xdr:spPr>
        <a:xfrm>
          <a:off x="6737428" y="657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76098</xdr:rowOff>
    </xdr:from>
    <xdr:to>
      <xdr:col>55</xdr:col>
      <xdr:colOff>50800</xdr:colOff>
      <xdr:row>32</xdr:row>
      <xdr:rowOff>6248</xdr:rowOff>
    </xdr:to>
    <xdr:sp macro="" textlink="">
      <xdr:nvSpPr>
        <xdr:cNvPr id="311" name="楕円 310"/>
        <xdr:cNvSpPr/>
      </xdr:nvSpPr>
      <xdr:spPr>
        <a:xfrm>
          <a:off x="10426700" y="539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29125</xdr:rowOff>
    </xdr:from>
    <xdr:ext cx="534377" cy="259045"/>
    <xdr:sp macro="" textlink="">
      <xdr:nvSpPr>
        <xdr:cNvPr id="312" name="労働費該当値テキスト"/>
        <xdr:cNvSpPr txBox="1"/>
      </xdr:nvSpPr>
      <xdr:spPr>
        <a:xfrm>
          <a:off x="10528300" y="534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120218</xdr:rowOff>
    </xdr:from>
    <xdr:to>
      <xdr:col>50</xdr:col>
      <xdr:colOff>165100</xdr:colOff>
      <xdr:row>32</xdr:row>
      <xdr:rowOff>50368</xdr:rowOff>
    </xdr:to>
    <xdr:sp macro="" textlink="">
      <xdr:nvSpPr>
        <xdr:cNvPr id="313" name="楕円 312"/>
        <xdr:cNvSpPr/>
      </xdr:nvSpPr>
      <xdr:spPr>
        <a:xfrm>
          <a:off x="9588500" y="543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66895</xdr:rowOff>
    </xdr:from>
    <xdr:ext cx="534377" cy="259045"/>
    <xdr:sp macro="" textlink="">
      <xdr:nvSpPr>
        <xdr:cNvPr id="314" name="テキスト ボックス 313"/>
        <xdr:cNvSpPr txBox="1"/>
      </xdr:nvSpPr>
      <xdr:spPr>
        <a:xfrm>
          <a:off x="9372111" y="521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53619</xdr:rowOff>
    </xdr:from>
    <xdr:to>
      <xdr:col>46</xdr:col>
      <xdr:colOff>38100</xdr:colOff>
      <xdr:row>31</xdr:row>
      <xdr:rowOff>155219</xdr:rowOff>
    </xdr:to>
    <xdr:sp macro="" textlink="">
      <xdr:nvSpPr>
        <xdr:cNvPr id="315" name="楕円 314"/>
        <xdr:cNvSpPr/>
      </xdr:nvSpPr>
      <xdr:spPr>
        <a:xfrm>
          <a:off x="8699500" y="536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296</xdr:rowOff>
    </xdr:from>
    <xdr:ext cx="534377" cy="259045"/>
    <xdr:sp macro="" textlink="">
      <xdr:nvSpPr>
        <xdr:cNvPr id="316" name="テキスト ボックス 315"/>
        <xdr:cNvSpPr txBox="1"/>
      </xdr:nvSpPr>
      <xdr:spPr>
        <a:xfrm>
          <a:off x="8483111" y="514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80366</xdr:rowOff>
    </xdr:from>
    <xdr:to>
      <xdr:col>41</xdr:col>
      <xdr:colOff>101600</xdr:colOff>
      <xdr:row>31</xdr:row>
      <xdr:rowOff>10516</xdr:rowOff>
    </xdr:to>
    <xdr:sp macro="" textlink="">
      <xdr:nvSpPr>
        <xdr:cNvPr id="317" name="楕円 316"/>
        <xdr:cNvSpPr/>
      </xdr:nvSpPr>
      <xdr:spPr>
        <a:xfrm>
          <a:off x="7810500" y="522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29</xdr:row>
      <xdr:rowOff>27043</xdr:rowOff>
    </xdr:from>
    <xdr:ext cx="534377" cy="259045"/>
    <xdr:sp macro="" textlink="">
      <xdr:nvSpPr>
        <xdr:cNvPr id="318" name="テキスト ボックス 317"/>
        <xdr:cNvSpPr txBox="1"/>
      </xdr:nvSpPr>
      <xdr:spPr>
        <a:xfrm>
          <a:off x="7594111" y="499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137211</xdr:rowOff>
    </xdr:from>
    <xdr:to>
      <xdr:col>36</xdr:col>
      <xdr:colOff>165100</xdr:colOff>
      <xdr:row>32</xdr:row>
      <xdr:rowOff>67361</xdr:rowOff>
    </xdr:to>
    <xdr:sp macro="" textlink="">
      <xdr:nvSpPr>
        <xdr:cNvPr id="319" name="楕円 318"/>
        <xdr:cNvSpPr/>
      </xdr:nvSpPr>
      <xdr:spPr>
        <a:xfrm>
          <a:off x="6921500" y="545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83888</xdr:rowOff>
    </xdr:from>
    <xdr:ext cx="534377" cy="259045"/>
    <xdr:sp macro="" textlink="">
      <xdr:nvSpPr>
        <xdr:cNvPr id="320" name="テキスト ボックス 319"/>
        <xdr:cNvSpPr txBox="1"/>
      </xdr:nvSpPr>
      <xdr:spPr>
        <a:xfrm>
          <a:off x="6705111" y="522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169121</xdr:rowOff>
    </xdr:from>
    <xdr:to>
      <xdr:col>54</xdr:col>
      <xdr:colOff>189865</xdr:colOff>
      <xdr:row>57</xdr:row>
      <xdr:rowOff>169561</xdr:rowOff>
    </xdr:to>
    <xdr:cxnSp macro="">
      <xdr:nvCxnSpPr>
        <xdr:cNvPr id="340" name="直線コネクタ 339"/>
        <xdr:cNvCxnSpPr/>
      </xdr:nvCxnSpPr>
      <xdr:spPr>
        <a:xfrm flipV="1">
          <a:off x="10475595" y="8741621"/>
          <a:ext cx="1270" cy="12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xdr:rowOff>
    </xdr:from>
    <xdr:ext cx="469744" cy="259045"/>
    <xdr:sp macro="" textlink="">
      <xdr:nvSpPr>
        <xdr:cNvPr id="341" name="農林水産業費最小値テキスト"/>
        <xdr:cNvSpPr txBox="1"/>
      </xdr:nvSpPr>
      <xdr:spPr>
        <a:xfrm>
          <a:off x="10528300" y="994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169561</xdr:rowOff>
    </xdr:from>
    <xdr:to>
      <xdr:col>55</xdr:col>
      <xdr:colOff>88900</xdr:colOff>
      <xdr:row>57</xdr:row>
      <xdr:rowOff>169561</xdr:rowOff>
    </xdr:to>
    <xdr:cxnSp macro="">
      <xdr:nvCxnSpPr>
        <xdr:cNvPr id="342" name="直線コネクタ 341"/>
        <xdr:cNvCxnSpPr/>
      </xdr:nvCxnSpPr>
      <xdr:spPr>
        <a:xfrm>
          <a:off x="10388600" y="994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115798</xdr:rowOff>
    </xdr:from>
    <xdr:ext cx="599010" cy="259045"/>
    <xdr:sp macro="" textlink="">
      <xdr:nvSpPr>
        <xdr:cNvPr id="343" name="農林水産業費最大値テキスト"/>
        <xdr:cNvSpPr txBox="1"/>
      </xdr:nvSpPr>
      <xdr:spPr>
        <a:xfrm>
          <a:off x="10528300" y="85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214,852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169121</xdr:rowOff>
    </xdr:from>
    <xdr:to>
      <xdr:col>55</xdr:col>
      <xdr:colOff>88900</xdr:colOff>
      <xdr:row>50</xdr:row>
      <xdr:rowOff>169121</xdr:rowOff>
    </xdr:to>
    <xdr:cxnSp macro="">
      <xdr:nvCxnSpPr>
        <xdr:cNvPr id="344" name="直線コネクタ 343"/>
        <xdr:cNvCxnSpPr/>
      </xdr:nvCxnSpPr>
      <xdr:spPr>
        <a:xfrm>
          <a:off x="10388600" y="8741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33561</xdr:rowOff>
    </xdr:from>
    <xdr:to>
      <xdr:col>55</xdr:col>
      <xdr:colOff>0</xdr:colOff>
      <xdr:row>55</xdr:row>
      <xdr:rowOff>159600</xdr:rowOff>
    </xdr:to>
    <xdr:cxnSp macro="">
      <xdr:nvCxnSpPr>
        <xdr:cNvPr id="345" name="直線コネクタ 344"/>
        <xdr:cNvCxnSpPr/>
      </xdr:nvCxnSpPr>
      <xdr:spPr>
        <a:xfrm>
          <a:off x="9639300" y="9291861"/>
          <a:ext cx="838200" cy="29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37986</xdr:rowOff>
    </xdr:from>
    <xdr:ext cx="534377" cy="259045"/>
    <xdr:sp macro="" textlink="">
      <xdr:nvSpPr>
        <xdr:cNvPr id="346" name="農林水産業費平均値テキスト"/>
        <xdr:cNvSpPr txBox="1"/>
      </xdr:nvSpPr>
      <xdr:spPr>
        <a:xfrm>
          <a:off x="10528300" y="9639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59559</xdr:rowOff>
    </xdr:from>
    <xdr:to>
      <xdr:col>55</xdr:col>
      <xdr:colOff>50800</xdr:colOff>
      <xdr:row>56</xdr:row>
      <xdr:rowOff>161159</xdr:rowOff>
    </xdr:to>
    <xdr:sp macro="" textlink="">
      <xdr:nvSpPr>
        <xdr:cNvPr id="347" name="フローチャート: 判断 346"/>
        <xdr:cNvSpPr/>
      </xdr:nvSpPr>
      <xdr:spPr>
        <a:xfrm>
          <a:off x="104267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33561</xdr:rowOff>
    </xdr:from>
    <xdr:to>
      <xdr:col>50</xdr:col>
      <xdr:colOff>114300</xdr:colOff>
      <xdr:row>56</xdr:row>
      <xdr:rowOff>87654</xdr:rowOff>
    </xdr:to>
    <xdr:cxnSp macro="">
      <xdr:nvCxnSpPr>
        <xdr:cNvPr id="348" name="直線コネクタ 347"/>
        <xdr:cNvCxnSpPr/>
      </xdr:nvCxnSpPr>
      <xdr:spPr>
        <a:xfrm flipV="1">
          <a:off x="8750300" y="9291861"/>
          <a:ext cx="889000" cy="39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49181</xdr:rowOff>
    </xdr:from>
    <xdr:to>
      <xdr:col>50</xdr:col>
      <xdr:colOff>165100</xdr:colOff>
      <xdr:row>56</xdr:row>
      <xdr:rowOff>150781</xdr:rowOff>
    </xdr:to>
    <xdr:sp macro="" textlink="">
      <xdr:nvSpPr>
        <xdr:cNvPr id="349" name="フローチャート: 判断 348"/>
        <xdr:cNvSpPr/>
      </xdr:nvSpPr>
      <xdr:spPr>
        <a:xfrm>
          <a:off x="9588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141908</xdr:rowOff>
    </xdr:from>
    <xdr:ext cx="534377" cy="259045"/>
    <xdr:sp macro="" textlink="">
      <xdr:nvSpPr>
        <xdr:cNvPr id="350" name="テキスト ボックス 349"/>
        <xdr:cNvSpPr txBox="1"/>
      </xdr:nvSpPr>
      <xdr:spPr>
        <a:xfrm>
          <a:off x="9372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87654</xdr:rowOff>
    </xdr:from>
    <xdr:to>
      <xdr:col>45</xdr:col>
      <xdr:colOff>177800</xdr:colOff>
      <xdr:row>56</xdr:row>
      <xdr:rowOff>127704</xdr:rowOff>
    </xdr:to>
    <xdr:cxnSp macro="">
      <xdr:nvCxnSpPr>
        <xdr:cNvPr id="351" name="直線コネクタ 350"/>
        <xdr:cNvCxnSpPr/>
      </xdr:nvCxnSpPr>
      <xdr:spPr>
        <a:xfrm flipV="1">
          <a:off x="7861300" y="9688854"/>
          <a:ext cx="889000" cy="4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91398</xdr:rowOff>
    </xdr:from>
    <xdr:to>
      <xdr:col>46</xdr:col>
      <xdr:colOff>38100</xdr:colOff>
      <xdr:row>57</xdr:row>
      <xdr:rowOff>21548</xdr:rowOff>
    </xdr:to>
    <xdr:sp macro="" textlink="">
      <xdr:nvSpPr>
        <xdr:cNvPr id="352" name="フローチャート: 判断 351"/>
        <xdr:cNvSpPr/>
      </xdr:nvSpPr>
      <xdr:spPr>
        <a:xfrm>
          <a:off x="8699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12675</xdr:rowOff>
    </xdr:from>
    <xdr:ext cx="534377" cy="259045"/>
    <xdr:sp macro="" textlink="">
      <xdr:nvSpPr>
        <xdr:cNvPr id="353" name="テキスト ボックス 352"/>
        <xdr:cNvSpPr txBox="1"/>
      </xdr:nvSpPr>
      <xdr:spPr>
        <a:xfrm>
          <a:off x="8483111" y="97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131207</xdr:rowOff>
    </xdr:from>
    <xdr:to>
      <xdr:col>41</xdr:col>
      <xdr:colOff>50800</xdr:colOff>
      <xdr:row>56</xdr:row>
      <xdr:rowOff>127704</xdr:rowOff>
    </xdr:to>
    <xdr:cxnSp macro="">
      <xdr:nvCxnSpPr>
        <xdr:cNvPr id="354" name="直線コネクタ 353"/>
        <xdr:cNvCxnSpPr/>
      </xdr:nvCxnSpPr>
      <xdr:spPr>
        <a:xfrm>
          <a:off x="6972300" y="9560957"/>
          <a:ext cx="889000" cy="16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93918</xdr:rowOff>
    </xdr:from>
    <xdr:to>
      <xdr:col>41</xdr:col>
      <xdr:colOff>101600</xdr:colOff>
      <xdr:row>57</xdr:row>
      <xdr:rowOff>24068</xdr:rowOff>
    </xdr:to>
    <xdr:sp macro="" textlink="">
      <xdr:nvSpPr>
        <xdr:cNvPr id="355" name="フローチャート: 判断 354"/>
        <xdr:cNvSpPr/>
      </xdr:nvSpPr>
      <xdr:spPr>
        <a:xfrm>
          <a:off x="7810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15195</xdr:rowOff>
    </xdr:from>
    <xdr:ext cx="534377" cy="259045"/>
    <xdr:sp macro="" textlink="">
      <xdr:nvSpPr>
        <xdr:cNvPr id="356" name="テキスト ボックス 355"/>
        <xdr:cNvSpPr txBox="1"/>
      </xdr:nvSpPr>
      <xdr:spPr>
        <a:xfrm>
          <a:off x="7594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98038</xdr:rowOff>
    </xdr:from>
    <xdr:to>
      <xdr:col>36</xdr:col>
      <xdr:colOff>165100</xdr:colOff>
      <xdr:row>57</xdr:row>
      <xdr:rowOff>28188</xdr:rowOff>
    </xdr:to>
    <xdr:sp macro="" textlink="">
      <xdr:nvSpPr>
        <xdr:cNvPr id="357" name="フローチャート: 判断 356"/>
        <xdr:cNvSpPr/>
      </xdr:nvSpPr>
      <xdr:spPr>
        <a:xfrm>
          <a:off x="6921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19315</xdr:rowOff>
    </xdr:from>
    <xdr:ext cx="534377" cy="259045"/>
    <xdr:sp macro="" textlink="">
      <xdr:nvSpPr>
        <xdr:cNvPr id="358" name="テキスト ボックス 357"/>
        <xdr:cNvSpPr txBox="1"/>
      </xdr:nvSpPr>
      <xdr:spPr>
        <a:xfrm>
          <a:off x="6705111" y="97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108800</xdr:rowOff>
    </xdr:from>
    <xdr:to>
      <xdr:col>55</xdr:col>
      <xdr:colOff>50800</xdr:colOff>
      <xdr:row>56</xdr:row>
      <xdr:rowOff>38950</xdr:rowOff>
    </xdr:to>
    <xdr:sp macro="" textlink="">
      <xdr:nvSpPr>
        <xdr:cNvPr id="364" name="楕円 363"/>
        <xdr:cNvSpPr/>
      </xdr:nvSpPr>
      <xdr:spPr>
        <a:xfrm>
          <a:off x="10426700" y="953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131677</xdr:rowOff>
    </xdr:from>
    <xdr:ext cx="534377" cy="259045"/>
    <xdr:sp macro="" textlink="">
      <xdr:nvSpPr>
        <xdr:cNvPr id="365" name="農林水産業費該当値テキスト"/>
        <xdr:cNvSpPr txBox="1"/>
      </xdr:nvSpPr>
      <xdr:spPr>
        <a:xfrm>
          <a:off x="10528300" y="938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154211</xdr:rowOff>
    </xdr:from>
    <xdr:to>
      <xdr:col>50</xdr:col>
      <xdr:colOff>165100</xdr:colOff>
      <xdr:row>54</xdr:row>
      <xdr:rowOff>84361</xdr:rowOff>
    </xdr:to>
    <xdr:sp macro="" textlink="">
      <xdr:nvSpPr>
        <xdr:cNvPr id="366" name="楕円 365"/>
        <xdr:cNvSpPr/>
      </xdr:nvSpPr>
      <xdr:spPr>
        <a:xfrm>
          <a:off x="9588500" y="924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100888</xdr:rowOff>
    </xdr:from>
    <xdr:ext cx="599010" cy="259045"/>
    <xdr:sp macro="" textlink="">
      <xdr:nvSpPr>
        <xdr:cNvPr id="367" name="テキスト ボックス 366"/>
        <xdr:cNvSpPr txBox="1"/>
      </xdr:nvSpPr>
      <xdr:spPr>
        <a:xfrm>
          <a:off x="9339795" y="901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36854</xdr:rowOff>
    </xdr:from>
    <xdr:to>
      <xdr:col>46</xdr:col>
      <xdr:colOff>38100</xdr:colOff>
      <xdr:row>56</xdr:row>
      <xdr:rowOff>138454</xdr:rowOff>
    </xdr:to>
    <xdr:sp macro="" textlink="">
      <xdr:nvSpPr>
        <xdr:cNvPr id="368" name="楕円 367"/>
        <xdr:cNvSpPr/>
      </xdr:nvSpPr>
      <xdr:spPr>
        <a:xfrm>
          <a:off x="8699500" y="963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154981</xdr:rowOff>
    </xdr:from>
    <xdr:ext cx="534377" cy="259045"/>
    <xdr:sp macro="" textlink="">
      <xdr:nvSpPr>
        <xdr:cNvPr id="369" name="テキスト ボックス 368"/>
        <xdr:cNvSpPr txBox="1"/>
      </xdr:nvSpPr>
      <xdr:spPr>
        <a:xfrm>
          <a:off x="8483111" y="941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76904</xdr:rowOff>
    </xdr:from>
    <xdr:to>
      <xdr:col>41</xdr:col>
      <xdr:colOff>101600</xdr:colOff>
      <xdr:row>57</xdr:row>
      <xdr:rowOff>7054</xdr:rowOff>
    </xdr:to>
    <xdr:sp macro="" textlink="">
      <xdr:nvSpPr>
        <xdr:cNvPr id="370" name="楕円 369"/>
        <xdr:cNvSpPr/>
      </xdr:nvSpPr>
      <xdr:spPr>
        <a:xfrm>
          <a:off x="7810500" y="967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23581</xdr:rowOff>
    </xdr:from>
    <xdr:ext cx="534377" cy="259045"/>
    <xdr:sp macro="" textlink="">
      <xdr:nvSpPr>
        <xdr:cNvPr id="371" name="テキスト ボックス 370"/>
        <xdr:cNvSpPr txBox="1"/>
      </xdr:nvSpPr>
      <xdr:spPr>
        <a:xfrm>
          <a:off x="7594111" y="945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80407</xdr:rowOff>
    </xdr:from>
    <xdr:to>
      <xdr:col>36</xdr:col>
      <xdr:colOff>165100</xdr:colOff>
      <xdr:row>56</xdr:row>
      <xdr:rowOff>10557</xdr:rowOff>
    </xdr:to>
    <xdr:sp macro="" textlink="">
      <xdr:nvSpPr>
        <xdr:cNvPr id="372" name="楕円 371"/>
        <xdr:cNvSpPr/>
      </xdr:nvSpPr>
      <xdr:spPr>
        <a:xfrm>
          <a:off x="6921500" y="95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27084</xdr:rowOff>
    </xdr:from>
    <xdr:ext cx="534377" cy="259045"/>
    <xdr:sp macro="" textlink="">
      <xdr:nvSpPr>
        <xdr:cNvPr id="373" name="テキスト ボックス 372"/>
        <xdr:cNvSpPr txBox="1"/>
      </xdr:nvSpPr>
      <xdr:spPr>
        <a:xfrm>
          <a:off x="6705111" y="928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86922</xdr:rowOff>
    </xdr:from>
    <xdr:to>
      <xdr:col>54</xdr:col>
      <xdr:colOff>189865</xdr:colOff>
      <xdr:row>78</xdr:row>
      <xdr:rowOff>21217</xdr:rowOff>
    </xdr:to>
    <xdr:cxnSp macro="">
      <xdr:nvCxnSpPr>
        <xdr:cNvPr id="393" name="直線コネクタ 392"/>
        <xdr:cNvCxnSpPr/>
      </xdr:nvCxnSpPr>
      <xdr:spPr>
        <a:xfrm flipV="1">
          <a:off x="10475595" y="12088422"/>
          <a:ext cx="1270" cy="130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25044</xdr:rowOff>
    </xdr:from>
    <xdr:ext cx="378565" cy="259045"/>
    <xdr:sp macro="" textlink="">
      <xdr:nvSpPr>
        <xdr:cNvPr id="394" name="商工費最小値テキスト"/>
        <xdr:cNvSpPr txBox="1"/>
      </xdr:nvSpPr>
      <xdr:spPr>
        <a:xfrm>
          <a:off x="10528300" y="1339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21217</xdr:rowOff>
    </xdr:from>
    <xdr:to>
      <xdr:col>55</xdr:col>
      <xdr:colOff>88900</xdr:colOff>
      <xdr:row>78</xdr:row>
      <xdr:rowOff>21217</xdr:rowOff>
    </xdr:to>
    <xdr:cxnSp macro="">
      <xdr:nvCxnSpPr>
        <xdr:cNvPr id="395" name="直線コネクタ 394"/>
        <xdr:cNvCxnSpPr/>
      </xdr:nvCxnSpPr>
      <xdr:spPr>
        <a:xfrm>
          <a:off x="10388600" y="13394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33599</xdr:rowOff>
    </xdr:from>
    <xdr:ext cx="599010" cy="259045"/>
    <xdr:sp macro="" textlink="">
      <xdr:nvSpPr>
        <xdr:cNvPr id="396" name="商工費最大値テキスト"/>
        <xdr:cNvSpPr txBox="1"/>
      </xdr:nvSpPr>
      <xdr:spPr>
        <a:xfrm>
          <a:off x="10528300" y="1186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86922</xdr:rowOff>
    </xdr:from>
    <xdr:to>
      <xdr:col>55</xdr:col>
      <xdr:colOff>88900</xdr:colOff>
      <xdr:row>70</xdr:row>
      <xdr:rowOff>86922</xdr:rowOff>
    </xdr:to>
    <xdr:cxnSp macro="">
      <xdr:nvCxnSpPr>
        <xdr:cNvPr id="397" name="直線コネクタ 396"/>
        <xdr:cNvCxnSpPr/>
      </xdr:nvCxnSpPr>
      <xdr:spPr>
        <a:xfrm>
          <a:off x="10388600" y="1208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16633</xdr:rowOff>
    </xdr:from>
    <xdr:to>
      <xdr:col>55</xdr:col>
      <xdr:colOff>0</xdr:colOff>
      <xdr:row>77</xdr:row>
      <xdr:rowOff>41768</xdr:rowOff>
    </xdr:to>
    <xdr:cxnSp macro="">
      <xdr:nvCxnSpPr>
        <xdr:cNvPr id="398" name="直線コネクタ 397"/>
        <xdr:cNvCxnSpPr/>
      </xdr:nvCxnSpPr>
      <xdr:spPr>
        <a:xfrm>
          <a:off x="9639300" y="13218283"/>
          <a:ext cx="838200" cy="2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xdr:rowOff>
    </xdr:from>
    <xdr:ext cx="534377" cy="259045"/>
    <xdr:sp macro="" textlink="">
      <xdr:nvSpPr>
        <xdr:cNvPr id="399" name="商工費平均値テキスト"/>
        <xdr:cNvSpPr txBox="1"/>
      </xdr:nvSpPr>
      <xdr:spPr>
        <a:xfrm>
          <a:off x="10528300" y="1303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150228</xdr:rowOff>
    </xdr:from>
    <xdr:to>
      <xdr:col>55</xdr:col>
      <xdr:colOff>50800</xdr:colOff>
      <xdr:row>77</xdr:row>
      <xdr:rowOff>80378</xdr:rowOff>
    </xdr:to>
    <xdr:sp macro="" textlink="">
      <xdr:nvSpPr>
        <xdr:cNvPr id="400" name="フローチャート: 判断 399"/>
        <xdr:cNvSpPr/>
      </xdr:nvSpPr>
      <xdr:spPr>
        <a:xfrm>
          <a:off x="10426700" y="131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16633</xdr:rowOff>
    </xdr:from>
    <xdr:to>
      <xdr:col>50</xdr:col>
      <xdr:colOff>114300</xdr:colOff>
      <xdr:row>77</xdr:row>
      <xdr:rowOff>47848</xdr:rowOff>
    </xdr:to>
    <xdr:cxnSp macro="">
      <xdr:nvCxnSpPr>
        <xdr:cNvPr id="401" name="直線コネクタ 400"/>
        <xdr:cNvCxnSpPr/>
      </xdr:nvCxnSpPr>
      <xdr:spPr>
        <a:xfrm flipV="1">
          <a:off x="8750300" y="13218283"/>
          <a:ext cx="889000" cy="3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156457</xdr:rowOff>
    </xdr:from>
    <xdr:to>
      <xdr:col>50</xdr:col>
      <xdr:colOff>165100</xdr:colOff>
      <xdr:row>77</xdr:row>
      <xdr:rowOff>86607</xdr:rowOff>
    </xdr:to>
    <xdr:sp macro="" textlink="">
      <xdr:nvSpPr>
        <xdr:cNvPr id="402" name="フローチャート: 判断 401"/>
        <xdr:cNvSpPr/>
      </xdr:nvSpPr>
      <xdr:spPr>
        <a:xfrm>
          <a:off x="9588500" y="131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77734</xdr:rowOff>
    </xdr:from>
    <xdr:ext cx="534377" cy="259045"/>
    <xdr:sp macro="" textlink="">
      <xdr:nvSpPr>
        <xdr:cNvPr id="403" name="テキスト ボックス 402"/>
        <xdr:cNvSpPr txBox="1"/>
      </xdr:nvSpPr>
      <xdr:spPr>
        <a:xfrm>
          <a:off x="9372111" y="1327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41151</xdr:rowOff>
    </xdr:from>
    <xdr:to>
      <xdr:col>45</xdr:col>
      <xdr:colOff>177800</xdr:colOff>
      <xdr:row>77</xdr:row>
      <xdr:rowOff>47848</xdr:rowOff>
    </xdr:to>
    <xdr:cxnSp macro="">
      <xdr:nvCxnSpPr>
        <xdr:cNvPr id="404" name="直線コネクタ 403"/>
        <xdr:cNvCxnSpPr/>
      </xdr:nvCxnSpPr>
      <xdr:spPr>
        <a:xfrm>
          <a:off x="7861300" y="13242801"/>
          <a:ext cx="889000" cy="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6547</xdr:rowOff>
    </xdr:from>
    <xdr:to>
      <xdr:col>46</xdr:col>
      <xdr:colOff>38100</xdr:colOff>
      <xdr:row>77</xdr:row>
      <xdr:rowOff>108147</xdr:rowOff>
    </xdr:to>
    <xdr:sp macro="" textlink="">
      <xdr:nvSpPr>
        <xdr:cNvPr id="405" name="フローチャート: 判断 404"/>
        <xdr:cNvSpPr/>
      </xdr:nvSpPr>
      <xdr:spPr>
        <a:xfrm>
          <a:off x="8699500" y="1320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99274</xdr:rowOff>
    </xdr:from>
    <xdr:ext cx="534377" cy="259045"/>
    <xdr:sp macro="" textlink="">
      <xdr:nvSpPr>
        <xdr:cNvPr id="406" name="テキスト ボックス 405"/>
        <xdr:cNvSpPr txBox="1"/>
      </xdr:nvSpPr>
      <xdr:spPr>
        <a:xfrm>
          <a:off x="8483111" y="1330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41151</xdr:rowOff>
    </xdr:from>
    <xdr:to>
      <xdr:col>41</xdr:col>
      <xdr:colOff>50800</xdr:colOff>
      <xdr:row>77</xdr:row>
      <xdr:rowOff>48820</xdr:rowOff>
    </xdr:to>
    <xdr:cxnSp macro="">
      <xdr:nvCxnSpPr>
        <xdr:cNvPr id="407" name="直線コネクタ 406"/>
        <xdr:cNvCxnSpPr/>
      </xdr:nvCxnSpPr>
      <xdr:spPr>
        <a:xfrm flipV="1">
          <a:off x="6972300" y="13242801"/>
          <a:ext cx="889000" cy="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8102</xdr:rowOff>
    </xdr:from>
    <xdr:to>
      <xdr:col>41</xdr:col>
      <xdr:colOff>101600</xdr:colOff>
      <xdr:row>77</xdr:row>
      <xdr:rowOff>109702</xdr:rowOff>
    </xdr:to>
    <xdr:sp macro="" textlink="">
      <xdr:nvSpPr>
        <xdr:cNvPr id="408" name="フローチャート: 判断 407"/>
        <xdr:cNvSpPr/>
      </xdr:nvSpPr>
      <xdr:spPr>
        <a:xfrm>
          <a:off x="7810500" y="1320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100829</xdr:rowOff>
    </xdr:from>
    <xdr:ext cx="534377" cy="259045"/>
    <xdr:sp macro="" textlink="">
      <xdr:nvSpPr>
        <xdr:cNvPr id="409" name="テキスト ボックス 408"/>
        <xdr:cNvSpPr txBox="1"/>
      </xdr:nvSpPr>
      <xdr:spPr>
        <a:xfrm>
          <a:off x="7594111" y="1330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26795</xdr:rowOff>
    </xdr:from>
    <xdr:to>
      <xdr:col>36</xdr:col>
      <xdr:colOff>165100</xdr:colOff>
      <xdr:row>77</xdr:row>
      <xdr:rowOff>128395</xdr:rowOff>
    </xdr:to>
    <xdr:sp macro="" textlink="">
      <xdr:nvSpPr>
        <xdr:cNvPr id="410" name="フローチャート: 判断 409"/>
        <xdr:cNvSpPr/>
      </xdr:nvSpPr>
      <xdr:spPr>
        <a:xfrm>
          <a:off x="6921500" y="1322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119522</xdr:rowOff>
    </xdr:from>
    <xdr:ext cx="534377" cy="259045"/>
    <xdr:sp macro="" textlink="">
      <xdr:nvSpPr>
        <xdr:cNvPr id="411" name="テキスト ボックス 410"/>
        <xdr:cNvSpPr txBox="1"/>
      </xdr:nvSpPr>
      <xdr:spPr>
        <a:xfrm>
          <a:off x="6705111" y="1332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162418</xdr:rowOff>
    </xdr:from>
    <xdr:to>
      <xdr:col>55</xdr:col>
      <xdr:colOff>50800</xdr:colOff>
      <xdr:row>77</xdr:row>
      <xdr:rowOff>92568</xdr:rowOff>
    </xdr:to>
    <xdr:sp macro="" textlink="">
      <xdr:nvSpPr>
        <xdr:cNvPr id="417" name="楕円 416"/>
        <xdr:cNvSpPr/>
      </xdr:nvSpPr>
      <xdr:spPr>
        <a:xfrm>
          <a:off x="10426700" y="1319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140845</xdr:rowOff>
    </xdr:from>
    <xdr:ext cx="534377" cy="259045"/>
    <xdr:sp macro="" textlink="">
      <xdr:nvSpPr>
        <xdr:cNvPr id="418" name="商工費該当値テキスト"/>
        <xdr:cNvSpPr txBox="1"/>
      </xdr:nvSpPr>
      <xdr:spPr>
        <a:xfrm>
          <a:off x="10528300" y="1317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137283</xdr:rowOff>
    </xdr:from>
    <xdr:to>
      <xdr:col>50</xdr:col>
      <xdr:colOff>165100</xdr:colOff>
      <xdr:row>77</xdr:row>
      <xdr:rowOff>67433</xdr:rowOff>
    </xdr:to>
    <xdr:sp macro="" textlink="">
      <xdr:nvSpPr>
        <xdr:cNvPr id="419" name="楕円 418"/>
        <xdr:cNvSpPr/>
      </xdr:nvSpPr>
      <xdr:spPr>
        <a:xfrm>
          <a:off x="9588500" y="1316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83960</xdr:rowOff>
    </xdr:from>
    <xdr:ext cx="534377" cy="259045"/>
    <xdr:sp macro="" textlink="">
      <xdr:nvSpPr>
        <xdr:cNvPr id="420" name="テキスト ボックス 419"/>
        <xdr:cNvSpPr txBox="1"/>
      </xdr:nvSpPr>
      <xdr:spPr>
        <a:xfrm>
          <a:off x="9372111" y="1294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168498</xdr:rowOff>
    </xdr:from>
    <xdr:to>
      <xdr:col>46</xdr:col>
      <xdr:colOff>38100</xdr:colOff>
      <xdr:row>77</xdr:row>
      <xdr:rowOff>98648</xdr:rowOff>
    </xdr:to>
    <xdr:sp macro="" textlink="">
      <xdr:nvSpPr>
        <xdr:cNvPr id="421" name="楕円 420"/>
        <xdr:cNvSpPr/>
      </xdr:nvSpPr>
      <xdr:spPr>
        <a:xfrm>
          <a:off x="8699500" y="1319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115175</xdr:rowOff>
    </xdr:from>
    <xdr:ext cx="534377" cy="259045"/>
    <xdr:sp macro="" textlink="">
      <xdr:nvSpPr>
        <xdr:cNvPr id="422" name="テキスト ボックス 421"/>
        <xdr:cNvSpPr txBox="1"/>
      </xdr:nvSpPr>
      <xdr:spPr>
        <a:xfrm>
          <a:off x="8483111" y="1297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161801</xdr:rowOff>
    </xdr:from>
    <xdr:to>
      <xdr:col>41</xdr:col>
      <xdr:colOff>101600</xdr:colOff>
      <xdr:row>77</xdr:row>
      <xdr:rowOff>91951</xdr:rowOff>
    </xdr:to>
    <xdr:sp macro="" textlink="">
      <xdr:nvSpPr>
        <xdr:cNvPr id="423" name="楕円 422"/>
        <xdr:cNvSpPr/>
      </xdr:nvSpPr>
      <xdr:spPr>
        <a:xfrm>
          <a:off x="7810500" y="1319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108477</xdr:rowOff>
    </xdr:from>
    <xdr:ext cx="534377" cy="259045"/>
    <xdr:sp macro="" textlink="">
      <xdr:nvSpPr>
        <xdr:cNvPr id="424" name="テキスト ボックス 423"/>
        <xdr:cNvSpPr txBox="1"/>
      </xdr:nvSpPr>
      <xdr:spPr>
        <a:xfrm>
          <a:off x="7594111" y="1296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169470</xdr:rowOff>
    </xdr:from>
    <xdr:to>
      <xdr:col>36</xdr:col>
      <xdr:colOff>165100</xdr:colOff>
      <xdr:row>77</xdr:row>
      <xdr:rowOff>99620</xdr:rowOff>
    </xdr:to>
    <xdr:sp macro="" textlink="">
      <xdr:nvSpPr>
        <xdr:cNvPr id="425" name="楕円 424"/>
        <xdr:cNvSpPr/>
      </xdr:nvSpPr>
      <xdr:spPr>
        <a:xfrm>
          <a:off x="6921500" y="1319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116147</xdr:rowOff>
    </xdr:from>
    <xdr:ext cx="534377" cy="259045"/>
    <xdr:sp macro="" textlink="">
      <xdr:nvSpPr>
        <xdr:cNvPr id="426" name="テキスト ボックス 425"/>
        <xdr:cNvSpPr txBox="1"/>
      </xdr:nvSpPr>
      <xdr:spPr>
        <a:xfrm>
          <a:off x="6705111" y="1297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54625</xdr:rowOff>
    </xdr:from>
    <xdr:to>
      <xdr:col>54</xdr:col>
      <xdr:colOff>189865</xdr:colOff>
      <xdr:row>98</xdr:row>
      <xdr:rowOff>48983</xdr:rowOff>
    </xdr:to>
    <xdr:cxnSp macro="">
      <xdr:nvCxnSpPr>
        <xdr:cNvPr id="448" name="直線コネクタ 447"/>
        <xdr:cNvCxnSpPr/>
      </xdr:nvCxnSpPr>
      <xdr:spPr>
        <a:xfrm flipV="1">
          <a:off x="10475595" y="15485125"/>
          <a:ext cx="1270" cy="136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52810</xdr:rowOff>
    </xdr:from>
    <xdr:ext cx="534377" cy="259045"/>
    <xdr:sp macro="" textlink="">
      <xdr:nvSpPr>
        <xdr:cNvPr id="449" name="土木費最小値テキスト"/>
        <xdr:cNvSpPr txBox="1"/>
      </xdr:nvSpPr>
      <xdr:spPr>
        <a:xfrm>
          <a:off x="10528300" y="168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48983</xdr:rowOff>
    </xdr:from>
    <xdr:to>
      <xdr:col>55</xdr:col>
      <xdr:colOff>88900</xdr:colOff>
      <xdr:row>98</xdr:row>
      <xdr:rowOff>48983</xdr:rowOff>
    </xdr:to>
    <xdr:cxnSp macro="">
      <xdr:nvCxnSpPr>
        <xdr:cNvPr id="450" name="直線コネクタ 449"/>
        <xdr:cNvCxnSpPr/>
      </xdr:nvCxnSpPr>
      <xdr:spPr>
        <a:xfrm>
          <a:off x="10388600" y="16851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1302</xdr:rowOff>
    </xdr:from>
    <xdr:ext cx="599010" cy="259045"/>
    <xdr:sp macro="" textlink="">
      <xdr:nvSpPr>
        <xdr:cNvPr id="451" name="土木費最大値テキスト"/>
        <xdr:cNvSpPr txBox="1"/>
      </xdr:nvSpPr>
      <xdr:spPr>
        <a:xfrm>
          <a:off x="10528300" y="1526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318,608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54625</xdr:rowOff>
    </xdr:from>
    <xdr:to>
      <xdr:col>55</xdr:col>
      <xdr:colOff>88900</xdr:colOff>
      <xdr:row>90</xdr:row>
      <xdr:rowOff>54625</xdr:rowOff>
    </xdr:to>
    <xdr:cxnSp macro="">
      <xdr:nvCxnSpPr>
        <xdr:cNvPr id="452" name="直線コネクタ 451"/>
        <xdr:cNvCxnSpPr/>
      </xdr:nvCxnSpPr>
      <xdr:spPr>
        <a:xfrm>
          <a:off x="10388600" y="1548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42943</xdr:rowOff>
    </xdr:from>
    <xdr:to>
      <xdr:col>55</xdr:col>
      <xdr:colOff>0</xdr:colOff>
      <xdr:row>95</xdr:row>
      <xdr:rowOff>144058</xdr:rowOff>
    </xdr:to>
    <xdr:cxnSp macro="">
      <xdr:nvCxnSpPr>
        <xdr:cNvPr id="453" name="直線コネクタ 452"/>
        <xdr:cNvCxnSpPr/>
      </xdr:nvCxnSpPr>
      <xdr:spPr>
        <a:xfrm flipV="1">
          <a:off x="9639300" y="16330693"/>
          <a:ext cx="838200" cy="10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41966</xdr:rowOff>
    </xdr:from>
    <xdr:ext cx="534377" cy="259045"/>
    <xdr:sp macro="" textlink="">
      <xdr:nvSpPr>
        <xdr:cNvPr id="454" name="土木費平均値テキスト"/>
        <xdr:cNvSpPr txBox="1"/>
      </xdr:nvSpPr>
      <xdr:spPr>
        <a:xfrm>
          <a:off x="10528300" y="165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63539</xdr:rowOff>
    </xdr:from>
    <xdr:to>
      <xdr:col>55</xdr:col>
      <xdr:colOff>50800</xdr:colOff>
      <xdr:row>96</xdr:row>
      <xdr:rowOff>165139</xdr:rowOff>
    </xdr:to>
    <xdr:sp macro="" textlink="">
      <xdr:nvSpPr>
        <xdr:cNvPr id="455" name="フローチャート: 判断 454"/>
        <xdr:cNvSpPr/>
      </xdr:nvSpPr>
      <xdr:spPr>
        <a:xfrm>
          <a:off x="104267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144058</xdr:rowOff>
    </xdr:from>
    <xdr:to>
      <xdr:col>50</xdr:col>
      <xdr:colOff>114300</xdr:colOff>
      <xdr:row>95</xdr:row>
      <xdr:rowOff>161055</xdr:rowOff>
    </xdr:to>
    <xdr:cxnSp macro="">
      <xdr:nvCxnSpPr>
        <xdr:cNvPr id="456" name="直線コネクタ 455"/>
        <xdr:cNvCxnSpPr/>
      </xdr:nvCxnSpPr>
      <xdr:spPr>
        <a:xfrm flipV="1">
          <a:off x="8750300" y="16431808"/>
          <a:ext cx="889000" cy="1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83258</xdr:rowOff>
    </xdr:from>
    <xdr:to>
      <xdr:col>50</xdr:col>
      <xdr:colOff>165100</xdr:colOff>
      <xdr:row>97</xdr:row>
      <xdr:rowOff>13408</xdr:rowOff>
    </xdr:to>
    <xdr:sp macro="" textlink="">
      <xdr:nvSpPr>
        <xdr:cNvPr id="457" name="フローチャート: 判断 456"/>
        <xdr:cNvSpPr/>
      </xdr:nvSpPr>
      <xdr:spPr>
        <a:xfrm>
          <a:off x="9588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4535</xdr:rowOff>
    </xdr:from>
    <xdr:ext cx="534377" cy="259045"/>
    <xdr:sp macro="" textlink="">
      <xdr:nvSpPr>
        <xdr:cNvPr id="458" name="テキスト ボックス 457"/>
        <xdr:cNvSpPr txBox="1"/>
      </xdr:nvSpPr>
      <xdr:spPr>
        <a:xfrm>
          <a:off x="9372111" y="1663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139571</xdr:rowOff>
    </xdr:from>
    <xdr:to>
      <xdr:col>45</xdr:col>
      <xdr:colOff>177800</xdr:colOff>
      <xdr:row>95</xdr:row>
      <xdr:rowOff>161055</xdr:rowOff>
    </xdr:to>
    <xdr:cxnSp macro="">
      <xdr:nvCxnSpPr>
        <xdr:cNvPr id="459" name="直線コネクタ 458"/>
        <xdr:cNvCxnSpPr/>
      </xdr:nvCxnSpPr>
      <xdr:spPr>
        <a:xfrm>
          <a:off x="7861300" y="16427321"/>
          <a:ext cx="889000" cy="2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74805</xdr:rowOff>
    </xdr:from>
    <xdr:to>
      <xdr:col>46</xdr:col>
      <xdr:colOff>38100</xdr:colOff>
      <xdr:row>97</xdr:row>
      <xdr:rowOff>4955</xdr:rowOff>
    </xdr:to>
    <xdr:sp macro="" textlink="">
      <xdr:nvSpPr>
        <xdr:cNvPr id="460" name="フローチャート: 判断 459"/>
        <xdr:cNvSpPr/>
      </xdr:nvSpPr>
      <xdr:spPr>
        <a:xfrm>
          <a:off x="8699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167532</xdr:rowOff>
    </xdr:from>
    <xdr:ext cx="534377" cy="259045"/>
    <xdr:sp macro="" textlink="">
      <xdr:nvSpPr>
        <xdr:cNvPr id="461" name="テキスト ボックス 460"/>
        <xdr:cNvSpPr txBox="1"/>
      </xdr:nvSpPr>
      <xdr:spPr>
        <a:xfrm>
          <a:off x="8483111" y="166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31499</xdr:rowOff>
    </xdr:from>
    <xdr:to>
      <xdr:col>41</xdr:col>
      <xdr:colOff>50800</xdr:colOff>
      <xdr:row>95</xdr:row>
      <xdr:rowOff>139571</xdr:rowOff>
    </xdr:to>
    <xdr:cxnSp macro="">
      <xdr:nvCxnSpPr>
        <xdr:cNvPr id="462" name="直線コネクタ 461"/>
        <xdr:cNvCxnSpPr/>
      </xdr:nvCxnSpPr>
      <xdr:spPr>
        <a:xfrm>
          <a:off x="6972300" y="16319249"/>
          <a:ext cx="889000" cy="10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97633</xdr:rowOff>
    </xdr:from>
    <xdr:to>
      <xdr:col>41</xdr:col>
      <xdr:colOff>101600</xdr:colOff>
      <xdr:row>97</xdr:row>
      <xdr:rowOff>27783</xdr:rowOff>
    </xdr:to>
    <xdr:sp macro="" textlink="">
      <xdr:nvSpPr>
        <xdr:cNvPr id="463" name="フローチャート: 判断 462"/>
        <xdr:cNvSpPr/>
      </xdr:nvSpPr>
      <xdr:spPr>
        <a:xfrm>
          <a:off x="7810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18910</xdr:rowOff>
    </xdr:from>
    <xdr:ext cx="534377" cy="259045"/>
    <xdr:sp macro="" textlink="">
      <xdr:nvSpPr>
        <xdr:cNvPr id="464" name="テキスト ボックス 463"/>
        <xdr:cNvSpPr txBox="1"/>
      </xdr:nvSpPr>
      <xdr:spPr>
        <a:xfrm>
          <a:off x="7594111" y="166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90390</xdr:rowOff>
    </xdr:from>
    <xdr:to>
      <xdr:col>36</xdr:col>
      <xdr:colOff>165100</xdr:colOff>
      <xdr:row>97</xdr:row>
      <xdr:rowOff>20540</xdr:rowOff>
    </xdr:to>
    <xdr:sp macro="" textlink="">
      <xdr:nvSpPr>
        <xdr:cNvPr id="465" name="フローチャート: 判断 464"/>
        <xdr:cNvSpPr/>
      </xdr:nvSpPr>
      <xdr:spPr>
        <a:xfrm>
          <a:off x="6921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11667</xdr:rowOff>
    </xdr:from>
    <xdr:ext cx="534377" cy="259045"/>
    <xdr:sp macro="" textlink="">
      <xdr:nvSpPr>
        <xdr:cNvPr id="466" name="テキスト ボックス 465"/>
        <xdr:cNvSpPr txBox="1"/>
      </xdr:nvSpPr>
      <xdr:spPr>
        <a:xfrm>
          <a:off x="6705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163593</xdr:rowOff>
    </xdr:from>
    <xdr:to>
      <xdr:col>55</xdr:col>
      <xdr:colOff>50800</xdr:colOff>
      <xdr:row>95</xdr:row>
      <xdr:rowOff>93743</xdr:rowOff>
    </xdr:to>
    <xdr:sp macro="" textlink="">
      <xdr:nvSpPr>
        <xdr:cNvPr id="472" name="楕円 471"/>
        <xdr:cNvSpPr/>
      </xdr:nvSpPr>
      <xdr:spPr>
        <a:xfrm>
          <a:off x="10426700" y="1627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15020</xdr:rowOff>
    </xdr:from>
    <xdr:ext cx="599010" cy="259045"/>
    <xdr:sp macro="" textlink="">
      <xdr:nvSpPr>
        <xdr:cNvPr id="473" name="土木費該当値テキスト"/>
        <xdr:cNvSpPr txBox="1"/>
      </xdr:nvSpPr>
      <xdr:spPr>
        <a:xfrm>
          <a:off x="10528300" y="16131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93258</xdr:rowOff>
    </xdr:from>
    <xdr:to>
      <xdr:col>50</xdr:col>
      <xdr:colOff>165100</xdr:colOff>
      <xdr:row>96</xdr:row>
      <xdr:rowOff>23408</xdr:rowOff>
    </xdr:to>
    <xdr:sp macro="" textlink="">
      <xdr:nvSpPr>
        <xdr:cNvPr id="474" name="楕円 473"/>
        <xdr:cNvSpPr/>
      </xdr:nvSpPr>
      <xdr:spPr>
        <a:xfrm>
          <a:off x="9588500" y="1638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39935</xdr:rowOff>
    </xdr:from>
    <xdr:ext cx="599010" cy="259045"/>
    <xdr:sp macro="" textlink="">
      <xdr:nvSpPr>
        <xdr:cNvPr id="475" name="テキスト ボックス 474"/>
        <xdr:cNvSpPr txBox="1"/>
      </xdr:nvSpPr>
      <xdr:spPr>
        <a:xfrm>
          <a:off x="9339795" y="16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110255</xdr:rowOff>
    </xdr:from>
    <xdr:to>
      <xdr:col>46</xdr:col>
      <xdr:colOff>38100</xdr:colOff>
      <xdr:row>96</xdr:row>
      <xdr:rowOff>40405</xdr:rowOff>
    </xdr:to>
    <xdr:sp macro="" textlink="">
      <xdr:nvSpPr>
        <xdr:cNvPr id="476" name="楕円 475"/>
        <xdr:cNvSpPr/>
      </xdr:nvSpPr>
      <xdr:spPr>
        <a:xfrm>
          <a:off x="8699500" y="163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56932</xdr:rowOff>
    </xdr:from>
    <xdr:ext cx="599010" cy="259045"/>
    <xdr:sp macro="" textlink="">
      <xdr:nvSpPr>
        <xdr:cNvPr id="477" name="テキスト ボックス 476"/>
        <xdr:cNvSpPr txBox="1"/>
      </xdr:nvSpPr>
      <xdr:spPr>
        <a:xfrm>
          <a:off x="8450795" y="16173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88771</xdr:rowOff>
    </xdr:from>
    <xdr:to>
      <xdr:col>41</xdr:col>
      <xdr:colOff>101600</xdr:colOff>
      <xdr:row>96</xdr:row>
      <xdr:rowOff>18921</xdr:rowOff>
    </xdr:to>
    <xdr:sp macro="" textlink="">
      <xdr:nvSpPr>
        <xdr:cNvPr id="478" name="楕円 477"/>
        <xdr:cNvSpPr/>
      </xdr:nvSpPr>
      <xdr:spPr>
        <a:xfrm>
          <a:off x="7810500" y="1637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35448</xdr:rowOff>
    </xdr:from>
    <xdr:ext cx="599010" cy="259045"/>
    <xdr:sp macro="" textlink="">
      <xdr:nvSpPr>
        <xdr:cNvPr id="479" name="テキスト ボックス 478"/>
        <xdr:cNvSpPr txBox="1"/>
      </xdr:nvSpPr>
      <xdr:spPr>
        <a:xfrm>
          <a:off x="7561795" y="16151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152149</xdr:rowOff>
    </xdr:from>
    <xdr:to>
      <xdr:col>36</xdr:col>
      <xdr:colOff>165100</xdr:colOff>
      <xdr:row>95</xdr:row>
      <xdr:rowOff>82299</xdr:rowOff>
    </xdr:to>
    <xdr:sp macro="" textlink="">
      <xdr:nvSpPr>
        <xdr:cNvPr id="480" name="楕円 479"/>
        <xdr:cNvSpPr/>
      </xdr:nvSpPr>
      <xdr:spPr>
        <a:xfrm>
          <a:off x="6921500" y="162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98826</xdr:rowOff>
    </xdr:from>
    <xdr:ext cx="599010" cy="259045"/>
    <xdr:sp macro="" textlink="">
      <xdr:nvSpPr>
        <xdr:cNvPr id="481" name="テキスト ボックス 480"/>
        <xdr:cNvSpPr txBox="1"/>
      </xdr:nvSpPr>
      <xdr:spPr>
        <a:xfrm>
          <a:off x="6672795" y="1604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3664</xdr:rowOff>
    </xdr:from>
    <xdr:to>
      <xdr:col>85</xdr:col>
      <xdr:colOff>126364</xdr:colOff>
      <xdr:row>39</xdr:row>
      <xdr:rowOff>99600</xdr:rowOff>
    </xdr:to>
    <xdr:cxnSp macro="">
      <xdr:nvCxnSpPr>
        <xdr:cNvPr id="506" name="直線コネクタ 505"/>
        <xdr:cNvCxnSpPr/>
      </xdr:nvCxnSpPr>
      <xdr:spPr>
        <a:xfrm flipV="1">
          <a:off x="16317595" y="5490064"/>
          <a:ext cx="1269" cy="1296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103427</xdr:rowOff>
    </xdr:from>
    <xdr:ext cx="534377" cy="259045"/>
    <xdr:sp macro="" textlink="">
      <xdr:nvSpPr>
        <xdr:cNvPr id="507" name="消防費最小値テキスト"/>
        <xdr:cNvSpPr txBox="1"/>
      </xdr:nvSpPr>
      <xdr:spPr>
        <a:xfrm>
          <a:off x="16370300" y="678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99600</xdr:rowOff>
    </xdr:from>
    <xdr:to>
      <xdr:col>86</xdr:col>
      <xdr:colOff>25400</xdr:colOff>
      <xdr:row>39</xdr:row>
      <xdr:rowOff>99600</xdr:rowOff>
    </xdr:to>
    <xdr:cxnSp macro="">
      <xdr:nvCxnSpPr>
        <xdr:cNvPr id="508" name="直線コネクタ 507"/>
        <xdr:cNvCxnSpPr/>
      </xdr:nvCxnSpPr>
      <xdr:spPr>
        <a:xfrm>
          <a:off x="16230600" y="678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121791</xdr:rowOff>
    </xdr:from>
    <xdr:ext cx="534377" cy="259045"/>
    <xdr:sp macro="" textlink="">
      <xdr:nvSpPr>
        <xdr:cNvPr id="509" name="消防費最大値テキスト"/>
        <xdr:cNvSpPr txBox="1"/>
      </xdr:nvSpPr>
      <xdr:spPr>
        <a:xfrm>
          <a:off x="16370300" y="526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85,141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3664</xdr:rowOff>
    </xdr:from>
    <xdr:to>
      <xdr:col>86</xdr:col>
      <xdr:colOff>25400</xdr:colOff>
      <xdr:row>32</xdr:row>
      <xdr:rowOff>3664</xdr:rowOff>
    </xdr:to>
    <xdr:cxnSp macro="">
      <xdr:nvCxnSpPr>
        <xdr:cNvPr id="510" name="直線コネクタ 509"/>
        <xdr:cNvCxnSpPr/>
      </xdr:nvCxnSpPr>
      <xdr:spPr>
        <a:xfrm>
          <a:off x="16230600" y="549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14275</xdr:rowOff>
    </xdr:from>
    <xdr:to>
      <xdr:col>85</xdr:col>
      <xdr:colOff>127000</xdr:colOff>
      <xdr:row>36</xdr:row>
      <xdr:rowOff>128689</xdr:rowOff>
    </xdr:to>
    <xdr:cxnSp macro="">
      <xdr:nvCxnSpPr>
        <xdr:cNvPr id="511" name="直線コネクタ 510"/>
        <xdr:cNvCxnSpPr/>
      </xdr:nvCxnSpPr>
      <xdr:spPr>
        <a:xfrm flipV="1">
          <a:off x="15481300" y="6186475"/>
          <a:ext cx="838200" cy="11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33875</xdr:rowOff>
    </xdr:from>
    <xdr:ext cx="534377" cy="259045"/>
    <xdr:sp macro="" textlink="">
      <xdr:nvSpPr>
        <xdr:cNvPr id="512" name="消防費平均値テキスト"/>
        <xdr:cNvSpPr txBox="1"/>
      </xdr:nvSpPr>
      <xdr:spPr>
        <a:xfrm>
          <a:off x="16370300" y="6377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55448</xdr:rowOff>
    </xdr:from>
    <xdr:to>
      <xdr:col>85</xdr:col>
      <xdr:colOff>177800</xdr:colOff>
      <xdr:row>37</xdr:row>
      <xdr:rowOff>157048</xdr:rowOff>
    </xdr:to>
    <xdr:sp macro="" textlink="">
      <xdr:nvSpPr>
        <xdr:cNvPr id="513" name="フローチャート: 判断 512"/>
        <xdr:cNvSpPr/>
      </xdr:nvSpPr>
      <xdr:spPr>
        <a:xfrm>
          <a:off x="162687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159569</xdr:rowOff>
    </xdr:from>
    <xdr:to>
      <xdr:col>81</xdr:col>
      <xdr:colOff>50800</xdr:colOff>
      <xdr:row>36</xdr:row>
      <xdr:rowOff>128689</xdr:rowOff>
    </xdr:to>
    <xdr:cxnSp macro="">
      <xdr:nvCxnSpPr>
        <xdr:cNvPr id="514" name="直線コネクタ 513"/>
        <xdr:cNvCxnSpPr/>
      </xdr:nvCxnSpPr>
      <xdr:spPr>
        <a:xfrm>
          <a:off x="14592300" y="6160319"/>
          <a:ext cx="889000" cy="14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90005</xdr:rowOff>
    </xdr:from>
    <xdr:to>
      <xdr:col>81</xdr:col>
      <xdr:colOff>101600</xdr:colOff>
      <xdr:row>38</xdr:row>
      <xdr:rowOff>20155</xdr:rowOff>
    </xdr:to>
    <xdr:sp macro="" textlink="">
      <xdr:nvSpPr>
        <xdr:cNvPr id="515" name="フローチャート: 判断 514"/>
        <xdr:cNvSpPr/>
      </xdr:nvSpPr>
      <xdr:spPr>
        <a:xfrm>
          <a:off x="15430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11282</xdr:rowOff>
    </xdr:from>
    <xdr:ext cx="534377" cy="259045"/>
    <xdr:sp macro="" textlink="">
      <xdr:nvSpPr>
        <xdr:cNvPr id="516" name="テキスト ボックス 515"/>
        <xdr:cNvSpPr txBox="1"/>
      </xdr:nvSpPr>
      <xdr:spPr>
        <a:xfrm>
          <a:off x="15214111" y="652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124765</xdr:rowOff>
    </xdr:from>
    <xdr:to>
      <xdr:col>76</xdr:col>
      <xdr:colOff>114300</xdr:colOff>
      <xdr:row>35</xdr:row>
      <xdr:rowOff>159569</xdr:rowOff>
    </xdr:to>
    <xdr:cxnSp macro="">
      <xdr:nvCxnSpPr>
        <xdr:cNvPr id="517" name="直線コネクタ 516"/>
        <xdr:cNvCxnSpPr/>
      </xdr:nvCxnSpPr>
      <xdr:spPr>
        <a:xfrm>
          <a:off x="13703300" y="5268265"/>
          <a:ext cx="889000" cy="89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60154</xdr:rowOff>
    </xdr:from>
    <xdr:to>
      <xdr:col>76</xdr:col>
      <xdr:colOff>165100</xdr:colOff>
      <xdr:row>37</xdr:row>
      <xdr:rowOff>161754</xdr:rowOff>
    </xdr:to>
    <xdr:sp macro="" textlink="">
      <xdr:nvSpPr>
        <xdr:cNvPr id="518" name="フローチャート: 判断 517"/>
        <xdr:cNvSpPr/>
      </xdr:nvSpPr>
      <xdr:spPr>
        <a:xfrm>
          <a:off x="14541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152881</xdr:rowOff>
    </xdr:from>
    <xdr:ext cx="534377" cy="259045"/>
    <xdr:sp macro="" textlink="">
      <xdr:nvSpPr>
        <xdr:cNvPr id="519" name="テキスト ボックス 518"/>
        <xdr:cNvSpPr txBox="1"/>
      </xdr:nvSpPr>
      <xdr:spPr>
        <a:xfrm>
          <a:off x="14325111" y="64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124765</xdr:rowOff>
    </xdr:from>
    <xdr:to>
      <xdr:col>71</xdr:col>
      <xdr:colOff>177800</xdr:colOff>
      <xdr:row>37</xdr:row>
      <xdr:rowOff>95485</xdr:rowOff>
    </xdr:to>
    <xdr:cxnSp macro="">
      <xdr:nvCxnSpPr>
        <xdr:cNvPr id="520" name="直線コネクタ 519"/>
        <xdr:cNvCxnSpPr/>
      </xdr:nvCxnSpPr>
      <xdr:spPr>
        <a:xfrm flipV="1">
          <a:off x="12814300" y="5268265"/>
          <a:ext cx="889000" cy="117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146717</xdr:rowOff>
    </xdr:from>
    <xdr:to>
      <xdr:col>72</xdr:col>
      <xdr:colOff>38100</xdr:colOff>
      <xdr:row>37</xdr:row>
      <xdr:rowOff>76867</xdr:rowOff>
    </xdr:to>
    <xdr:sp macro="" textlink="">
      <xdr:nvSpPr>
        <xdr:cNvPr id="521" name="フローチャート: 判断 520"/>
        <xdr:cNvSpPr/>
      </xdr:nvSpPr>
      <xdr:spPr>
        <a:xfrm>
          <a:off x="13652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67994</xdr:rowOff>
    </xdr:from>
    <xdr:ext cx="534377" cy="259045"/>
    <xdr:sp macro="" textlink="">
      <xdr:nvSpPr>
        <xdr:cNvPr id="522" name="テキスト ボックス 521"/>
        <xdr:cNvSpPr txBox="1"/>
      </xdr:nvSpPr>
      <xdr:spPr>
        <a:xfrm>
          <a:off x="13436111" y="641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74974</xdr:rowOff>
    </xdr:from>
    <xdr:to>
      <xdr:col>67</xdr:col>
      <xdr:colOff>101600</xdr:colOff>
      <xdr:row>38</xdr:row>
      <xdr:rowOff>5124</xdr:rowOff>
    </xdr:to>
    <xdr:sp macro="" textlink="">
      <xdr:nvSpPr>
        <xdr:cNvPr id="523" name="フローチャート: 判断 522"/>
        <xdr:cNvSpPr/>
      </xdr:nvSpPr>
      <xdr:spPr>
        <a:xfrm>
          <a:off x="12763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167701</xdr:rowOff>
    </xdr:from>
    <xdr:ext cx="534377" cy="259045"/>
    <xdr:sp macro="" textlink="">
      <xdr:nvSpPr>
        <xdr:cNvPr id="524" name="テキスト ボックス 523"/>
        <xdr:cNvSpPr txBox="1"/>
      </xdr:nvSpPr>
      <xdr:spPr>
        <a:xfrm>
          <a:off x="12547111" y="651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134925</xdr:rowOff>
    </xdr:from>
    <xdr:to>
      <xdr:col>85</xdr:col>
      <xdr:colOff>177800</xdr:colOff>
      <xdr:row>36</xdr:row>
      <xdr:rowOff>65075</xdr:rowOff>
    </xdr:to>
    <xdr:sp macro="" textlink="">
      <xdr:nvSpPr>
        <xdr:cNvPr id="530" name="楕円 529"/>
        <xdr:cNvSpPr/>
      </xdr:nvSpPr>
      <xdr:spPr>
        <a:xfrm>
          <a:off x="16268700" y="61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157802</xdr:rowOff>
    </xdr:from>
    <xdr:ext cx="534377" cy="259045"/>
    <xdr:sp macro="" textlink="">
      <xdr:nvSpPr>
        <xdr:cNvPr id="531" name="消防費該当値テキスト"/>
        <xdr:cNvSpPr txBox="1"/>
      </xdr:nvSpPr>
      <xdr:spPr>
        <a:xfrm>
          <a:off x="16370300" y="598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77889</xdr:rowOff>
    </xdr:from>
    <xdr:to>
      <xdr:col>81</xdr:col>
      <xdr:colOff>101600</xdr:colOff>
      <xdr:row>37</xdr:row>
      <xdr:rowOff>8039</xdr:rowOff>
    </xdr:to>
    <xdr:sp macro="" textlink="">
      <xdr:nvSpPr>
        <xdr:cNvPr id="532" name="楕円 531"/>
        <xdr:cNvSpPr/>
      </xdr:nvSpPr>
      <xdr:spPr>
        <a:xfrm>
          <a:off x="15430500" y="625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24566</xdr:rowOff>
    </xdr:from>
    <xdr:ext cx="534377" cy="259045"/>
    <xdr:sp macro="" textlink="">
      <xdr:nvSpPr>
        <xdr:cNvPr id="533" name="テキスト ボックス 532"/>
        <xdr:cNvSpPr txBox="1"/>
      </xdr:nvSpPr>
      <xdr:spPr>
        <a:xfrm>
          <a:off x="15214111" y="602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108769</xdr:rowOff>
    </xdr:from>
    <xdr:to>
      <xdr:col>76</xdr:col>
      <xdr:colOff>165100</xdr:colOff>
      <xdr:row>36</xdr:row>
      <xdr:rowOff>38919</xdr:rowOff>
    </xdr:to>
    <xdr:sp macro="" textlink="">
      <xdr:nvSpPr>
        <xdr:cNvPr id="534" name="楕円 533"/>
        <xdr:cNvSpPr/>
      </xdr:nvSpPr>
      <xdr:spPr>
        <a:xfrm>
          <a:off x="14541500" y="610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55446</xdr:rowOff>
    </xdr:from>
    <xdr:ext cx="534377" cy="259045"/>
    <xdr:sp macro="" textlink="">
      <xdr:nvSpPr>
        <xdr:cNvPr id="535" name="テキスト ボックス 534"/>
        <xdr:cNvSpPr txBox="1"/>
      </xdr:nvSpPr>
      <xdr:spPr>
        <a:xfrm>
          <a:off x="14325111" y="588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73965</xdr:rowOff>
    </xdr:from>
    <xdr:to>
      <xdr:col>72</xdr:col>
      <xdr:colOff>38100</xdr:colOff>
      <xdr:row>31</xdr:row>
      <xdr:rowOff>4115</xdr:rowOff>
    </xdr:to>
    <xdr:sp macro="" textlink="">
      <xdr:nvSpPr>
        <xdr:cNvPr id="536" name="楕円 535"/>
        <xdr:cNvSpPr/>
      </xdr:nvSpPr>
      <xdr:spPr>
        <a:xfrm>
          <a:off x="13652500" y="521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20642</xdr:rowOff>
    </xdr:from>
    <xdr:ext cx="534377" cy="259045"/>
    <xdr:sp macro="" textlink="">
      <xdr:nvSpPr>
        <xdr:cNvPr id="537" name="テキスト ボックス 536"/>
        <xdr:cNvSpPr txBox="1"/>
      </xdr:nvSpPr>
      <xdr:spPr>
        <a:xfrm>
          <a:off x="13436111" y="499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44685</xdr:rowOff>
    </xdr:from>
    <xdr:to>
      <xdr:col>67</xdr:col>
      <xdr:colOff>101600</xdr:colOff>
      <xdr:row>37</xdr:row>
      <xdr:rowOff>146285</xdr:rowOff>
    </xdr:to>
    <xdr:sp macro="" textlink="">
      <xdr:nvSpPr>
        <xdr:cNvPr id="538" name="楕円 537"/>
        <xdr:cNvSpPr/>
      </xdr:nvSpPr>
      <xdr:spPr>
        <a:xfrm>
          <a:off x="12763500" y="638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162812</xdr:rowOff>
    </xdr:from>
    <xdr:ext cx="534377" cy="259045"/>
    <xdr:sp macro="" textlink="">
      <xdr:nvSpPr>
        <xdr:cNvPr id="539" name="テキスト ボックス 538"/>
        <xdr:cNvSpPr txBox="1"/>
      </xdr:nvSpPr>
      <xdr:spPr>
        <a:xfrm>
          <a:off x="12547111" y="616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125952</xdr:rowOff>
    </xdr:from>
    <xdr:to>
      <xdr:col>85</xdr:col>
      <xdr:colOff>126364</xdr:colOff>
      <xdr:row>57</xdr:row>
      <xdr:rowOff>157778</xdr:rowOff>
    </xdr:to>
    <xdr:cxnSp macro="">
      <xdr:nvCxnSpPr>
        <xdr:cNvPr id="561" name="直線コネクタ 560"/>
        <xdr:cNvCxnSpPr/>
      </xdr:nvCxnSpPr>
      <xdr:spPr>
        <a:xfrm flipV="1">
          <a:off x="16317595" y="8869902"/>
          <a:ext cx="1269" cy="10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161605</xdr:rowOff>
    </xdr:from>
    <xdr:ext cx="534377" cy="259045"/>
    <xdr:sp macro="" textlink="">
      <xdr:nvSpPr>
        <xdr:cNvPr id="562" name="教育費最小値テキスト"/>
        <xdr:cNvSpPr txBox="1"/>
      </xdr:nvSpPr>
      <xdr:spPr>
        <a:xfrm>
          <a:off x="16370300" y="99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157778</xdr:rowOff>
    </xdr:from>
    <xdr:to>
      <xdr:col>86</xdr:col>
      <xdr:colOff>25400</xdr:colOff>
      <xdr:row>57</xdr:row>
      <xdr:rowOff>157778</xdr:rowOff>
    </xdr:to>
    <xdr:cxnSp macro="">
      <xdr:nvCxnSpPr>
        <xdr:cNvPr id="563" name="直線コネクタ 562"/>
        <xdr:cNvCxnSpPr/>
      </xdr:nvCxnSpPr>
      <xdr:spPr>
        <a:xfrm>
          <a:off x="16230600" y="99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72629</xdr:rowOff>
    </xdr:from>
    <xdr:ext cx="599010" cy="259045"/>
    <xdr:sp macro="" textlink="">
      <xdr:nvSpPr>
        <xdr:cNvPr id="564" name="教育費最大値テキスト"/>
        <xdr:cNvSpPr txBox="1"/>
      </xdr:nvSpPr>
      <xdr:spPr>
        <a:xfrm>
          <a:off x="16370300" y="86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125952</xdr:rowOff>
    </xdr:from>
    <xdr:to>
      <xdr:col>86</xdr:col>
      <xdr:colOff>25400</xdr:colOff>
      <xdr:row>51</xdr:row>
      <xdr:rowOff>125952</xdr:rowOff>
    </xdr:to>
    <xdr:cxnSp macro="">
      <xdr:nvCxnSpPr>
        <xdr:cNvPr id="565" name="直線コネクタ 564"/>
        <xdr:cNvCxnSpPr/>
      </xdr:nvCxnSpPr>
      <xdr:spPr>
        <a:xfrm>
          <a:off x="16230600" y="886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82572</xdr:rowOff>
    </xdr:from>
    <xdr:to>
      <xdr:col>85</xdr:col>
      <xdr:colOff>127000</xdr:colOff>
      <xdr:row>56</xdr:row>
      <xdr:rowOff>132650</xdr:rowOff>
    </xdr:to>
    <xdr:cxnSp macro="">
      <xdr:nvCxnSpPr>
        <xdr:cNvPr id="566" name="直線コネクタ 565"/>
        <xdr:cNvCxnSpPr/>
      </xdr:nvCxnSpPr>
      <xdr:spPr>
        <a:xfrm>
          <a:off x="15481300" y="9512322"/>
          <a:ext cx="838200" cy="22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86434</xdr:rowOff>
    </xdr:from>
    <xdr:ext cx="534377" cy="259045"/>
    <xdr:sp macro="" textlink="">
      <xdr:nvSpPr>
        <xdr:cNvPr id="567" name="教育費平均値テキスト"/>
        <xdr:cNvSpPr txBox="1"/>
      </xdr:nvSpPr>
      <xdr:spPr>
        <a:xfrm>
          <a:off x="16370300" y="9687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108007</xdr:rowOff>
    </xdr:from>
    <xdr:to>
      <xdr:col>85</xdr:col>
      <xdr:colOff>177800</xdr:colOff>
      <xdr:row>57</xdr:row>
      <xdr:rowOff>38157</xdr:rowOff>
    </xdr:to>
    <xdr:sp macro="" textlink="">
      <xdr:nvSpPr>
        <xdr:cNvPr id="568" name="フローチャート: 判断 567"/>
        <xdr:cNvSpPr/>
      </xdr:nvSpPr>
      <xdr:spPr>
        <a:xfrm>
          <a:off x="162687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82572</xdr:rowOff>
    </xdr:from>
    <xdr:to>
      <xdr:col>81</xdr:col>
      <xdr:colOff>50800</xdr:colOff>
      <xdr:row>56</xdr:row>
      <xdr:rowOff>26122</xdr:rowOff>
    </xdr:to>
    <xdr:cxnSp macro="">
      <xdr:nvCxnSpPr>
        <xdr:cNvPr id="569" name="直線コネクタ 568"/>
        <xdr:cNvCxnSpPr/>
      </xdr:nvCxnSpPr>
      <xdr:spPr>
        <a:xfrm flipV="1">
          <a:off x="14592300" y="9512322"/>
          <a:ext cx="889000" cy="11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113182</xdr:rowOff>
    </xdr:from>
    <xdr:to>
      <xdr:col>81</xdr:col>
      <xdr:colOff>101600</xdr:colOff>
      <xdr:row>57</xdr:row>
      <xdr:rowOff>43332</xdr:rowOff>
    </xdr:to>
    <xdr:sp macro="" textlink="">
      <xdr:nvSpPr>
        <xdr:cNvPr id="570" name="フローチャート: 判断 569"/>
        <xdr:cNvSpPr/>
      </xdr:nvSpPr>
      <xdr:spPr>
        <a:xfrm>
          <a:off x="15430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34459</xdr:rowOff>
    </xdr:from>
    <xdr:ext cx="534377" cy="259045"/>
    <xdr:sp macro="" textlink="">
      <xdr:nvSpPr>
        <xdr:cNvPr id="571" name="テキスト ボックス 570"/>
        <xdr:cNvSpPr txBox="1"/>
      </xdr:nvSpPr>
      <xdr:spPr>
        <a:xfrm>
          <a:off x="15214111" y="98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26122</xdr:rowOff>
    </xdr:from>
    <xdr:to>
      <xdr:col>76</xdr:col>
      <xdr:colOff>114300</xdr:colOff>
      <xdr:row>56</xdr:row>
      <xdr:rowOff>166816</xdr:rowOff>
    </xdr:to>
    <xdr:cxnSp macro="">
      <xdr:nvCxnSpPr>
        <xdr:cNvPr id="572" name="直線コネクタ 571"/>
        <xdr:cNvCxnSpPr/>
      </xdr:nvCxnSpPr>
      <xdr:spPr>
        <a:xfrm flipV="1">
          <a:off x="13703300" y="9627322"/>
          <a:ext cx="889000" cy="14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124872</xdr:rowOff>
    </xdr:from>
    <xdr:to>
      <xdr:col>76</xdr:col>
      <xdr:colOff>165100</xdr:colOff>
      <xdr:row>57</xdr:row>
      <xdr:rowOff>55022</xdr:rowOff>
    </xdr:to>
    <xdr:sp macro="" textlink="">
      <xdr:nvSpPr>
        <xdr:cNvPr id="573" name="フローチャート: 判断 572"/>
        <xdr:cNvSpPr/>
      </xdr:nvSpPr>
      <xdr:spPr>
        <a:xfrm>
          <a:off x="14541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46149</xdr:rowOff>
    </xdr:from>
    <xdr:ext cx="534377" cy="259045"/>
    <xdr:sp macro="" textlink="">
      <xdr:nvSpPr>
        <xdr:cNvPr id="574" name="テキスト ボックス 573"/>
        <xdr:cNvSpPr txBox="1"/>
      </xdr:nvSpPr>
      <xdr:spPr>
        <a:xfrm>
          <a:off x="14325111" y="981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166816</xdr:rowOff>
    </xdr:from>
    <xdr:to>
      <xdr:col>71</xdr:col>
      <xdr:colOff>177800</xdr:colOff>
      <xdr:row>57</xdr:row>
      <xdr:rowOff>1507</xdr:rowOff>
    </xdr:to>
    <xdr:cxnSp macro="">
      <xdr:nvCxnSpPr>
        <xdr:cNvPr id="575" name="直線コネクタ 574"/>
        <xdr:cNvCxnSpPr/>
      </xdr:nvCxnSpPr>
      <xdr:spPr>
        <a:xfrm flipV="1">
          <a:off x="12814300" y="9768016"/>
          <a:ext cx="889000" cy="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113099</xdr:rowOff>
    </xdr:from>
    <xdr:to>
      <xdr:col>72</xdr:col>
      <xdr:colOff>38100</xdr:colOff>
      <xdr:row>57</xdr:row>
      <xdr:rowOff>43249</xdr:rowOff>
    </xdr:to>
    <xdr:sp macro="" textlink="">
      <xdr:nvSpPr>
        <xdr:cNvPr id="576" name="フローチャート: 判断 575"/>
        <xdr:cNvSpPr/>
      </xdr:nvSpPr>
      <xdr:spPr>
        <a:xfrm>
          <a:off x="13652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59776</xdr:rowOff>
    </xdr:from>
    <xdr:ext cx="534377" cy="259045"/>
    <xdr:sp macro="" textlink="">
      <xdr:nvSpPr>
        <xdr:cNvPr id="577" name="テキスト ボックス 576"/>
        <xdr:cNvSpPr txBox="1"/>
      </xdr:nvSpPr>
      <xdr:spPr>
        <a:xfrm>
          <a:off x="13436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78" name="フローチャート: 判断 577"/>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37054</xdr:rowOff>
    </xdr:from>
    <xdr:ext cx="534377" cy="259045"/>
    <xdr:sp macro="" textlink="">
      <xdr:nvSpPr>
        <xdr:cNvPr id="579" name="テキスト ボックス 578"/>
        <xdr:cNvSpPr txBox="1"/>
      </xdr:nvSpPr>
      <xdr:spPr>
        <a:xfrm>
          <a:off x="12547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81850</xdr:rowOff>
    </xdr:from>
    <xdr:to>
      <xdr:col>85</xdr:col>
      <xdr:colOff>177800</xdr:colOff>
      <xdr:row>57</xdr:row>
      <xdr:rowOff>12000</xdr:rowOff>
    </xdr:to>
    <xdr:sp macro="" textlink="">
      <xdr:nvSpPr>
        <xdr:cNvPr id="585" name="楕円 584"/>
        <xdr:cNvSpPr/>
      </xdr:nvSpPr>
      <xdr:spPr>
        <a:xfrm>
          <a:off x="16268700" y="968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104727</xdr:rowOff>
    </xdr:from>
    <xdr:ext cx="534377" cy="259045"/>
    <xdr:sp macro="" textlink="">
      <xdr:nvSpPr>
        <xdr:cNvPr id="586" name="教育費該当値テキスト"/>
        <xdr:cNvSpPr txBox="1"/>
      </xdr:nvSpPr>
      <xdr:spPr>
        <a:xfrm>
          <a:off x="16370300" y="95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31772</xdr:rowOff>
    </xdr:from>
    <xdr:to>
      <xdr:col>81</xdr:col>
      <xdr:colOff>101600</xdr:colOff>
      <xdr:row>55</xdr:row>
      <xdr:rowOff>133372</xdr:rowOff>
    </xdr:to>
    <xdr:sp macro="" textlink="">
      <xdr:nvSpPr>
        <xdr:cNvPr id="587" name="楕円 586"/>
        <xdr:cNvSpPr/>
      </xdr:nvSpPr>
      <xdr:spPr>
        <a:xfrm>
          <a:off x="15430500" y="946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149899</xdr:rowOff>
    </xdr:from>
    <xdr:ext cx="599010" cy="259045"/>
    <xdr:sp macro="" textlink="">
      <xdr:nvSpPr>
        <xdr:cNvPr id="588" name="テキスト ボックス 587"/>
        <xdr:cNvSpPr txBox="1"/>
      </xdr:nvSpPr>
      <xdr:spPr>
        <a:xfrm>
          <a:off x="15181795" y="923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146772</xdr:rowOff>
    </xdr:from>
    <xdr:to>
      <xdr:col>76</xdr:col>
      <xdr:colOff>165100</xdr:colOff>
      <xdr:row>56</xdr:row>
      <xdr:rowOff>76922</xdr:rowOff>
    </xdr:to>
    <xdr:sp macro="" textlink="">
      <xdr:nvSpPr>
        <xdr:cNvPr id="589" name="楕円 588"/>
        <xdr:cNvSpPr/>
      </xdr:nvSpPr>
      <xdr:spPr>
        <a:xfrm>
          <a:off x="14541500" y="957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93449</xdr:rowOff>
    </xdr:from>
    <xdr:ext cx="534377" cy="259045"/>
    <xdr:sp macro="" textlink="">
      <xdr:nvSpPr>
        <xdr:cNvPr id="590" name="テキスト ボックス 589"/>
        <xdr:cNvSpPr txBox="1"/>
      </xdr:nvSpPr>
      <xdr:spPr>
        <a:xfrm>
          <a:off x="14325111" y="935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116016</xdr:rowOff>
    </xdr:from>
    <xdr:to>
      <xdr:col>72</xdr:col>
      <xdr:colOff>38100</xdr:colOff>
      <xdr:row>57</xdr:row>
      <xdr:rowOff>46166</xdr:rowOff>
    </xdr:to>
    <xdr:sp macro="" textlink="">
      <xdr:nvSpPr>
        <xdr:cNvPr id="591" name="楕円 590"/>
        <xdr:cNvSpPr/>
      </xdr:nvSpPr>
      <xdr:spPr>
        <a:xfrm>
          <a:off x="13652500" y="971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37293</xdr:rowOff>
    </xdr:from>
    <xdr:ext cx="534377" cy="259045"/>
    <xdr:sp macro="" textlink="">
      <xdr:nvSpPr>
        <xdr:cNvPr id="592" name="テキスト ボックス 591"/>
        <xdr:cNvSpPr txBox="1"/>
      </xdr:nvSpPr>
      <xdr:spPr>
        <a:xfrm>
          <a:off x="13436111" y="980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122157</xdr:rowOff>
    </xdr:from>
    <xdr:to>
      <xdr:col>67</xdr:col>
      <xdr:colOff>101600</xdr:colOff>
      <xdr:row>57</xdr:row>
      <xdr:rowOff>52307</xdr:rowOff>
    </xdr:to>
    <xdr:sp macro="" textlink="">
      <xdr:nvSpPr>
        <xdr:cNvPr id="593" name="楕円 592"/>
        <xdr:cNvSpPr/>
      </xdr:nvSpPr>
      <xdr:spPr>
        <a:xfrm>
          <a:off x="12763500" y="972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43434</xdr:rowOff>
    </xdr:from>
    <xdr:ext cx="534377" cy="259045"/>
    <xdr:sp macro="" textlink="">
      <xdr:nvSpPr>
        <xdr:cNvPr id="594" name="テキスト ボックス 593"/>
        <xdr:cNvSpPr txBox="1"/>
      </xdr:nvSpPr>
      <xdr:spPr>
        <a:xfrm>
          <a:off x="12547111" y="981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4" name="テキスト ボックス 61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160198</xdr:rowOff>
    </xdr:from>
    <xdr:to>
      <xdr:col>85</xdr:col>
      <xdr:colOff>126364</xdr:colOff>
      <xdr:row>79</xdr:row>
      <xdr:rowOff>44450</xdr:rowOff>
    </xdr:to>
    <xdr:cxnSp macro="">
      <xdr:nvCxnSpPr>
        <xdr:cNvPr id="618" name="直線コネクタ 617"/>
        <xdr:cNvCxnSpPr/>
      </xdr:nvCxnSpPr>
      <xdr:spPr>
        <a:xfrm flipV="1">
          <a:off x="16317595" y="11990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106875</xdr:rowOff>
    </xdr:from>
    <xdr:ext cx="534377" cy="259045"/>
    <xdr:sp macro="" textlink="">
      <xdr:nvSpPr>
        <xdr:cNvPr id="621" name="災害復旧費最大値テキスト"/>
        <xdr:cNvSpPr txBox="1"/>
      </xdr:nvSpPr>
      <xdr:spPr>
        <a:xfrm>
          <a:off x="16370300" y="1176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83,924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160198</xdr:rowOff>
    </xdr:from>
    <xdr:to>
      <xdr:col>86</xdr:col>
      <xdr:colOff>25400</xdr:colOff>
      <xdr:row>69</xdr:row>
      <xdr:rowOff>160198</xdr:rowOff>
    </xdr:to>
    <xdr:cxnSp macro="">
      <xdr:nvCxnSpPr>
        <xdr:cNvPr id="622" name="直線コネクタ 621"/>
        <xdr:cNvCxnSpPr/>
      </xdr:nvCxnSpPr>
      <xdr:spPr>
        <a:xfrm>
          <a:off x="16230600" y="11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117317</xdr:rowOff>
    </xdr:from>
    <xdr:to>
      <xdr:col>85</xdr:col>
      <xdr:colOff>127000</xdr:colOff>
      <xdr:row>79</xdr:row>
      <xdr:rowOff>41135</xdr:rowOff>
    </xdr:to>
    <xdr:cxnSp macro="">
      <xdr:nvCxnSpPr>
        <xdr:cNvPr id="623" name="直線コネクタ 622"/>
        <xdr:cNvCxnSpPr/>
      </xdr:nvCxnSpPr>
      <xdr:spPr>
        <a:xfrm>
          <a:off x="15481300" y="13490417"/>
          <a:ext cx="838200" cy="9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118806</xdr:rowOff>
    </xdr:from>
    <xdr:ext cx="534377" cy="259045"/>
    <xdr:sp macro="" textlink="">
      <xdr:nvSpPr>
        <xdr:cNvPr id="624" name="災害復旧費平均値テキスト"/>
        <xdr:cNvSpPr txBox="1"/>
      </xdr:nvSpPr>
      <xdr:spPr>
        <a:xfrm>
          <a:off x="16370300" y="13149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95929</xdr:rowOff>
    </xdr:from>
    <xdr:to>
      <xdr:col>85</xdr:col>
      <xdr:colOff>177800</xdr:colOff>
      <xdr:row>78</xdr:row>
      <xdr:rowOff>26079</xdr:rowOff>
    </xdr:to>
    <xdr:sp macro="" textlink="">
      <xdr:nvSpPr>
        <xdr:cNvPr id="625" name="フローチャート: 判断 624"/>
        <xdr:cNvSpPr/>
      </xdr:nvSpPr>
      <xdr:spPr>
        <a:xfrm>
          <a:off x="162687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117317</xdr:rowOff>
    </xdr:from>
    <xdr:to>
      <xdr:col>81</xdr:col>
      <xdr:colOff>50800</xdr:colOff>
      <xdr:row>78</xdr:row>
      <xdr:rowOff>163818</xdr:rowOff>
    </xdr:to>
    <xdr:cxnSp macro="">
      <xdr:nvCxnSpPr>
        <xdr:cNvPr id="626" name="直線コネクタ 625"/>
        <xdr:cNvCxnSpPr/>
      </xdr:nvCxnSpPr>
      <xdr:spPr>
        <a:xfrm flipV="1">
          <a:off x="14592300" y="13490417"/>
          <a:ext cx="889000" cy="4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129457</xdr:rowOff>
    </xdr:from>
    <xdr:to>
      <xdr:col>81</xdr:col>
      <xdr:colOff>101600</xdr:colOff>
      <xdr:row>78</xdr:row>
      <xdr:rowOff>59607</xdr:rowOff>
    </xdr:to>
    <xdr:sp macro="" textlink="">
      <xdr:nvSpPr>
        <xdr:cNvPr id="627" name="フローチャート: 判断 626"/>
        <xdr:cNvSpPr/>
      </xdr:nvSpPr>
      <xdr:spPr>
        <a:xfrm>
          <a:off x="15430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76134</xdr:rowOff>
    </xdr:from>
    <xdr:ext cx="534377" cy="259045"/>
    <xdr:sp macro="" textlink="">
      <xdr:nvSpPr>
        <xdr:cNvPr id="628" name="テキスト ボックス 627"/>
        <xdr:cNvSpPr txBox="1"/>
      </xdr:nvSpPr>
      <xdr:spPr>
        <a:xfrm>
          <a:off x="15214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159226</xdr:rowOff>
    </xdr:from>
    <xdr:to>
      <xdr:col>76</xdr:col>
      <xdr:colOff>114300</xdr:colOff>
      <xdr:row>78</xdr:row>
      <xdr:rowOff>163818</xdr:rowOff>
    </xdr:to>
    <xdr:cxnSp macro="">
      <xdr:nvCxnSpPr>
        <xdr:cNvPr id="629" name="直線コネクタ 628"/>
        <xdr:cNvCxnSpPr/>
      </xdr:nvCxnSpPr>
      <xdr:spPr>
        <a:xfrm>
          <a:off x="13703300" y="13532326"/>
          <a:ext cx="889000" cy="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91053</xdr:rowOff>
    </xdr:from>
    <xdr:to>
      <xdr:col>76</xdr:col>
      <xdr:colOff>165100</xdr:colOff>
      <xdr:row>78</xdr:row>
      <xdr:rowOff>21203</xdr:rowOff>
    </xdr:to>
    <xdr:sp macro="" textlink="">
      <xdr:nvSpPr>
        <xdr:cNvPr id="630" name="フローチャート: 判断 629"/>
        <xdr:cNvSpPr/>
      </xdr:nvSpPr>
      <xdr:spPr>
        <a:xfrm>
          <a:off x="14541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37730</xdr:rowOff>
    </xdr:from>
    <xdr:ext cx="534377" cy="259045"/>
    <xdr:sp macro="" textlink="">
      <xdr:nvSpPr>
        <xdr:cNvPr id="631" name="テキスト ボックス 630"/>
        <xdr:cNvSpPr txBox="1"/>
      </xdr:nvSpPr>
      <xdr:spPr>
        <a:xfrm>
          <a:off x="14325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159226</xdr:rowOff>
    </xdr:from>
    <xdr:to>
      <xdr:col>71</xdr:col>
      <xdr:colOff>177800</xdr:colOff>
      <xdr:row>79</xdr:row>
      <xdr:rowOff>23552</xdr:rowOff>
    </xdr:to>
    <xdr:cxnSp macro="">
      <xdr:nvCxnSpPr>
        <xdr:cNvPr id="632" name="直線コネクタ 631"/>
        <xdr:cNvCxnSpPr/>
      </xdr:nvCxnSpPr>
      <xdr:spPr>
        <a:xfrm flipV="1">
          <a:off x="12814300" y="13532326"/>
          <a:ext cx="8890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152679</xdr:rowOff>
    </xdr:from>
    <xdr:to>
      <xdr:col>72</xdr:col>
      <xdr:colOff>38100</xdr:colOff>
      <xdr:row>78</xdr:row>
      <xdr:rowOff>82829</xdr:rowOff>
    </xdr:to>
    <xdr:sp macro="" textlink="">
      <xdr:nvSpPr>
        <xdr:cNvPr id="633" name="フローチャート: 判断 632"/>
        <xdr:cNvSpPr/>
      </xdr:nvSpPr>
      <xdr:spPr>
        <a:xfrm>
          <a:off x="13652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99356</xdr:rowOff>
    </xdr:from>
    <xdr:ext cx="469744" cy="259045"/>
    <xdr:sp macro="" textlink="">
      <xdr:nvSpPr>
        <xdr:cNvPr id="634" name="テキスト ボックス 633"/>
        <xdr:cNvSpPr txBox="1"/>
      </xdr:nvSpPr>
      <xdr:spPr>
        <a:xfrm>
          <a:off x="13468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102273</xdr:rowOff>
    </xdr:from>
    <xdr:to>
      <xdr:col>67</xdr:col>
      <xdr:colOff>101600</xdr:colOff>
      <xdr:row>78</xdr:row>
      <xdr:rowOff>32423</xdr:rowOff>
    </xdr:to>
    <xdr:sp macro="" textlink="">
      <xdr:nvSpPr>
        <xdr:cNvPr id="635" name="フローチャート: 判断 634"/>
        <xdr:cNvSpPr/>
      </xdr:nvSpPr>
      <xdr:spPr>
        <a:xfrm>
          <a:off x="12763500" y="1330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48950</xdr:rowOff>
    </xdr:from>
    <xdr:ext cx="534377" cy="259045"/>
    <xdr:sp macro="" textlink="">
      <xdr:nvSpPr>
        <xdr:cNvPr id="636" name="テキスト ボックス 635"/>
        <xdr:cNvSpPr txBox="1"/>
      </xdr:nvSpPr>
      <xdr:spPr>
        <a:xfrm>
          <a:off x="12547111" y="1307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161785</xdr:rowOff>
    </xdr:from>
    <xdr:to>
      <xdr:col>85</xdr:col>
      <xdr:colOff>177800</xdr:colOff>
      <xdr:row>79</xdr:row>
      <xdr:rowOff>91935</xdr:rowOff>
    </xdr:to>
    <xdr:sp macro="" textlink="">
      <xdr:nvSpPr>
        <xdr:cNvPr id="642" name="楕円 641"/>
        <xdr:cNvSpPr/>
      </xdr:nvSpPr>
      <xdr:spPr>
        <a:xfrm>
          <a:off x="16268700" y="1353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76712</xdr:rowOff>
    </xdr:from>
    <xdr:ext cx="378565" cy="259045"/>
    <xdr:sp macro="" textlink="">
      <xdr:nvSpPr>
        <xdr:cNvPr id="643" name="災害復旧費該当値テキスト"/>
        <xdr:cNvSpPr txBox="1"/>
      </xdr:nvSpPr>
      <xdr:spPr>
        <a:xfrm>
          <a:off x="16370300" y="13449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66517</xdr:rowOff>
    </xdr:from>
    <xdr:to>
      <xdr:col>81</xdr:col>
      <xdr:colOff>101600</xdr:colOff>
      <xdr:row>78</xdr:row>
      <xdr:rowOff>168117</xdr:rowOff>
    </xdr:to>
    <xdr:sp macro="" textlink="">
      <xdr:nvSpPr>
        <xdr:cNvPr id="644" name="楕円 643"/>
        <xdr:cNvSpPr/>
      </xdr:nvSpPr>
      <xdr:spPr>
        <a:xfrm>
          <a:off x="15430500" y="1343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159244</xdr:rowOff>
    </xdr:from>
    <xdr:ext cx="469744" cy="259045"/>
    <xdr:sp macro="" textlink="">
      <xdr:nvSpPr>
        <xdr:cNvPr id="645" name="テキスト ボックス 644"/>
        <xdr:cNvSpPr txBox="1"/>
      </xdr:nvSpPr>
      <xdr:spPr>
        <a:xfrm>
          <a:off x="15246428" y="13532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113018</xdr:rowOff>
    </xdr:from>
    <xdr:to>
      <xdr:col>76</xdr:col>
      <xdr:colOff>165100</xdr:colOff>
      <xdr:row>79</xdr:row>
      <xdr:rowOff>43168</xdr:rowOff>
    </xdr:to>
    <xdr:sp macro="" textlink="">
      <xdr:nvSpPr>
        <xdr:cNvPr id="646" name="楕円 645"/>
        <xdr:cNvSpPr/>
      </xdr:nvSpPr>
      <xdr:spPr>
        <a:xfrm>
          <a:off x="14541500" y="1348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34295</xdr:rowOff>
    </xdr:from>
    <xdr:ext cx="469744" cy="259045"/>
    <xdr:sp macro="" textlink="">
      <xdr:nvSpPr>
        <xdr:cNvPr id="647" name="テキスト ボックス 646"/>
        <xdr:cNvSpPr txBox="1"/>
      </xdr:nvSpPr>
      <xdr:spPr>
        <a:xfrm>
          <a:off x="14357428" y="1357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108426</xdr:rowOff>
    </xdr:from>
    <xdr:to>
      <xdr:col>72</xdr:col>
      <xdr:colOff>38100</xdr:colOff>
      <xdr:row>79</xdr:row>
      <xdr:rowOff>38576</xdr:rowOff>
    </xdr:to>
    <xdr:sp macro="" textlink="">
      <xdr:nvSpPr>
        <xdr:cNvPr id="648" name="楕円 647"/>
        <xdr:cNvSpPr/>
      </xdr:nvSpPr>
      <xdr:spPr>
        <a:xfrm>
          <a:off x="13652500" y="1348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29703</xdr:rowOff>
    </xdr:from>
    <xdr:ext cx="469744" cy="259045"/>
    <xdr:sp macro="" textlink="">
      <xdr:nvSpPr>
        <xdr:cNvPr id="649" name="テキスト ボックス 648"/>
        <xdr:cNvSpPr txBox="1"/>
      </xdr:nvSpPr>
      <xdr:spPr>
        <a:xfrm>
          <a:off x="13468428" y="1357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144202</xdr:rowOff>
    </xdr:from>
    <xdr:to>
      <xdr:col>67</xdr:col>
      <xdr:colOff>101600</xdr:colOff>
      <xdr:row>79</xdr:row>
      <xdr:rowOff>74352</xdr:rowOff>
    </xdr:to>
    <xdr:sp macro="" textlink="">
      <xdr:nvSpPr>
        <xdr:cNvPr id="650" name="楕円 649"/>
        <xdr:cNvSpPr/>
      </xdr:nvSpPr>
      <xdr:spPr>
        <a:xfrm>
          <a:off x="12763500" y="1351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65479</xdr:rowOff>
    </xdr:from>
    <xdr:ext cx="469744" cy="259045"/>
    <xdr:sp macro="" textlink="">
      <xdr:nvSpPr>
        <xdr:cNvPr id="651" name="テキスト ボックス 650"/>
        <xdr:cNvSpPr txBox="1"/>
      </xdr:nvSpPr>
      <xdr:spPr>
        <a:xfrm>
          <a:off x="12579428" y="1361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5" name="テキスト ボックス 66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73557</xdr:rowOff>
    </xdr:from>
    <xdr:to>
      <xdr:col>85</xdr:col>
      <xdr:colOff>126364</xdr:colOff>
      <xdr:row>98</xdr:row>
      <xdr:rowOff>99251</xdr:rowOff>
    </xdr:to>
    <xdr:cxnSp macro="">
      <xdr:nvCxnSpPr>
        <xdr:cNvPr id="673" name="直線コネクタ 672"/>
        <xdr:cNvCxnSpPr/>
      </xdr:nvCxnSpPr>
      <xdr:spPr>
        <a:xfrm flipV="1">
          <a:off x="16317595" y="15675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103078</xdr:rowOff>
    </xdr:from>
    <xdr:ext cx="469744" cy="259045"/>
    <xdr:sp macro="" textlink="">
      <xdr:nvSpPr>
        <xdr:cNvPr id="674" name="公債費最小値テキスト"/>
        <xdr:cNvSpPr txBox="1"/>
      </xdr:nvSpPr>
      <xdr:spPr>
        <a:xfrm>
          <a:off x="16370300" y="1690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99251</xdr:rowOff>
    </xdr:from>
    <xdr:to>
      <xdr:col>86</xdr:col>
      <xdr:colOff>25400</xdr:colOff>
      <xdr:row>98</xdr:row>
      <xdr:rowOff>99251</xdr:rowOff>
    </xdr:to>
    <xdr:cxnSp macro="">
      <xdr:nvCxnSpPr>
        <xdr:cNvPr id="675" name="直線コネクタ 674"/>
        <xdr:cNvCxnSpPr/>
      </xdr:nvCxnSpPr>
      <xdr:spPr>
        <a:xfrm>
          <a:off x="16230600" y="1690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20234</xdr:rowOff>
    </xdr:from>
    <xdr:ext cx="599010" cy="259045"/>
    <xdr:sp macro="" textlink="">
      <xdr:nvSpPr>
        <xdr:cNvPr id="676" name="公債費最大値テキスト"/>
        <xdr:cNvSpPr txBox="1"/>
      </xdr:nvSpPr>
      <xdr:spPr>
        <a:xfrm>
          <a:off x="16370300" y="154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276,967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73557</xdr:rowOff>
    </xdr:from>
    <xdr:to>
      <xdr:col>86</xdr:col>
      <xdr:colOff>25400</xdr:colOff>
      <xdr:row>91</xdr:row>
      <xdr:rowOff>73557</xdr:rowOff>
    </xdr:to>
    <xdr:cxnSp macro="">
      <xdr:nvCxnSpPr>
        <xdr:cNvPr id="677" name="直線コネクタ 676"/>
        <xdr:cNvCxnSpPr/>
      </xdr:nvCxnSpPr>
      <xdr:spPr>
        <a:xfrm>
          <a:off x="16230600" y="1567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32742</xdr:rowOff>
    </xdr:from>
    <xdr:to>
      <xdr:col>85</xdr:col>
      <xdr:colOff>127000</xdr:colOff>
      <xdr:row>96</xdr:row>
      <xdr:rowOff>44231</xdr:rowOff>
    </xdr:to>
    <xdr:cxnSp macro="">
      <xdr:nvCxnSpPr>
        <xdr:cNvPr id="678" name="直線コネクタ 677"/>
        <xdr:cNvCxnSpPr/>
      </xdr:nvCxnSpPr>
      <xdr:spPr>
        <a:xfrm>
          <a:off x="15481300" y="16491942"/>
          <a:ext cx="8382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67299</xdr:rowOff>
    </xdr:from>
    <xdr:ext cx="534377" cy="259045"/>
    <xdr:sp macro="" textlink="">
      <xdr:nvSpPr>
        <xdr:cNvPr id="679" name="公債費平均値テキスト"/>
        <xdr:cNvSpPr txBox="1"/>
      </xdr:nvSpPr>
      <xdr:spPr>
        <a:xfrm>
          <a:off x="16370300" y="16526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88872</xdr:rowOff>
    </xdr:from>
    <xdr:to>
      <xdr:col>85</xdr:col>
      <xdr:colOff>177800</xdr:colOff>
      <xdr:row>97</xdr:row>
      <xdr:rowOff>19022</xdr:rowOff>
    </xdr:to>
    <xdr:sp macro="" textlink="">
      <xdr:nvSpPr>
        <xdr:cNvPr id="680" name="フローチャート: 判断 679"/>
        <xdr:cNvSpPr/>
      </xdr:nvSpPr>
      <xdr:spPr>
        <a:xfrm>
          <a:off x="162687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25958</xdr:rowOff>
    </xdr:from>
    <xdr:to>
      <xdr:col>81</xdr:col>
      <xdr:colOff>50800</xdr:colOff>
      <xdr:row>96</xdr:row>
      <xdr:rowOff>32742</xdr:rowOff>
    </xdr:to>
    <xdr:cxnSp macro="">
      <xdr:nvCxnSpPr>
        <xdr:cNvPr id="681" name="直線コネクタ 680"/>
        <xdr:cNvCxnSpPr/>
      </xdr:nvCxnSpPr>
      <xdr:spPr>
        <a:xfrm>
          <a:off x="14592300" y="16485158"/>
          <a:ext cx="889000" cy="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88081</xdr:rowOff>
    </xdr:from>
    <xdr:to>
      <xdr:col>81</xdr:col>
      <xdr:colOff>101600</xdr:colOff>
      <xdr:row>97</xdr:row>
      <xdr:rowOff>18231</xdr:rowOff>
    </xdr:to>
    <xdr:sp macro="" textlink="">
      <xdr:nvSpPr>
        <xdr:cNvPr id="682" name="フローチャート: 判断 681"/>
        <xdr:cNvSpPr/>
      </xdr:nvSpPr>
      <xdr:spPr>
        <a:xfrm>
          <a:off x="15430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9358</xdr:rowOff>
    </xdr:from>
    <xdr:ext cx="534377" cy="259045"/>
    <xdr:sp macro="" textlink="">
      <xdr:nvSpPr>
        <xdr:cNvPr id="683" name="テキスト ボックス 682"/>
        <xdr:cNvSpPr txBox="1"/>
      </xdr:nvSpPr>
      <xdr:spPr>
        <a:xfrm>
          <a:off x="15214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25958</xdr:rowOff>
    </xdr:from>
    <xdr:to>
      <xdr:col>76</xdr:col>
      <xdr:colOff>114300</xdr:colOff>
      <xdr:row>96</xdr:row>
      <xdr:rowOff>34069</xdr:rowOff>
    </xdr:to>
    <xdr:cxnSp macro="">
      <xdr:nvCxnSpPr>
        <xdr:cNvPr id="684" name="直線コネクタ 683"/>
        <xdr:cNvCxnSpPr/>
      </xdr:nvCxnSpPr>
      <xdr:spPr>
        <a:xfrm flipV="1">
          <a:off x="13703300" y="16485158"/>
          <a:ext cx="889000" cy="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102904</xdr:rowOff>
    </xdr:from>
    <xdr:to>
      <xdr:col>76</xdr:col>
      <xdr:colOff>165100</xdr:colOff>
      <xdr:row>97</xdr:row>
      <xdr:rowOff>33054</xdr:rowOff>
    </xdr:to>
    <xdr:sp macro="" textlink="">
      <xdr:nvSpPr>
        <xdr:cNvPr id="685" name="フローチャート: 判断 684"/>
        <xdr:cNvSpPr/>
      </xdr:nvSpPr>
      <xdr:spPr>
        <a:xfrm>
          <a:off x="14541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24181</xdr:rowOff>
    </xdr:from>
    <xdr:ext cx="534377" cy="259045"/>
    <xdr:sp macro="" textlink="">
      <xdr:nvSpPr>
        <xdr:cNvPr id="686" name="テキスト ボックス 685"/>
        <xdr:cNvSpPr txBox="1"/>
      </xdr:nvSpPr>
      <xdr:spPr>
        <a:xfrm>
          <a:off x="14325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34069</xdr:rowOff>
    </xdr:from>
    <xdr:to>
      <xdr:col>71</xdr:col>
      <xdr:colOff>177800</xdr:colOff>
      <xdr:row>96</xdr:row>
      <xdr:rowOff>60234</xdr:rowOff>
    </xdr:to>
    <xdr:cxnSp macro="">
      <xdr:nvCxnSpPr>
        <xdr:cNvPr id="687" name="直線コネクタ 686"/>
        <xdr:cNvCxnSpPr/>
      </xdr:nvCxnSpPr>
      <xdr:spPr>
        <a:xfrm flipV="1">
          <a:off x="12814300" y="16493269"/>
          <a:ext cx="889000" cy="2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122816</xdr:rowOff>
    </xdr:from>
    <xdr:to>
      <xdr:col>72</xdr:col>
      <xdr:colOff>38100</xdr:colOff>
      <xdr:row>97</xdr:row>
      <xdr:rowOff>52966</xdr:rowOff>
    </xdr:to>
    <xdr:sp macro="" textlink="">
      <xdr:nvSpPr>
        <xdr:cNvPr id="688" name="フローチャート: 判断 687"/>
        <xdr:cNvSpPr/>
      </xdr:nvSpPr>
      <xdr:spPr>
        <a:xfrm>
          <a:off x="13652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44093</xdr:rowOff>
    </xdr:from>
    <xdr:ext cx="534377" cy="259045"/>
    <xdr:sp macro="" textlink="">
      <xdr:nvSpPr>
        <xdr:cNvPr id="689" name="テキスト ボックス 688"/>
        <xdr:cNvSpPr txBox="1"/>
      </xdr:nvSpPr>
      <xdr:spPr>
        <a:xfrm>
          <a:off x="13436111" y="166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90" name="フローチャート: 判断 689"/>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27629</xdr:rowOff>
    </xdr:from>
    <xdr:ext cx="534377" cy="259045"/>
    <xdr:sp macro="" textlink="">
      <xdr:nvSpPr>
        <xdr:cNvPr id="691" name="テキスト ボックス 690"/>
        <xdr:cNvSpPr txBox="1"/>
      </xdr:nvSpPr>
      <xdr:spPr>
        <a:xfrm>
          <a:off x="12547111" y="166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164881</xdr:rowOff>
    </xdr:from>
    <xdr:to>
      <xdr:col>85</xdr:col>
      <xdr:colOff>177800</xdr:colOff>
      <xdr:row>96</xdr:row>
      <xdr:rowOff>95031</xdr:rowOff>
    </xdr:to>
    <xdr:sp macro="" textlink="">
      <xdr:nvSpPr>
        <xdr:cNvPr id="697" name="楕円 696"/>
        <xdr:cNvSpPr/>
      </xdr:nvSpPr>
      <xdr:spPr>
        <a:xfrm>
          <a:off x="16268700" y="1645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16308</xdr:rowOff>
    </xdr:from>
    <xdr:ext cx="534377" cy="259045"/>
    <xdr:sp macro="" textlink="">
      <xdr:nvSpPr>
        <xdr:cNvPr id="698" name="公債費該当値テキスト"/>
        <xdr:cNvSpPr txBox="1"/>
      </xdr:nvSpPr>
      <xdr:spPr>
        <a:xfrm>
          <a:off x="16370300" y="1630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153392</xdr:rowOff>
    </xdr:from>
    <xdr:to>
      <xdr:col>81</xdr:col>
      <xdr:colOff>101600</xdr:colOff>
      <xdr:row>96</xdr:row>
      <xdr:rowOff>83542</xdr:rowOff>
    </xdr:to>
    <xdr:sp macro="" textlink="">
      <xdr:nvSpPr>
        <xdr:cNvPr id="699" name="楕円 698"/>
        <xdr:cNvSpPr/>
      </xdr:nvSpPr>
      <xdr:spPr>
        <a:xfrm>
          <a:off x="15430500" y="1644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100069</xdr:rowOff>
    </xdr:from>
    <xdr:ext cx="534377" cy="259045"/>
    <xdr:sp macro="" textlink="">
      <xdr:nvSpPr>
        <xdr:cNvPr id="700" name="テキスト ボックス 699"/>
        <xdr:cNvSpPr txBox="1"/>
      </xdr:nvSpPr>
      <xdr:spPr>
        <a:xfrm>
          <a:off x="15214111" y="1621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146608</xdr:rowOff>
    </xdr:from>
    <xdr:to>
      <xdr:col>76</xdr:col>
      <xdr:colOff>165100</xdr:colOff>
      <xdr:row>96</xdr:row>
      <xdr:rowOff>76758</xdr:rowOff>
    </xdr:to>
    <xdr:sp macro="" textlink="">
      <xdr:nvSpPr>
        <xdr:cNvPr id="701" name="楕円 700"/>
        <xdr:cNvSpPr/>
      </xdr:nvSpPr>
      <xdr:spPr>
        <a:xfrm>
          <a:off x="14541500" y="1643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93285</xdr:rowOff>
    </xdr:from>
    <xdr:ext cx="534377" cy="259045"/>
    <xdr:sp macro="" textlink="">
      <xdr:nvSpPr>
        <xdr:cNvPr id="702" name="テキスト ボックス 701"/>
        <xdr:cNvSpPr txBox="1"/>
      </xdr:nvSpPr>
      <xdr:spPr>
        <a:xfrm>
          <a:off x="14325111" y="1620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154719</xdr:rowOff>
    </xdr:from>
    <xdr:to>
      <xdr:col>72</xdr:col>
      <xdr:colOff>38100</xdr:colOff>
      <xdr:row>96</xdr:row>
      <xdr:rowOff>84869</xdr:rowOff>
    </xdr:to>
    <xdr:sp macro="" textlink="">
      <xdr:nvSpPr>
        <xdr:cNvPr id="703" name="楕円 702"/>
        <xdr:cNvSpPr/>
      </xdr:nvSpPr>
      <xdr:spPr>
        <a:xfrm>
          <a:off x="13652500" y="1644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101396</xdr:rowOff>
    </xdr:from>
    <xdr:ext cx="534377" cy="259045"/>
    <xdr:sp macro="" textlink="">
      <xdr:nvSpPr>
        <xdr:cNvPr id="704" name="テキスト ボックス 703"/>
        <xdr:cNvSpPr txBox="1"/>
      </xdr:nvSpPr>
      <xdr:spPr>
        <a:xfrm>
          <a:off x="13436111" y="1621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9434</xdr:rowOff>
    </xdr:from>
    <xdr:to>
      <xdr:col>67</xdr:col>
      <xdr:colOff>101600</xdr:colOff>
      <xdr:row>96</xdr:row>
      <xdr:rowOff>111034</xdr:rowOff>
    </xdr:to>
    <xdr:sp macro="" textlink="">
      <xdr:nvSpPr>
        <xdr:cNvPr id="705" name="楕円 704"/>
        <xdr:cNvSpPr/>
      </xdr:nvSpPr>
      <xdr:spPr>
        <a:xfrm>
          <a:off x="12763500" y="1646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127561</xdr:rowOff>
    </xdr:from>
    <xdr:ext cx="534377" cy="259045"/>
    <xdr:sp macro="" textlink="">
      <xdr:nvSpPr>
        <xdr:cNvPr id="706" name="テキスト ボックス 705"/>
        <xdr:cNvSpPr txBox="1"/>
      </xdr:nvSpPr>
      <xdr:spPr>
        <a:xfrm>
          <a:off x="12547111" y="1624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116459</xdr:rowOff>
    </xdr:from>
    <xdr:to>
      <xdr:col>116</xdr:col>
      <xdr:colOff>62864</xdr:colOff>
      <xdr:row>39</xdr:row>
      <xdr:rowOff>44450</xdr:rowOff>
    </xdr:to>
    <xdr:cxnSp macro="">
      <xdr:nvCxnSpPr>
        <xdr:cNvPr id="730" name="直線コネクタ 729"/>
        <xdr:cNvCxnSpPr/>
      </xdr:nvCxnSpPr>
      <xdr:spPr>
        <a:xfrm flipV="1">
          <a:off x="22159595" y="5431409"/>
          <a:ext cx="1269"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53865</xdr:rowOff>
    </xdr:from>
    <xdr:ext cx="249299" cy="259045"/>
    <xdr:sp macro="" textlink="">
      <xdr:nvSpPr>
        <xdr:cNvPr id="731" name="諸支出金最小値テキスト"/>
        <xdr:cNvSpPr txBox="1"/>
      </xdr:nvSpPr>
      <xdr:spPr>
        <a:xfrm>
          <a:off x="22212300" y="6740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63136</xdr:rowOff>
    </xdr:from>
    <xdr:ext cx="534377" cy="259045"/>
    <xdr:sp macro="" textlink="">
      <xdr:nvSpPr>
        <xdr:cNvPr id="733" name="諸支出金最大値テキスト"/>
        <xdr:cNvSpPr txBox="1"/>
      </xdr:nvSpPr>
      <xdr:spPr>
        <a:xfrm>
          <a:off x="22212300" y="520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116459</xdr:rowOff>
    </xdr:from>
    <xdr:to>
      <xdr:col>116</xdr:col>
      <xdr:colOff>152400</xdr:colOff>
      <xdr:row>31</xdr:row>
      <xdr:rowOff>116459</xdr:rowOff>
    </xdr:to>
    <xdr:cxnSp macro="">
      <xdr:nvCxnSpPr>
        <xdr:cNvPr id="734" name="直線コネクタ 733"/>
        <xdr:cNvCxnSpPr/>
      </xdr:nvCxnSpPr>
      <xdr:spPr>
        <a:xfrm>
          <a:off x="22072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138811</xdr:rowOff>
    </xdr:from>
    <xdr:to>
      <xdr:col>116</xdr:col>
      <xdr:colOff>63500</xdr:colOff>
      <xdr:row>33</xdr:row>
      <xdr:rowOff>149225</xdr:rowOff>
    </xdr:to>
    <xdr:cxnSp macro="">
      <xdr:nvCxnSpPr>
        <xdr:cNvPr id="735" name="直線コネクタ 734"/>
        <xdr:cNvCxnSpPr/>
      </xdr:nvCxnSpPr>
      <xdr:spPr>
        <a:xfrm flipV="1">
          <a:off x="21323300" y="5625211"/>
          <a:ext cx="838200" cy="18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98315</xdr:rowOff>
    </xdr:from>
    <xdr:ext cx="378565" cy="259045"/>
    <xdr:sp macro="" textlink="">
      <xdr:nvSpPr>
        <xdr:cNvPr id="736" name="諸支出金平均値テキスト"/>
        <xdr:cNvSpPr txBox="1"/>
      </xdr:nvSpPr>
      <xdr:spPr>
        <a:xfrm>
          <a:off x="22212300" y="6613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119888</xdr:rowOff>
    </xdr:from>
    <xdr:to>
      <xdr:col>116</xdr:col>
      <xdr:colOff>114300</xdr:colOff>
      <xdr:row>39</xdr:row>
      <xdr:rowOff>50038</xdr:rowOff>
    </xdr:to>
    <xdr:sp macro="" textlink="">
      <xdr:nvSpPr>
        <xdr:cNvPr id="737" name="フローチャート: 判断 736"/>
        <xdr:cNvSpPr/>
      </xdr:nvSpPr>
      <xdr:spPr>
        <a:xfrm>
          <a:off x="221107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67818</xdr:rowOff>
    </xdr:from>
    <xdr:to>
      <xdr:col>111</xdr:col>
      <xdr:colOff>177800</xdr:colOff>
      <xdr:row>33</xdr:row>
      <xdr:rowOff>149225</xdr:rowOff>
    </xdr:to>
    <xdr:cxnSp macro="">
      <xdr:nvCxnSpPr>
        <xdr:cNvPr id="738" name="直線コネクタ 737"/>
        <xdr:cNvCxnSpPr/>
      </xdr:nvCxnSpPr>
      <xdr:spPr>
        <a:xfrm>
          <a:off x="20434300" y="5725668"/>
          <a:ext cx="889000" cy="8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87630</xdr:rowOff>
    </xdr:from>
    <xdr:to>
      <xdr:col>112</xdr:col>
      <xdr:colOff>38100</xdr:colOff>
      <xdr:row>39</xdr:row>
      <xdr:rowOff>17780</xdr:rowOff>
    </xdr:to>
    <xdr:sp macro="" textlink="">
      <xdr:nvSpPr>
        <xdr:cNvPr id="739" name="フローチャート: 判断 738"/>
        <xdr:cNvSpPr/>
      </xdr:nvSpPr>
      <xdr:spPr>
        <a:xfrm>
          <a:off x="21272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8907</xdr:rowOff>
    </xdr:from>
    <xdr:ext cx="378565" cy="259045"/>
    <xdr:sp macro="" textlink="">
      <xdr:nvSpPr>
        <xdr:cNvPr id="740" name="テキスト ボックス 739"/>
        <xdr:cNvSpPr txBox="1"/>
      </xdr:nvSpPr>
      <xdr:spPr>
        <a:xfrm>
          <a:off x="21134017" y="6695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67818</xdr:rowOff>
    </xdr:from>
    <xdr:to>
      <xdr:col>107</xdr:col>
      <xdr:colOff>50800</xdr:colOff>
      <xdr:row>33</xdr:row>
      <xdr:rowOff>68072</xdr:rowOff>
    </xdr:to>
    <xdr:cxnSp macro="">
      <xdr:nvCxnSpPr>
        <xdr:cNvPr id="741" name="直線コネクタ 740"/>
        <xdr:cNvCxnSpPr/>
      </xdr:nvCxnSpPr>
      <xdr:spPr>
        <a:xfrm flipV="1">
          <a:off x="19545300" y="5725668"/>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65532</xdr:rowOff>
    </xdr:from>
    <xdr:to>
      <xdr:col>107</xdr:col>
      <xdr:colOff>101600</xdr:colOff>
      <xdr:row>38</xdr:row>
      <xdr:rowOff>167132</xdr:rowOff>
    </xdr:to>
    <xdr:sp macro="" textlink="">
      <xdr:nvSpPr>
        <xdr:cNvPr id="742" name="フローチャート: 判断 741"/>
        <xdr:cNvSpPr/>
      </xdr:nvSpPr>
      <xdr:spPr>
        <a:xfrm>
          <a:off x="20383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158259</xdr:rowOff>
    </xdr:from>
    <xdr:ext cx="378565" cy="259045"/>
    <xdr:sp macro="" textlink="">
      <xdr:nvSpPr>
        <xdr:cNvPr id="743" name="テキスト ボックス 742"/>
        <xdr:cNvSpPr txBox="1"/>
      </xdr:nvSpPr>
      <xdr:spPr>
        <a:xfrm>
          <a:off x="20245017" y="6673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98552</xdr:rowOff>
    </xdr:from>
    <xdr:to>
      <xdr:col>102</xdr:col>
      <xdr:colOff>114300</xdr:colOff>
      <xdr:row>33</xdr:row>
      <xdr:rowOff>68072</xdr:rowOff>
    </xdr:to>
    <xdr:cxnSp macro="">
      <xdr:nvCxnSpPr>
        <xdr:cNvPr id="744" name="直線コネクタ 743"/>
        <xdr:cNvCxnSpPr/>
      </xdr:nvCxnSpPr>
      <xdr:spPr>
        <a:xfrm>
          <a:off x="18656300" y="5242052"/>
          <a:ext cx="889000" cy="48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52959</xdr:rowOff>
    </xdr:from>
    <xdr:to>
      <xdr:col>102</xdr:col>
      <xdr:colOff>165100</xdr:colOff>
      <xdr:row>38</xdr:row>
      <xdr:rowOff>154559</xdr:rowOff>
    </xdr:to>
    <xdr:sp macro="" textlink="">
      <xdr:nvSpPr>
        <xdr:cNvPr id="745" name="フローチャート: 判断 744"/>
        <xdr:cNvSpPr/>
      </xdr:nvSpPr>
      <xdr:spPr>
        <a:xfrm>
          <a:off x="19494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145686</xdr:rowOff>
    </xdr:from>
    <xdr:ext cx="378565" cy="259045"/>
    <xdr:sp macro="" textlink="">
      <xdr:nvSpPr>
        <xdr:cNvPr id="746" name="テキスト ボックス 745"/>
        <xdr:cNvSpPr txBox="1"/>
      </xdr:nvSpPr>
      <xdr:spPr>
        <a:xfrm>
          <a:off x="19356017" y="6660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78613</xdr:rowOff>
    </xdr:from>
    <xdr:to>
      <xdr:col>98</xdr:col>
      <xdr:colOff>38100</xdr:colOff>
      <xdr:row>39</xdr:row>
      <xdr:rowOff>8763</xdr:rowOff>
    </xdr:to>
    <xdr:sp macro="" textlink="">
      <xdr:nvSpPr>
        <xdr:cNvPr id="747" name="フローチャート: 判断 746"/>
        <xdr:cNvSpPr/>
      </xdr:nvSpPr>
      <xdr:spPr>
        <a:xfrm>
          <a:off x="18605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171340</xdr:rowOff>
    </xdr:from>
    <xdr:ext cx="378565" cy="259045"/>
    <xdr:sp macro="" textlink="">
      <xdr:nvSpPr>
        <xdr:cNvPr id="748" name="テキスト ボックス 747"/>
        <xdr:cNvSpPr txBox="1"/>
      </xdr:nvSpPr>
      <xdr:spPr>
        <a:xfrm>
          <a:off x="18467017" y="6686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88011</xdr:rowOff>
    </xdr:from>
    <xdr:to>
      <xdr:col>116</xdr:col>
      <xdr:colOff>114300</xdr:colOff>
      <xdr:row>33</xdr:row>
      <xdr:rowOff>18161</xdr:rowOff>
    </xdr:to>
    <xdr:sp macro="" textlink="">
      <xdr:nvSpPr>
        <xdr:cNvPr id="754" name="楕円 753"/>
        <xdr:cNvSpPr/>
      </xdr:nvSpPr>
      <xdr:spPr>
        <a:xfrm>
          <a:off x="22110700" y="557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110888</xdr:rowOff>
    </xdr:from>
    <xdr:ext cx="469744" cy="259045"/>
    <xdr:sp macro="" textlink="">
      <xdr:nvSpPr>
        <xdr:cNvPr id="755" name="諸支出金該当値テキスト"/>
        <xdr:cNvSpPr txBox="1"/>
      </xdr:nvSpPr>
      <xdr:spPr>
        <a:xfrm>
          <a:off x="22212300" y="542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98425</xdr:rowOff>
    </xdr:from>
    <xdr:to>
      <xdr:col>112</xdr:col>
      <xdr:colOff>38100</xdr:colOff>
      <xdr:row>34</xdr:row>
      <xdr:rowOff>28575</xdr:rowOff>
    </xdr:to>
    <xdr:sp macro="" textlink="">
      <xdr:nvSpPr>
        <xdr:cNvPr id="756" name="楕円 755"/>
        <xdr:cNvSpPr/>
      </xdr:nvSpPr>
      <xdr:spPr>
        <a:xfrm>
          <a:off x="21272500" y="57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45102</xdr:rowOff>
    </xdr:from>
    <xdr:ext cx="469744" cy="259045"/>
    <xdr:sp macro="" textlink="">
      <xdr:nvSpPr>
        <xdr:cNvPr id="757" name="テキスト ボックス 756"/>
        <xdr:cNvSpPr txBox="1"/>
      </xdr:nvSpPr>
      <xdr:spPr>
        <a:xfrm>
          <a:off x="21088428" y="553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17018</xdr:rowOff>
    </xdr:from>
    <xdr:to>
      <xdr:col>107</xdr:col>
      <xdr:colOff>101600</xdr:colOff>
      <xdr:row>33</xdr:row>
      <xdr:rowOff>118618</xdr:rowOff>
    </xdr:to>
    <xdr:sp macro="" textlink="">
      <xdr:nvSpPr>
        <xdr:cNvPr id="758" name="楕円 757"/>
        <xdr:cNvSpPr/>
      </xdr:nvSpPr>
      <xdr:spPr>
        <a:xfrm>
          <a:off x="20383500" y="567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135145</xdr:rowOff>
    </xdr:from>
    <xdr:ext cx="469744" cy="259045"/>
    <xdr:sp macro="" textlink="">
      <xdr:nvSpPr>
        <xdr:cNvPr id="759" name="テキスト ボックス 758"/>
        <xdr:cNvSpPr txBox="1"/>
      </xdr:nvSpPr>
      <xdr:spPr>
        <a:xfrm>
          <a:off x="20199428" y="54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17272</xdr:rowOff>
    </xdr:from>
    <xdr:to>
      <xdr:col>102</xdr:col>
      <xdr:colOff>165100</xdr:colOff>
      <xdr:row>33</xdr:row>
      <xdr:rowOff>118872</xdr:rowOff>
    </xdr:to>
    <xdr:sp macro="" textlink="">
      <xdr:nvSpPr>
        <xdr:cNvPr id="760" name="楕円 759"/>
        <xdr:cNvSpPr/>
      </xdr:nvSpPr>
      <xdr:spPr>
        <a:xfrm>
          <a:off x="19494500" y="56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135399</xdr:rowOff>
    </xdr:from>
    <xdr:ext cx="469744" cy="259045"/>
    <xdr:sp macro="" textlink="">
      <xdr:nvSpPr>
        <xdr:cNvPr id="761" name="テキスト ボックス 760"/>
        <xdr:cNvSpPr txBox="1"/>
      </xdr:nvSpPr>
      <xdr:spPr>
        <a:xfrm>
          <a:off x="19310428" y="545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47752</xdr:rowOff>
    </xdr:from>
    <xdr:to>
      <xdr:col>98</xdr:col>
      <xdr:colOff>38100</xdr:colOff>
      <xdr:row>30</xdr:row>
      <xdr:rowOff>149352</xdr:rowOff>
    </xdr:to>
    <xdr:sp macro="" textlink="">
      <xdr:nvSpPr>
        <xdr:cNvPr id="762" name="楕円 761"/>
        <xdr:cNvSpPr/>
      </xdr:nvSpPr>
      <xdr:spPr>
        <a:xfrm>
          <a:off x="18605500" y="519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28</xdr:row>
      <xdr:rowOff>165879</xdr:rowOff>
    </xdr:from>
    <xdr:ext cx="534377" cy="259045"/>
    <xdr:sp macro="" textlink="">
      <xdr:nvSpPr>
        <xdr:cNvPr id="763" name="テキスト ボックス 762"/>
        <xdr:cNvSpPr txBox="1"/>
      </xdr:nvSpPr>
      <xdr:spPr>
        <a:xfrm>
          <a:off x="18389111" y="496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6" name="フローチャート: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8" name="フローチャート: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9" name="テキスト ボックス 78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1" name="フローチャート: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2" name="テキスト ボックス 79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4" name="フローチャート: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5" name="テキスト ボックス 79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フローチャート: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7" name="テキスト ボックス 79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5" name="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6" name="テキスト ボックス 80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7" name="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8" name="テキスト ボックス 80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9" name="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0" name="テキスト ボックス 80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2" name="テキスト ボックス 81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農林水産業費の住民一人当たりのコストが６６，５１８円となり、前年度より４３．９％減となったのは漁業協同組合の製氷貯氷施設整備事業が完了したことが要因である。教育費については三根公民館建替事業の完了に伴い住民一人当たりのコストが７６，５４２円となり、前年度より△３８．８となった。また、労働費はボーリング場やテニスコート等の管理運営を行っているため類似団体を大きく上回っている。諸支出金は一般旅客自動車運送事業会計への繰出金となっており、経営改善に努めているが、今後も同程度の繰出が必要であるため類似団体を大きく上まわる状況は続く。</a:t>
          </a:r>
        </a:p>
        <a:p>
          <a:r>
            <a:rPr kumimoji="1" lang="ja-JP" altLang="en-US" sz="1300">
              <a:latin typeface="ＭＳ Ｐゴシック" panose="020B0600070205080204" pitchFamily="50" charset="-128"/>
              <a:ea typeface="ＭＳ Ｐゴシック" panose="020B0600070205080204" pitchFamily="50" charset="-128"/>
            </a:rPr>
            <a:t>衛生費は平成３５年度供用開始に向け、新焼却場建設事業があるため、今後急増していく。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今後も人口減少に伴い住民一人当たりのコストの増加傾向は避けられないが、歳入確保、歳出抑制を図り健全な財政運営を行うよう努める。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東京都八丈町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財政調整基金については取り崩しなく、剰余金を積立てたことにより３．２９％増となった。実質収支額はほぼ同額となったが標準財政規模が１．１％下がったため微減した。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実質単年度収支おいては単年度収支額が前年度より△２，２００万円で財政調整基金への積立も１億２，６００万円減ったことにより４．１％の減となった。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東京都八丈町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国民健康保険特別会計においては、３０年度からの都道府県化のため、累積赤字分も含めた赤字を２９年度で解消した。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３１年度黒字となっているが、国民健康保険特別会計、公営企業会計（病院、水道、一般旅客自動車運送）は赤字が続いているため、一般会計からの繰入により赤字はない状況。経営改善に取り組んでいるが、いずれも一般会計からの操出金の依存性が高く、今後、一般会計の財政をも圧迫していくことが懸念されるため、料金改定も含めた自主財源の確保、経費節減に努めることと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38" t="s">
        <v>
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x14ac:dyDescent="0.25">
      <c r="A2" s="185"/>
      <c r="B2" s="188" t="s">
        <v>
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9" t="s">
        <v>
82</v>
      </c>
      <c r="C3" s="440"/>
      <c r="D3" s="440"/>
      <c r="E3" s="441"/>
      <c r="F3" s="441"/>
      <c r="G3" s="441"/>
      <c r="H3" s="441"/>
      <c r="I3" s="441"/>
      <c r="J3" s="441"/>
      <c r="K3" s="441"/>
      <c r="L3" s="441" t="s">
        <v>
83</v>
      </c>
      <c r="M3" s="441"/>
      <c r="N3" s="441"/>
      <c r="O3" s="441"/>
      <c r="P3" s="441"/>
      <c r="Q3" s="441"/>
      <c r="R3" s="448"/>
      <c r="S3" s="448"/>
      <c r="T3" s="448"/>
      <c r="U3" s="448"/>
      <c r="V3" s="449"/>
      <c r="W3" s="423" t="s">
        <v>
84</v>
      </c>
      <c r="X3" s="424"/>
      <c r="Y3" s="424"/>
      <c r="Z3" s="424"/>
      <c r="AA3" s="424"/>
      <c r="AB3" s="440"/>
      <c r="AC3" s="448" t="s">
        <v>
85</v>
      </c>
      <c r="AD3" s="424"/>
      <c r="AE3" s="424"/>
      <c r="AF3" s="424"/>
      <c r="AG3" s="424"/>
      <c r="AH3" s="424"/>
      <c r="AI3" s="424"/>
      <c r="AJ3" s="424"/>
      <c r="AK3" s="424"/>
      <c r="AL3" s="425"/>
      <c r="AM3" s="423" t="s">
        <v>
86</v>
      </c>
      <c r="AN3" s="424"/>
      <c r="AO3" s="424"/>
      <c r="AP3" s="424"/>
      <c r="AQ3" s="424"/>
      <c r="AR3" s="424"/>
      <c r="AS3" s="424"/>
      <c r="AT3" s="424"/>
      <c r="AU3" s="424"/>
      <c r="AV3" s="424"/>
      <c r="AW3" s="424"/>
      <c r="AX3" s="425"/>
      <c r="AY3" s="460" t="s">
        <v>
1</v>
      </c>
      <c r="AZ3" s="461"/>
      <c r="BA3" s="461"/>
      <c r="BB3" s="461"/>
      <c r="BC3" s="461"/>
      <c r="BD3" s="461"/>
      <c r="BE3" s="461"/>
      <c r="BF3" s="461"/>
      <c r="BG3" s="461"/>
      <c r="BH3" s="461"/>
      <c r="BI3" s="461"/>
      <c r="BJ3" s="461"/>
      <c r="BK3" s="461"/>
      <c r="BL3" s="461"/>
      <c r="BM3" s="462"/>
      <c r="BN3" s="423" t="s">
        <v>
87</v>
      </c>
      <c r="BO3" s="424"/>
      <c r="BP3" s="424"/>
      <c r="BQ3" s="424"/>
      <c r="BR3" s="424"/>
      <c r="BS3" s="424"/>
      <c r="BT3" s="424"/>
      <c r="BU3" s="425"/>
      <c r="BV3" s="423" t="s">
        <v>
88</v>
      </c>
      <c r="BW3" s="424"/>
      <c r="BX3" s="424"/>
      <c r="BY3" s="424"/>
      <c r="BZ3" s="424"/>
      <c r="CA3" s="424"/>
      <c r="CB3" s="424"/>
      <c r="CC3" s="425"/>
      <c r="CD3" s="460" t="s">
        <v>
1</v>
      </c>
      <c r="CE3" s="461"/>
      <c r="CF3" s="461"/>
      <c r="CG3" s="461"/>
      <c r="CH3" s="461"/>
      <c r="CI3" s="461"/>
      <c r="CJ3" s="461"/>
      <c r="CK3" s="461"/>
      <c r="CL3" s="461"/>
      <c r="CM3" s="461"/>
      <c r="CN3" s="461"/>
      <c r="CO3" s="461"/>
      <c r="CP3" s="461"/>
      <c r="CQ3" s="461"/>
      <c r="CR3" s="461"/>
      <c r="CS3" s="462"/>
      <c r="CT3" s="423" t="s">
        <v>
89</v>
      </c>
      <c r="CU3" s="424"/>
      <c r="CV3" s="424"/>
      <c r="CW3" s="424"/>
      <c r="CX3" s="424"/>
      <c r="CY3" s="424"/>
      <c r="CZ3" s="424"/>
      <c r="DA3" s="425"/>
      <c r="DB3" s="423" t="s">
        <v>
90</v>
      </c>
      <c r="DC3" s="424"/>
      <c r="DD3" s="424"/>
      <c r="DE3" s="424"/>
      <c r="DF3" s="424"/>
      <c r="DG3" s="424"/>
      <c r="DH3" s="424"/>
      <c r="DI3" s="425"/>
      <c r="DJ3" s="185"/>
      <c r="DK3" s="185"/>
      <c r="DL3" s="185"/>
      <c r="DM3" s="185"/>
      <c r="DN3" s="185"/>
      <c r="DO3" s="185"/>
    </row>
    <row r="4" spans="1:119" ht="18.75" customHeight="1" x14ac:dyDescent="0.2">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
91</v>
      </c>
      <c r="AZ4" s="427"/>
      <c r="BA4" s="427"/>
      <c r="BB4" s="427"/>
      <c r="BC4" s="427"/>
      <c r="BD4" s="427"/>
      <c r="BE4" s="427"/>
      <c r="BF4" s="427"/>
      <c r="BG4" s="427"/>
      <c r="BH4" s="427"/>
      <c r="BI4" s="427"/>
      <c r="BJ4" s="427"/>
      <c r="BK4" s="427"/>
      <c r="BL4" s="427"/>
      <c r="BM4" s="428"/>
      <c r="BN4" s="429">
        <v>
7473946</v>
      </c>
      <c r="BO4" s="430"/>
      <c r="BP4" s="430"/>
      <c r="BQ4" s="430"/>
      <c r="BR4" s="430"/>
      <c r="BS4" s="430"/>
      <c r="BT4" s="430"/>
      <c r="BU4" s="431"/>
      <c r="BV4" s="429">
        <v>
8116254</v>
      </c>
      <c r="BW4" s="430"/>
      <c r="BX4" s="430"/>
      <c r="BY4" s="430"/>
      <c r="BZ4" s="430"/>
      <c r="CA4" s="430"/>
      <c r="CB4" s="430"/>
      <c r="CC4" s="431"/>
      <c r="CD4" s="432" t="s">
        <v>
92</v>
      </c>
      <c r="CE4" s="433"/>
      <c r="CF4" s="433"/>
      <c r="CG4" s="433"/>
      <c r="CH4" s="433"/>
      <c r="CI4" s="433"/>
      <c r="CJ4" s="433"/>
      <c r="CK4" s="433"/>
      <c r="CL4" s="433"/>
      <c r="CM4" s="433"/>
      <c r="CN4" s="433"/>
      <c r="CO4" s="433"/>
      <c r="CP4" s="433"/>
      <c r="CQ4" s="433"/>
      <c r="CR4" s="433"/>
      <c r="CS4" s="434"/>
      <c r="CT4" s="435">
        <v>
3</v>
      </c>
      <c r="CU4" s="436"/>
      <c r="CV4" s="436"/>
      <c r="CW4" s="436"/>
      <c r="CX4" s="436"/>
      <c r="CY4" s="436"/>
      <c r="CZ4" s="436"/>
      <c r="DA4" s="437"/>
      <c r="DB4" s="435">
        <v>
3</v>
      </c>
      <c r="DC4" s="436"/>
      <c r="DD4" s="436"/>
      <c r="DE4" s="436"/>
      <c r="DF4" s="436"/>
      <c r="DG4" s="436"/>
      <c r="DH4" s="436"/>
      <c r="DI4" s="437"/>
      <c r="DJ4" s="185"/>
      <c r="DK4" s="185"/>
      <c r="DL4" s="185"/>
      <c r="DM4" s="185"/>
      <c r="DN4" s="185"/>
      <c r="DO4" s="185"/>
    </row>
    <row r="5" spans="1:119" ht="18.75" customHeight="1" x14ac:dyDescent="0.2">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
93</v>
      </c>
      <c r="AN5" s="496"/>
      <c r="AO5" s="496"/>
      <c r="AP5" s="496"/>
      <c r="AQ5" s="496"/>
      <c r="AR5" s="496"/>
      <c r="AS5" s="496"/>
      <c r="AT5" s="497"/>
      <c r="AU5" s="498" t="s">
        <v>
94</v>
      </c>
      <c r="AV5" s="499"/>
      <c r="AW5" s="499"/>
      <c r="AX5" s="499"/>
      <c r="AY5" s="500" t="s">
        <v>
95</v>
      </c>
      <c r="AZ5" s="501"/>
      <c r="BA5" s="501"/>
      <c r="BB5" s="501"/>
      <c r="BC5" s="501"/>
      <c r="BD5" s="501"/>
      <c r="BE5" s="501"/>
      <c r="BF5" s="501"/>
      <c r="BG5" s="501"/>
      <c r="BH5" s="501"/>
      <c r="BI5" s="501"/>
      <c r="BJ5" s="501"/>
      <c r="BK5" s="501"/>
      <c r="BL5" s="501"/>
      <c r="BM5" s="502"/>
      <c r="BN5" s="466">
        <v>
7343434</v>
      </c>
      <c r="BO5" s="467"/>
      <c r="BP5" s="467"/>
      <c r="BQ5" s="467"/>
      <c r="BR5" s="467"/>
      <c r="BS5" s="467"/>
      <c r="BT5" s="467"/>
      <c r="BU5" s="468"/>
      <c r="BV5" s="466">
        <v>
7974153</v>
      </c>
      <c r="BW5" s="467"/>
      <c r="BX5" s="467"/>
      <c r="BY5" s="467"/>
      <c r="BZ5" s="467"/>
      <c r="CA5" s="467"/>
      <c r="CB5" s="467"/>
      <c r="CC5" s="468"/>
      <c r="CD5" s="469" t="s">
        <v>
96</v>
      </c>
      <c r="CE5" s="470"/>
      <c r="CF5" s="470"/>
      <c r="CG5" s="470"/>
      <c r="CH5" s="470"/>
      <c r="CI5" s="470"/>
      <c r="CJ5" s="470"/>
      <c r="CK5" s="470"/>
      <c r="CL5" s="470"/>
      <c r="CM5" s="470"/>
      <c r="CN5" s="470"/>
      <c r="CO5" s="470"/>
      <c r="CP5" s="470"/>
      <c r="CQ5" s="470"/>
      <c r="CR5" s="470"/>
      <c r="CS5" s="471"/>
      <c r="CT5" s="463">
        <v>
87.2</v>
      </c>
      <c r="CU5" s="464"/>
      <c r="CV5" s="464"/>
      <c r="CW5" s="464"/>
      <c r="CX5" s="464"/>
      <c r="CY5" s="464"/>
      <c r="CZ5" s="464"/>
      <c r="DA5" s="465"/>
      <c r="DB5" s="463">
        <v>
83.9</v>
      </c>
      <c r="DC5" s="464"/>
      <c r="DD5" s="464"/>
      <c r="DE5" s="464"/>
      <c r="DF5" s="464"/>
      <c r="DG5" s="464"/>
      <c r="DH5" s="464"/>
      <c r="DI5" s="465"/>
      <c r="DJ5" s="185"/>
      <c r="DK5" s="185"/>
      <c r="DL5" s="185"/>
      <c r="DM5" s="185"/>
      <c r="DN5" s="185"/>
      <c r="DO5" s="185"/>
    </row>
    <row r="6" spans="1:119" ht="18.75" customHeight="1" x14ac:dyDescent="0.2">
      <c r="A6" s="186"/>
      <c r="B6" s="472" t="s">
        <v>
97</v>
      </c>
      <c r="C6" s="473"/>
      <c r="D6" s="473"/>
      <c r="E6" s="474"/>
      <c r="F6" s="474"/>
      <c r="G6" s="474"/>
      <c r="H6" s="474"/>
      <c r="I6" s="474"/>
      <c r="J6" s="474"/>
      <c r="K6" s="474"/>
      <c r="L6" s="474" t="s">
        <v>
98</v>
      </c>
      <c r="M6" s="474"/>
      <c r="N6" s="474"/>
      <c r="O6" s="474"/>
      <c r="P6" s="474"/>
      <c r="Q6" s="474"/>
      <c r="R6" s="478"/>
      <c r="S6" s="478"/>
      <c r="T6" s="478"/>
      <c r="U6" s="478"/>
      <c r="V6" s="479"/>
      <c r="W6" s="482" t="s">
        <v>
99</v>
      </c>
      <c r="X6" s="483"/>
      <c r="Y6" s="483"/>
      <c r="Z6" s="483"/>
      <c r="AA6" s="483"/>
      <c r="AB6" s="473"/>
      <c r="AC6" s="486" t="s">
        <v>
100</v>
      </c>
      <c r="AD6" s="487"/>
      <c r="AE6" s="487"/>
      <c r="AF6" s="487"/>
      <c r="AG6" s="487"/>
      <c r="AH6" s="487"/>
      <c r="AI6" s="487"/>
      <c r="AJ6" s="487"/>
      <c r="AK6" s="487"/>
      <c r="AL6" s="488"/>
      <c r="AM6" s="495" t="s">
        <v>
101</v>
      </c>
      <c r="AN6" s="496"/>
      <c r="AO6" s="496"/>
      <c r="AP6" s="496"/>
      <c r="AQ6" s="496"/>
      <c r="AR6" s="496"/>
      <c r="AS6" s="496"/>
      <c r="AT6" s="497"/>
      <c r="AU6" s="498" t="s">
        <v>
102</v>
      </c>
      <c r="AV6" s="499"/>
      <c r="AW6" s="499"/>
      <c r="AX6" s="499"/>
      <c r="AY6" s="500" t="s">
        <v>
103</v>
      </c>
      <c r="AZ6" s="501"/>
      <c r="BA6" s="501"/>
      <c r="BB6" s="501"/>
      <c r="BC6" s="501"/>
      <c r="BD6" s="501"/>
      <c r="BE6" s="501"/>
      <c r="BF6" s="501"/>
      <c r="BG6" s="501"/>
      <c r="BH6" s="501"/>
      <c r="BI6" s="501"/>
      <c r="BJ6" s="501"/>
      <c r="BK6" s="501"/>
      <c r="BL6" s="501"/>
      <c r="BM6" s="502"/>
      <c r="BN6" s="466">
        <v>
130512</v>
      </c>
      <c r="BO6" s="467"/>
      <c r="BP6" s="467"/>
      <c r="BQ6" s="467"/>
      <c r="BR6" s="467"/>
      <c r="BS6" s="467"/>
      <c r="BT6" s="467"/>
      <c r="BU6" s="468"/>
      <c r="BV6" s="466">
        <v>
142101</v>
      </c>
      <c r="BW6" s="467"/>
      <c r="BX6" s="467"/>
      <c r="BY6" s="467"/>
      <c r="BZ6" s="467"/>
      <c r="CA6" s="467"/>
      <c r="CB6" s="467"/>
      <c r="CC6" s="468"/>
      <c r="CD6" s="469" t="s">
        <v>
104</v>
      </c>
      <c r="CE6" s="470"/>
      <c r="CF6" s="470"/>
      <c r="CG6" s="470"/>
      <c r="CH6" s="470"/>
      <c r="CI6" s="470"/>
      <c r="CJ6" s="470"/>
      <c r="CK6" s="470"/>
      <c r="CL6" s="470"/>
      <c r="CM6" s="470"/>
      <c r="CN6" s="470"/>
      <c r="CO6" s="470"/>
      <c r="CP6" s="470"/>
      <c r="CQ6" s="470"/>
      <c r="CR6" s="470"/>
      <c r="CS6" s="471"/>
      <c r="CT6" s="503">
        <v>
91.4</v>
      </c>
      <c r="CU6" s="504"/>
      <c r="CV6" s="504"/>
      <c r="CW6" s="504"/>
      <c r="CX6" s="504"/>
      <c r="CY6" s="504"/>
      <c r="CZ6" s="504"/>
      <c r="DA6" s="505"/>
      <c r="DB6" s="503">
        <v>
88</v>
      </c>
      <c r="DC6" s="504"/>
      <c r="DD6" s="504"/>
      <c r="DE6" s="504"/>
      <c r="DF6" s="504"/>
      <c r="DG6" s="504"/>
      <c r="DH6" s="504"/>
      <c r="DI6" s="505"/>
      <c r="DJ6" s="185"/>
      <c r="DK6" s="185"/>
      <c r="DL6" s="185"/>
      <c r="DM6" s="185"/>
      <c r="DN6" s="185"/>
      <c r="DO6" s="185"/>
    </row>
    <row r="7" spans="1:119" ht="18.75" customHeight="1" x14ac:dyDescent="0.2">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
105</v>
      </c>
      <c r="AN7" s="496"/>
      <c r="AO7" s="496"/>
      <c r="AP7" s="496"/>
      <c r="AQ7" s="496"/>
      <c r="AR7" s="496"/>
      <c r="AS7" s="496"/>
      <c r="AT7" s="497"/>
      <c r="AU7" s="498" t="s">
        <v>
106</v>
      </c>
      <c r="AV7" s="499"/>
      <c r="AW7" s="499"/>
      <c r="AX7" s="499"/>
      <c r="AY7" s="500" t="s">
        <v>
107</v>
      </c>
      <c r="AZ7" s="501"/>
      <c r="BA7" s="501"/>
      <c r="BB7" s="501"/>
      <c r="BC7" s="501"/>
      <c r="BD7" s="501"/>
      <c r="BE7" s="501"/>
      <c r="BF7" s="501"/>
      <c r="BG7" s="501"/>
      <c r="BH7" s="501"/>
      <c r="BI7" s="501"/>
      <c r="BJ7" s="501"/>
      <c r="BK7" s="501"/>
      <c r="BL7" s="501"/>
      <c r="BM7" s="502"/>
      <c r="BN7" s="466">
        <v>
25238</v>
      </c>
      <c r="BO7" s="467"/>
      <c r="BP7" s="467"/>
      <c r="BQ7" s="467"/>
      <c r="BR7" s="467"/>
      <c r="BS7" s="467"/>
      <c r="BT7" s="467"/>
      <c r="BU7" s="468"/>
      <c r="BV7" s="466">
        <v>
33984</v>
      </c>
      <c r="BW7" s="467"/>
      <c r="BX7" s="467"/>
      <c r="BY7" s="467"/>
      <c r="BZ7" s="467"/>
      <c r="CA7" s="467"/>
      <c r="CB7" s="467"/>
      <c r="CC7" s="468"/>
      <c r="CD7" s="469" t="s">
        <v>
108</v>
      </c>
      <c r="CE7" s="470"/>
      <c r="CF7" s="470"/>
      <c r="CG7" s="470"/>
      <c r="CH7" s="470"/>
      <c r="CI7" s="470"/>
      <c r="CJ7" s="470"/>
      <c r="CK7" s="470"/>
      <c r="CL7" s="470"/>
      <c r="CM7" s="470"/>
      <c r="CN7" s="470"/>
      <c r="CO7" s="470"/>
      <c r="CP7" s="470"/>
      <c r="CQ7" s="470"/>
      <c r="CR7" s="470"/>
      <c r="CS7" s="471"/>
      <c r="CT7" s="466">
        <v>
3556166</v>
      </c>
      <c r="CU7" s="467"/>
      <c r="CV7" s="467"/>
      <c r="CW7" s="467"/>
      <c r="CX7" s="467"/>
      <c r="CY7" s="467"/>
      <c r="CZ7" s="467"/>
      <c r="DA7" s="468"/>
      <c r="DB7" s="466">
        <v>
3594779</v>
      </c>
      <c r="DC7" s="467"/>
      <c r="DD7" s="467"/>
      <c r="DE7" s="467"/>
      <c r="DF7" s="467"/>
      <c r="DG7" s="467"/>
      <c r="DH7" s="467"/>
      <c r="DI7" s="468"/>
      <c r="DJ7" s="185"/>
      <c r="DK7" s="185"/>
      <c r="DL7" s="185"/>
      <c r="DM7" s="185"/>
      <c r="DN7" s="185"/>
      <c r="DO7" s="185"/>
    </row>
    <row r="8" spans="1:119" ht="18.75" customHeight="1" thickBot="1" x14ac:dyDescent="0.25">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
109</v>
      </c>
      <c r="AN8" s="496"/>
      <c r="AO8" s="496"/>
      <c r="AP8" s="496"/>
      <c r="AQ8" s="496"/>
      <c r="AR8" s="496"/>
      <c r="AS8" s="496"/>
      <c r="AT8" s="497"/>
      <c r="AU8" s="498" t="s">
        <v>
94</v>
      </c>
      <c r="AV8" s="499"/>
      <c r="AW8" s="499"/>
      <c r="AX8" s="499"/>
      <c r="AY8" s="500" t="s">
        <v>
110</v>
      </c>
      <c r="AZ8" s="501"/>
      <c r="BA8" s="501"/>
      <c r="BB8" s="501"/>
      <c r="BC8" s="501"/>
      <c r="BD8" s="501"/>
      <c r="BE8" s="501"/>
      <c r="BF8" s="501"/>
      <c r="BG8" s="501"/>
      <c r="BH8" s="501"/>
      <c r="BI8" s="501"/>
      <c r="BJ8" s="501"/>
      <c r="BK8" s="501"/>
      <c r="BL8" s="501"/>
      <c r="BM8" s="502"/>
      <c r="BN8" s="466">
        <v>
105274</v>
      </c>
      <c r="BO8" s="467"/>
      <c r="BP8" s="467"/>
      <c r="BQ8" s="467"/>
      <c r="BR8" s="467"/>
      <c r="BS8" s="467"/>
      <c r="BT8" s="467"/>
      <c r="BU8" s="468"/>
      <c r="BV8" s="466">
        <v>
108117</v>
      </c>
      <c r="BW8" s="467"/>
      <c r="BX8" s="467"/>
      <c r="BY8" s="467"/>
      <c r="BZ8" s="467"/>
      <c r="CA8" s="467"/>
      <c r="CB8" s="467"/>
      <c r="CC8" s="468"/>
      <c r="CD8" s="469" t="s">
        <v>
111</v>
      </c>
      <c r="CE8" s="470"/>
      <c r="CF8" s="470"/>
      <c r="CG8" s="470"/>
      <c r="CH8" s="470"/>
      <c r="CI8" s="470"/>
      <c r="CJ8" s="470"/>
      <c r="CK8" s="470"/>
      <c r="CL8" s="470"/>
      <c r="CM8" s="470"/>
      <c r="CN8" s="470"/>
      <c r="CO8" s="470"/>
      <c r="CP8" s="470"/>
      <c r="CQ8" s="470"/>
      <c r="CR8" s="470"/>
      <c r="CS8" s="471"/>
      <c r="CT8" s="506">
        <v>
0.3</v>
      </c>
      <c r="CU8" s="507"/>
      <c r="CV8" s="507"/>
      <c r="CW8" s="507"/>
      <c r="CX8" s="507"/>
      <c r="CY8" s="507"/>
      <c r="CZ8" s="507"/>
      <c r="DA8" s="508"/>
      <c r="DB8" s="506">
        <v>
0.31</v>
      </c>
      <c r="DC8" s="507"/>
      <c r="DD8" s="507"/>
      <c r="DE8" s="507"/>
      <c r="DF8" s="507"/>
      <c r="DG8" s="507"/>
      <c r="DH8" s="507"/>
      <c r="DI8" s="508"/>
      <c r="DJ8" s="185"/>
      <c r="DK8" s="185"/>
      <c r="DL8" s="185"/>
      <c r="DM8" s="185"/>
      <c r="DN8" s="185"/>
      <c r="DO8" s="185"/>
    </row>
    <row r="9" spans="1:119" ht="18.75" customHeight="1" thickBot="1" x14ac:dyDescent="0.25">
      <c r="A9" s="186"/>
      <c r="B9" s="460" t="s">
        <v>
112</v>
      </c>
      <c r="C9" s="461"/>
      <c r="D9" s="461"/>
      <c r="E9" s="461"/>
      <c r="F9" s="461"/>
      <c r="G9" s="461"/>
      <c r="H9" s="461"/>
      <c r="I9" s="461"/>
      <c r="J9" s="461"/>
      <c r="K9" s="509"/>
      <c r="L9" s="510" t="s">
        <v>
113</v>
      </c>
      <c r="M9" s="511"/>
      <c r="N9" s="511"/>
      <c r="O9" s="511"/>
      <c r="P9" s="511"/>
      <c r="Q9" s="512"/>
      <c r="R9" s="513">
        <v>
7613</v>
      </c>
      <c r="S9" s="514"/>
      <c r="T9" s="514"/>
      <c r="U9" s="514"/>
      <c r="V9" s="515"/>
      <c r="W9" s="423" t="s">
        <v>
114</v>
      </c>
      <c r="X9" s="424"/>
      <c r="Y9" s="424"/>
      <c r="Z9" s="424"/>
      <c r="AA9" s="424"/>
      <c r="AB9" s="424"/>
      <c r="AC9" s="424"/>
      <c r="AD9" s="424"/>
      <c r="AE9" s="424"/>
      <c r="AF9" s="424"/>
      <c r="AG9" s="424"/>
      <c r="AH9" s="424"/>
      <c r="AI9" s="424"/>
      <c r="AJ9" s="424"/>
      <c r="AK9" s="424"/>
      <c r="AL9" s="425"/>
      <c r="AM9" s="495" t="s">
        <v>
115</v>
      </c>
      <c r="AN9" s="496"/>
      <c r="AO9" s="496"/>
      <c r="AP9" s="496"/>
      <c r="AQ9" s="496"/>
      <c r="AR9" s="496"/>
      <c r="AS9" s="496"/>
      <c r="AT9" s="497"/>
      <c r="AU9" s="498" t="s">
        <v>
116</v>
      </c>
      <c r="AV9" s="499"/>
      <c r="AW9" s="499"/>
      <c r="AX9" s="499"/>
      <c r="AY9" s="500" t="s">
        <v>
117</v>
      </c>
      <c r="AZ9" s="501"/>
      <c r="BA9" s="501"/>
      <c r="BB9" s="501"/>
      <c r="BC9" s="501"/>
      <c r="BD9" s="501"/>
      <c r="BE9" s="501"/>
      <c r="BF9" s="501"/>
      <c r="BG9" s="501"/>
      <c r="BH9" s="501"/>
      <c r="BI9" s="501"/>
      <c r="BJ9" s="501"/>
      <c r="BK9" s="501"/>
      <c r="BL9" s="501"/>
      <c r="BM9" s="502"/>
      <c r="BN9" s="466">
        <v>
-2843</v>
      </c>
      <c r="BO9" s="467"/>
      <c r="BP9" s="467"/>
      <c r="BQ9" s="467"/>
      <c r="BR9" s="467"/>
      <c r="BS9" s="467"/>
      <c r="BT9" s="467"/>
      <c r="BU9" s="468"/>
      <c r="BV9" s="466">
        <v>
19227</v>
      </c>
      <c r="BW9" s="467"/>
      <c r="BX9" s="467"/>
      <c r="BY9" s="467"/>
      <c r="BZ9" s="467"/>
      <c r="CA9" s="467"/>
      <c r="CB9" s="467"/>
      <c r="CC9" s="468"/>
      <c r="CD9" s="469" t="s">
        <v>
118</v>
      </c>
      <c r="CE9" s="470"/>
      <c r="CF9" s="470"/>
      <c r="CG9" s="470"/>
      <c r="CH9" s="470"/>
      <c r="CI9" s="470"/>
      <c r="CJ9" s="470"/>
      <c r="CK9" s="470"/>
      <c r="CL9" s="470"/>
      <c r="CM9" s="470"/>
      <c r="CN9" s="470"/>
      <c r="CO9" s="470"/>
      <c r="CP9" s="470"/>
      <c r="CQ9" s="470"/>
      <c r="CR9" s="470"/>
      <c r="CS9" s="471"/>
      <c r="CT9" s="463">
        <v>
15.8</v>
      </c>
      <c r="CU9" s="464"/>
      <c r="CV9" s="464"/>
      <c r="CW9" s="464"/>
      <c r="CX9" s="464"/>
      <c r="CY9" s="464"/>
      <c r="CZ9" s="464"/>
      <c r="DA9" s="465"/>
      <c r="DB9" s="463">
        <v>
15.7</v>
      </c>
      <c r="DC9" s="464"/>
      <c r="DD9" s="464"/>
      <c r="DE9" s="464"/>
      <c r="DF9" s="464"/>
      <c r="DG9" s="464"/>
      <c r="DH9" s="464"/>
      <c r="DI9" s="465"/>
      <c r="DJ9" s="185"/>
      <c r="DK9" s="185"/>
      <c r="DL9" s="185"/>
      <c r="DM9" s="185"/>
      <c r="DN9" s="185"/>
      <c r="DO9" s="185"/>
    </row>
    <row r="10" spans="1:119" ht="18.75" customHeight="1" thickBot="1" x14ac:dyDescent="0.25">
      <c r="A10" s="186"/>
      <c r="B10" s="460"/>
      <c r="C10" s="461"/>
      <c r="D10" s="461"/>
      <c r="E10" s="461"/>
      <c r="F10" s="461"/>
      <c r="G10" s="461"/>
      <c r="H10" s="461"/>
      <c r="I10" s="461"/>
      <c r="J10" s="461"/>
      <c r="K10" s="509"/>
      <c r="L10" s="516" t="s">
        <v>
119</v>
      </c>
      <c r="M10" s="496"/>
      <c r="N10" s="496"/>
      <c r="O10" s="496"/>
      <c r="P10" s="496"/>
      <c r="Q10" s="497"/>
      <c r="R10" s="517">
        <v>
8231</v>
      </c>
      <c r="S10" s="518"/>
      <c r="T10" s="518"/>
      <c r="U10" s="518"/>
      <c r="V10" s="519"/>
      <c r="W10" s="454"/>
      <c r="X10" s="455"/>
      <c r="Y10" s="455"/>
      <c r="Z10" s="455"/>
      <c r="AA10" s="455"/>
      <c r="AB10" s="455"/>
      <c r="AC10" s="455"/>
      <c r="AD10" s="455"/>
      <c r="AE10" s="455"/>
      <c r="AF10" s="455"/>
      <c r="AG10" s="455"/>
      <c r="AH10" s="455"/>
      <c r="AI10" s="455"/>
      <c r="AJ10" s="455"/>
      <c r="AK10" s="455"/>
      <c r="AL10" s="458"/>
      <c r="AM10" s="495" t="s">
        <v>
120</v>
      </c>
      <c r="AN10" s="496"/>
      <c r="AO10" s="496"/>
      <c r="AP10" s="496"/>
      <c r="AQ10" s="496"/>
      <c r="AR10" s="496"/>
      <c r="AS10" s="496"/>
      <c r="AT10" s="497"/>
      <c r="AU10" s="498" t="s">
        <v>
121</v>
      </c>
      <c r="AV10" s="499"/>
      <c r="AW10" s="499"/>
      <c r="AX10" s="499"/>
      <c r="AY10" s="500" t="s">
        <v>
122</v>
      </c>
      <c r="AZ10" s="501"/>
      <c r="BA10" s="501"/>
      <c r="BB10" s="501"/>
      <c r="BC10" s="501"/>
      <c r="BD10" s="501"/>
      <c r="BE10" s="501"/>
      <c r="BF10" s="501"/>
      <c r="BG10" s="501"/>
      <c r="BH10" s="501"/>
      <c r="BI10" s="501"/>
      <c r="BJ10" s="501"/>
      <c r="BK10" s="501"/>
      <c r="BL10" s="501"/>
      <c r="BM10" s="502"/>
      <c r="BN10" s="466">
        <v>
104000</v>
      </c>
      <c r="BO10" s="467"/>
      <c r="BP10" s="467"/>
      <c r="BQ10" s="467"/>
      <c r="BR10" s="467"/>
      <c r="BS10" s="467"/>
      <c r="BT10" s="467"/>
      <c r="BU10" s="468"/>
      <c r="BV10" s="466">
        <v>
230000</v>
      </c>
      <c r="BW10" s="467"/>
      <c r="BX10" s="467"/>
      <c r="BY10" s="467"/>
      <c r="BZ10" s="467"/>
      <c r="CA10" s="467"/>
      <c r="CB10" s="467"/>
      <c r="CC10" s="468"/>
      <c r="CD10" s="190" t="s">
        <v>
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0"/>
      <c r="C11" s="461"/>
      <c r="D11" s="461"/>
      <c r="E11" s="461"/>
      <c r="F11" s="461"/>
      <c r="G11" s="461"/>
      <c r="H11" s="461"/>
      <c r="I11" s="461"/>
      <c r="J11" s="461"/>
      <c r="K11" s="509"/>
      <c r="L11" s="520" t="s">
        <v>
124</v>
      </c>
      <c r="M11" s="521"/>
      <c r="N11" s="521"/>
      <c r="O11" s="521"/>
      <c r="P11" s="521"/>
      <c r="Q11" s="522"/>
      <c r="R11" s="523" t="s">
        <v>
125</v>
      </c>
      <c r="S11" s="524"/>
      <c r="T11" s="524"/>
      <c r="U11" s="524"/>
      <c r="V11" s="525"/>
      <c r="W11" s="454"/>
      <c r="X11" s="455"/>
      <c r="Y11" s="455"/>
      <c r="Z11" s="455"/>
      <c r="AA11" s="455"/>
      <c r="AB11" s="455"/>
      <c r="AC11" s="455"/>
      <c r="AD11" s="455"/>
      <c r="AE11" s="455"/>
      <c r="AF11" s="455"/>
      <c r="AG11" s="455"/>
      <c r="AH11" s="455"/>
      <c r="AI11" s="455"/>
      <c r="AJ11" s="455"/>
      <c r="AK11" s="455"/>
      <c r="AL11" s="458"/>
      <c r="AM11" s="495" t="s">
        <v>
126</v>
      </c>
      <c r="AN11" s="496"/>
      <c r="AO11" s="496"/>
      <c r="AP11" s="496"/>
      <c r="AQ11" s="496"/>
      <c r="AR11" s="496"/>
      <c r="AS11" s="496"/>
      <c r="AT11" s="497"/>
      <c r="AU11" s="498" t="s">
        <v>
127</v>
      </c>
      <c r="AV11" s="499"/>
      <c r="AW11" s="499"/>
      <c r="AX11" s="499"/>
      <c r="AY11" s="500" t="s">
        <v>
128</v>
      </c>
      <c r="AZ11" s="501"/>
      <c r="BA11" s="501"/>
      <c r="BB11" s="501"/>
      <c r="BC11" s="501"/>
      <c r="BD11" s="501"/>
      <c r="BE11" s="501"/>
      <c r="BF11" s="501"/>
      <c r="BG11" s="501"/>
      <c r="BH11" s="501"/>
      <c r="BI11" s="501"/>
      <c r="BJ11" s="501"/>
      <c r="BK11" s="501"/>
      <c r="BL11" s="501"/>
      <c r="BM11" s="502"/>
      <c r="BN11" s="466">
        <v>
0</v>
      </c>
      <c r="BO11" s="467"/>
      <c r="BP11" s="467"/>
      <c r="BQ11" s="467"/>
      <c r="BR11" s="467"/>
      <c r="BS11" s="467"/>
      <c r="BT11" s="467"/>
      <c r="BU11" s="468"/>
      <c r="BV11" s="466">
        <v>
0</v>
      </c>
      <c r="BW11" s="467"/>
      <c r="BX11" s="467"/>
      <c r="BY11" s="467"/>
      <c r="BZ11" s="467"/>
      <c r="CA11" s="467"/>
      <c r="CB11" s="467"/>
      <c r="CC11" s="468"/>
      <c r="CD11" s="469" t="s">
        <v>
129</v>
      </c>
      <c r="CE11" s="470"/>
      <c r="CF11" s="470"/>
      <c r="CG11" s="470"/>
      <c r="CH11" s="470"/>
      <c r="CI11" s="470"/>
      <c r="CJ11" s="470"/>
      <c r="CK11" s="470"/>
      <c r="CL11" s="470"/>
      <c r="CM11" s="470"/>
      <c r="CN11" s="470"/>
      <c r="CO11" s="470"/>
      <c r="CP11" s="470"/>
      <c r="CQ11" s="470"/>
      <c r="CR11" s="470"/>
      <c r="CS11" s="471"/>
      <c r="CT11" s="506" t="s">
        <v>
130</v>
      </c>
      <c r="CU11" s="507"/>
      <c r="CV11" s="507"/>
      <c r="CW11" s="507"/>
      <c r="CX11" s="507"/>
      <c r="CY11" s="507"/>
      <c r="CZ11" s="507"/>
      <c r="DA11" s="508"/>
      <c r="DB11" s="506" t="s">
        <v>
130</v>
      </c>
      <c r="DC11" s="507"/>
      <c r="DD11" s="507"/>
      <c r="DE11" s="507"/>
      <c r="DF11" s="507"/>
      <c r="DG11" s="507"/>
      <c r="DH11" s="507"/>
      <c r="DI11" s="508"/>
      <c r="DJ11" s="185"/>
      <c r="DK11" s="185"/>
      <c r="DL11" s="185"/>
      <c r="DM11" s="185"/>
      <c r="DN11" s="185"/>
      <c r="DO11" s="185"/>
    </row>
    <row r="12" spans="1:119" ht="18.75" customHeight="1" x14ac:dyDescent="0.2">
      <c r="A12" s="186"/>
      <c r="B12" s="526" t="s">
        <v>
131</v>
      </c>
      <c r="C12" s="527"/>
      <c r="D12" s="527"/>
      <c r="E12" s="527"/>
      <c r="F12" s="527"/>
      <c r="G12" s="527"/>
      <c r="H12" s="527"/>
      <c r="I12" s="527"/>
      <c r="J12" s="527"/>
      <c r="K12" s="528"/>
      <c r="L12" s="535" t="s">
        <v>
132</v>
      </c>
      <c r="M12" s="536"/>
      <c r="N12" s="536"/>
      <c r="O12" s="536"/>
      <c r="P12" s="536"/>
      <c r="Q12" s="537"/>
      <c r="R12" s="538">
        <v>
7465</v>
      </c>
      <c r="S12" s="539"/>
      <c r="T12" s="539"/>
      <c r="U12" s="539"/>
      <c r="V12" s="540"/>
      <c r="W12" s="541" t="s">
        <v>
1</v>
      </c>
      <c r="X12" s="499"/>
      <c r="Y12" s="499"/>
      <c r="Z12" s="499"/>
      <c r="AA12" s="499"/>
      <c r="AB12" s="542"/>
      <c r="AC12" s="498" t="s">
        <v>
133</v>
      </c>
      <c r="AD12" s="499"/>
      <c r="AE12" s="499"/>
      <c r="AF12" s="499"/>
      <c r="AG12" s="542"/>
      <c r="AH12" s="498" t="s">
        <v>
134</v>
      </c>
      <c r="AI12" s="499"/>
      <c r="AJ12" s="499"/>
      <c r="AK12" s="499"/>
      <c r="AL12" s="543"/>
      <c r="AM12" s="495" t="s">
        <v>
135</v>
      </c>
      <c r="AN12" s="496"/>
      <c r="AO12" s="496"/>
      <c r="AP12" s="496"/>
      <c r="AQ12" s="496"/>
      <c r="AR12" s="496"/>
      <c r="AS12" s="496"/>
      <c r="AT12" s="497"/>
      <c r="AU12" s="498" t="s">
        <v>
102</v>
      </c>
      <c r="AV12" s="499"/>
      <c r="AW12" s="499"/>
      <c r="AX12" s="499"/>
      <c r="AY12" s="500" t="s">
        <v>
136</v>
      </c>
      <c r="AZ12" s="501"/>
      <c r="BA12" s="501"/>
      <c r="BB12" s="501"/>
      <c r="BC12" s="501"/>
      <c r="BD12" s="501"/>
      <c r="BE12" s="501"/>
      <c r="BF12" s="501"/>
      <c r="BG12" s="501"/>
      <c r="BH12" s="501"/>
      <c r="BI12" s="501"/>
      <c r="BJ12" s="501"/>
      <c r="BK12" s="501"/>
      <c r="BL12" s="501"/>
      <c r="BM12" s="502"/>
      <c r="BN12" s="466">
        <v>
0</v>
      </c>
      <c r="BO12" s="467"/>
      <c r="BP12" s="467"/>
      <c r="BQ12" s="467"/>
      <c r="BR12" s="467"/>
      <c r="BS12" s="467"/>
      <c r="BT12" s="467"/>
      <c r="BU12" s="468"/>
      <c r="BV12" s="466">
        <v>
0</v>
      </c>
      <c r="BW12" s="467"/>
      <c r="BX12" s="467"/>
      <c r="BY12" s="467"/>
      <c r="BZ12" s="467"/>
      <c r="CA12" s="467"/>
      <c r="CB12" s="467"/>
      <c r="CC12" s="468"/>
      <c r="CD12" s="469" t="s">
        <v>
137</v>
      </c>
      <c r="CE12" s="470"/>
      <c r="CF12" s="470"/>
      <c r="CG12" s="470"/>
      <c r="CH12" s="470"/>
      <c r="CI12" s="470"/>
      <c r="CJ12" s="470"/>
      <c r="CK12" s="470"/>
      <c r="CL12" s="470"/>
      <c r="CM12" s="470"/>
      <c r="CN12" s="470"/>
      <c r="CO12" s="470"/>
      <c r="CP12" s="470"/>
      <c r="CQ12" s="470"/>
      <c r="CR12" s="470"/>
      <c r="CS12" s="471"/>
      <c r="CT12" s="506" t="s">
        <v>
138</v>
      </c>
      <c r="CU12" s="507"/>
      <c r="CV12" s="507"/>
      <c r="CW12" s="507"/>
      <c r="CX12" s="507"/>
      <c r="CY12" s="507"/>
      <c r="CZ12" s="507"/>
      <c r="DA12" s="508"/>
      <c r="DB12" s="506" t="s">
        <v>
139</v>
      </c>
      <c r="DC12" s="507"/>
      <c r="DD12" s="507"/>
      <c r="DE12" s="507"/>
      <c r="DF12" s="507"/>
      <c r="DG12" s="507"/>
      <c r="DH12" s="507"/>
      <c r="DI12" s="508"/>
      <c r="DJ12" s="185"/>
      <c r="DK12" s="185"/>
      <c r="DL12" s="185"/>
      <c r="DM12" s="185"/>
      <c r="DN12" s="185"/>
      <c r="DO12" s="185"/>
    </row>
    <row r="13" spans="1:119" ht="18.75" customHeight="1" x14ac:dyDescent="0.2">
      <c r="A13" s="186"/>
      <c r="B13" s="529"/>
      <c r="C13" s="530"/>
      <c r="D13" s="530"/>
      <c r="E13" s="530"/>
      <c r="F13" s="530"/>
      <c r="G13" s="530"/>
      <c r="H13" s="530"/>
      <c r="I13" s="530"/>
      <c r="J13" s="530"/>
      <c r="K13" s="531"/>
      <c r="L13" s="196"/>
      <c r="M13" s="554" t="s">
        <v>
140</v>
      </c>
      <c r="N13" s="555"/>
      <c r="O13" s="555"/>
      <c r="P13" s="555"/>
      <c r="Q13" s="556"/>
      <c r="R13" s="547">
        <v>
7353</v>
      </c>
      <c r="S13" s="548"/>
      <c r="T13" s="548"/>
      <c r="U13" s="548"/>
      <c r="V13" s="549"/>
      <c r="W13" s="482" t="s">
        <v>
141</v>
      </c>
      <c r="X13" s="483"/>
      <c r="Y13" s="483"/>
      <c r="Z13" s="483"/>
      <c r="AA13" s="483"/>
      <c r="AB13" s="473"/>
      <c r="AC13" s="517">
        <v>
639</v>
      </c>
      <c r="AD13" s="518"/>
      <c r="AE13" s="518"/>
      <c r="AF13" s="518"/>
      <c r="AG13" s="557"/>
      <c r="AH13" s="517">
        <v>
720</v>
      </c>
      <c r="AI13" s="518"/>
      <c r="AJ13" s="518"/>
      <c r="AK13" s="518"/>
      <c r="AL13" s="519"/>
      <c r="AM13" s="495" t="s">
        <v>
142</v>
      </c>
      <c r="AN13" s="496"/>
      <c r="AO13" s="496"/>
      <c r="AP13" s="496"/>
      <c r="AQ13" s="496"/>
      <c r="AR13" s="496"/>
      <c r="AS13" s="496"/>
      <c r="AT13" s="497"/>
      <c r="AU13" s="498" t="s">
        <v>
143</v>
      </c>
      <c r="AV13" s="499"/>
      <c r="AW13" s="499"/>
      <c r="AX13" s="499"/>
      <c r="AY13" s="500" t="s">
        <v>
144</v>
      </c>
      <c r="AZ13" s="501"/>
      <c r="BA13" s="501"/>
      <c r="BB13" s="501"/>
      <c r="BC13" s="501"/>
      <c r="BD13" s="501"/>
      <c r="BE13" s="501"/>
      <c r="BF13" s="501"/>
      <c r="BG13" s="501"/>
      <c r="BH13" s="501"/>
      <c r="BI13" s="501"/>
      <c r="BJ13" s="501"/>
      <c r="BK13" s="501"/>
      <c r="BL13" s="501"/>
      <c r="BM13" s="502"/>
      <c r="BN13" s="466">
        <v>
101157</v>
      </c>
      <c r="BO13" s="467"/>
      <c r="BP13" s="467"/>
      <c r="BQ13" s="467"/>
      <c r="BR13" s="467"/>
      <c r="BS13" s="467"/>
      <c r="BT13" s="467"/>
      <c r="BU13" s="468"/>
      <c r="BV13" s="466">
        <v>
249227</v>
      </c>
      <c r="BW13" s="467"/>
      <c r="BX13" s="467"/>
      <c r="BY13" s="467"/>
      <c r="BZ13" s="467"/>
      <c r="CA13" s="467"/>
      <c r="CB13" s="467"/>
      <c r="CC13" s="468"/>
      <c r="CD13" s="469" t="s">
        <v>
145</v>
      </c>
      <c r="CE13" s="470"/>
      <c r="CF13" s="470"/>
      <c r="CG13" s="470"/>
      <c r="CH13" s="470"/>
      <c r="CI13" s="470"/>
      <c r="CJ13" s="470"/>
      <c r="CK13" s="470"/>
      <c r="CL13" s="470"/>
      <c r="CM13" s="470"/>
      <c r="CN13" s="470"/>
      <c r="CO13" s="470"/>
      <c r="CP13" s="470"/>
      <c r="CQ13" s="470"/>
      <c r="CR13" s="470"/>
      <c r="CS13" s="471"/>
      <c r="CT13" s="463">
        <v>
12.5</v>
      </c>
      <c r="CU13" s="464"/>
      <c r="CV13" s="464"/>
      <c r="CW13" s="464"/>
      <c r="CX13" s="464"/>
      <c r="CY13" s="464"/>
      <c r="CZ13" s="464"/>
      <c r="DA13" s="465"/>
      <c r="DB13" s="463">
        <v>
12.4</v>
      </c>
      <c r="DC13" s="464"/>
      <c r="DD13" s="464"/>
      <c r="DE13" s="464"/>
      <c r="DF13" s="464"/>
      <c r="DG13" s="464"/>
      <c r="DH13" s="464"/>
      <c r="DI13" s="465"/>
      <c r="DJ13" s="185"/>
      <c r="DK13" s="185"/>
      <c r="DL13" s="185"/>
      <c r="DM13" s="185"/>
      <c r="DN13" s="185"/>
      <c r="DO13" s="185"/>
    </row>
    <row r="14" spans="1:119" ht="18.75" customHeight="1" thickBot="1" x14ac:dyDescent="0.25">
      <c r="A14" s="186"/>
      <c r="B14" s="529"/>
      <c r="C14" s="530"/>
      <c r="D14" s="530"/>
      <c r="E14" s="530"/>
      <c r="F14" s="530"/>
      <c r="G14" s="530"/>
      <c r="H14" s="530"/>
      <c r="I14" s="530"/>
      <c r="J14" s="530"/>
      <c r="K14" s="531"/>
      <c r="L14" s="544" t="s">
        <v>
146</v>
      </c>
      <c r="M14" s="545"/>
      <c r="N14" s="545"/>
      <c r="O14" s="545"/>
      <c r="P14" s="545"/>
      <c r="Q14" s="546"/>
      <c r="R14" s="547">
        <v>
7560</v>
      </c>
      <c r="S14" s="548"/>
      <c r="T14" s="548"/>
      <c r="U14" s="548"/>
      <c r="V14" s="549"/>
      <c r="W14" s="456"/>
      <c r="X14" s="457"/>
      <c r="Y14" s="457"/>
      <c r="Z14" s="457"/>
      <c r="AA14" s="457"/>
      <c r="AB14" s="446"/>
      <c r="AC14" s="550">
        <v>
15.8</v>
      </c>
      <c r="AD14" s="551"/>
      <c r="AE14" s="551"/>
      <c r="AF14" s="551"/>
      <c r="AG14" s="552"/>
      <c r="AH14" s="550">
        <v>
17</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
147</v>
      </c>
      <c r="CE14" s="559"/>
      <c r="CF14" s="559"/>
      <c r="CG14" s="559"/>
      <c r="CH14" s="559"/>
      <c r="CI14" s="559"/>
      <c r="CJ14" s="559"/>
      <c r="CK14" s="559"/>
      <c r="CL14" s="559"/>
      <c r="CM14" s="559"/>
      <c r="CN14" s="559"/>
      <c r="CO14" s="559"/>
      <c r="CP14" s="559"/>
      <c r="CQ14" s="559"/>
      <c r="CR14" s="559"/>
      <c r="CS14" s="560"/>
      <c r="CT14" s="561">
        <v>
17.5</v>
      </c>
      <c r="CU14" s="562"/>
      <c r="CV14" s="562"/>
      <c r="CW14" s="562"/>
      <c r="CX14" s="562"/>
      <c r="CY14" s="562"/>
      <c r="CZ14" s="562"/>
      <c r="DA14" s="563"/>
      <c r="DB14" s="561">
        <v>
34.799999999999997</v>
      </c>
      <c r="DC14" s="562"/>
      <c r="DD14" s="562"/>
      <c r="DE14" s="562"/>
      <c r="DF14" s="562"/>
      <c r="DG14" s="562"/>
      <c r="DH14" s="562"/>
      <c r="DI14" s="563"/>
      <c r="DJ14" s="185"/>
      <c r="DK14" s="185"/>
      <c r="DL14" s="185"/>
      <c r="DM14" s="185"/>
      <c r="DN14" s="185"/>
      <c r="DO14" s="185"/>
    </row>
    <row r="15" spans="1:119" ht="18.75" customHeight="1" x14ac:dyDescent="0.2">
      <c r="A15" s="186"/>
      <c r="B15" s="529"/>
      <c r="C15" s="530"/>
      <c r="D15" s="530"/>
      <c r="E15" s="530"/>
      <c r="F15" s="530"/>
      <c r="G15" s="530"/>
      <c r="H15" s="530"/>
      <c r="I15" s="530"/>
      <c r="J15" s="530"/>
      <c r="K15" s="531"/>
      <c r="L15" s="196"/>
      <c r="M15" s="554" t="s">
        <v>
148</v>
      </c>
      <c r="N15" s="555"/>
      <c r="O15" s="555"/>
      <c r="P15" s="555"/>
      <c r="Q15" s="556"/>
      <c r="R15" s="547">
        <v>
7458</v>
      </c>
      <c r="S15" s="548"/>
      <c r="T15" s="548"/>
      <c r="U15" s="548"/>
      <c r="V15" s="549"/>
      <c r="W15" s="482" t="s">
        <v>
149</v>
      </c>
      <c r="X15" s="483"/>
      <c r="Y15" s="483"/>
      <c r="Z15" s="483"/>
      <c r="AA15" s="483"/>
      <c r="AB15" s="473"/>
      <c r="AC15" s="517">
        <v>
629</v>
      </c>
      <c r="AD15" s="518"/>
      <c r="AE15" s="518"/>
      <c r="AF15" s="518"/>
      <c r="AG15" s="557"/>
      <c r="AH15" s="517">
        <v>
767</v>
      </c>
      <c r="AI15" s="518"/>
      <c r="AJ15" s="518"/>
      <c r="AK15" s="518"/>
      <c r="AL15" s="519"/>
      <c r="AM15" s="495"/>
      <c r="AN15" s="496"/>
      <c r="AO15" s="496"/>
      <c r="AP15" s="496"/>
      <c r="AQ15" s="496"/>
      <c r="AR15" s="496"/>
      <c r="AS15" s="496"/>
      <c r="AT15" s="497"/>
      <c r="AU15" s="498"/>
      <c r="AV15" s="499"/>
      <c r="AW15" s="499"/>
      <c r="AX15" s="499"/>
      <c r="AY15" s="426" t="s">
        <v>
150</v>
      </c>
      <c r="AZ15" s="427"/>
      <c r="BA15" s="427"/>
      <c r="BB15" s="427"/>
      <c r="BC15" s="427"/>
      <c r="BD15" s="427"/>
      <c r="BE15" s="427"/>
      <c r="BF15" s="427"/>
      <c r="BG15" s="427"/>
      <c r="BH15" s="427"/>
      <c r="BI15" s="427"/>
      <c r="BJ15" s="427"/>
      <c r="BK15" s="427"/>
      <c r="BL15" s="427"/>
      <c r="BM15" s="428"/>
      <c r="BN15" s="429">
        <v>
943380</v>
      </c>
      <c r="BO15" s="430"/>
      <c r="BP15" s="430"/>
      <c r="BQ15" s="430"/>
      <c r="BR15" s="430"/>
      <c r="BS15" s="430"/>
      <c r="BT15" s="430"/>
      <c r="BU15" s="431"/>
      <c r="BV15" s="429">
        <v>
968017</v>
      </c>
      <c r="BW15" s="430"/>
      <c r="BX15" s="430"/>
      <c r="BY15" s="430"/>
      <c r="BZ15" s="430"/>
      <c r="CA15" s="430"/>
      <c r="CB15" s="430"/>
      <c r="CC15" s="431"/>
      <c r="CD15" s="564" t="s">
        <v>
151</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9"/>
      <c r="C16" s="530"/>
      <c r="D16" s="530"/>
      <c r="E16" s="530"/>
      <c r="F16" s="530"/>
      <c r="G16" s="530"/>
      <c r="H16" s="530"/>
      <c r="I16" s="530"/>
      <c r="J16" s="530"/>
      <c r="K16" s="531"/>
      <c r="L16" s="544" t="s">
        <v>
152</v>
      </c>
      <c r="M16" s="575"/>
      <c r="N16" s="575"/>
      <c r="O16" s="575"/>
      <c r="P16" s="575"/>
      <c r="Q16" s="576"/>
      <c r="R16" s="567" t="s">
        <v>
153</v>
      </c>
      <c r="S16" s="568"/>
      <c r="T16" s="568"/>
      <c r="U16" s="568"/>
      <c r="V16" s="569"/>
      <c r="W16" s="456"/>
      <c r="X16" s="457"/>
      <c r="Y16" s="457"/>
      <c r="Z16" s="457"/>
      <c r="AA16" s="457"/>
      <c r="AB16" s="446"/>
      <c r="AC16" s="550">
        <v>
15.6</v>
      </c>
      <c r="AD16" s="551"/>
      <c r="AE16" s="551"/>
      <c r="AF16" s="551"/>
      <c r="AG16" s="552"/>
      <c r="AH16" s="550">
        <v>
18.100000000000001</v>
      </c>
      <c r="AI16" s="551"/>
      <c r="AJ16" s="551"/>
      <c r="AK16" s="551"/>
      <c r="AL16" s="553"/>
      <c r="AM16" s="495"/>
      <c r="AN16" s="496"/>
      <c r="AO16" s="496"/>
      <c r="AP16" s="496"/>
      <c r="AQ16" s="496"/>
      <c r="AR16" s="496"/>
      <c r="AS16" s="496"/>
      <c r="AT16" s="497"/>
      <c r="AU16" s="498"/>
      <c r="AV16" s="499"/>
      <c r="AW16" s="499"/>
      <c r="AX16" s="499"/>
      <c r="AY16" s="500" t="s">
        <v>
154</v>
      </c>
      <c r="AZ16" s="501"/>
      <c r="BA16" s="501"/>
      <c r="BB16" s="501"/>
      <c r="BC16" s="501"/>
      <c r="BD16" s="501"/>
      <c r="BE16" s="501"/>
      <c r="BF16" s="501"/>
      <c r="BG16" s="501"/>
      <c r="BH16" s="501"/>
      <c r="BI16" s="501"/>
      <c r="BJ16" s="501"/>
      <c r="BK16" s="501"/>
      <c r="BL16" s="501"/>
      <c r="BM16" s="502"/>
      <c r="BN16" s="466">
        <v>
3145066</v>
      </c>
      <c r="BO16" s="467"/>
      <c r="BP16" s="467"/>
      <c r="BQ16" s="467"/>
      <c r="BR16" s="467"/>
      <c r="BS16" s="467"/>
      <c r="BT16" s="467"/>
      <c r="BU16" s="468"/>
      <c r="BV16" s="466">
        <v>
3176422</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5">
      <c r="A17" s="186"/>
      <c r="B17" s="532"/>
      <c r="C17" s="533"/>
      <c r="D17" s="533"/>
      <c r="E17" s="533"/>
      <c r="F17" s="533"/>
      <c r="G17" s="533"/>
      <c r="H17" s="533"/>
      <c r="I17" s="533"/>
      <c r="J17" s="533"/>
      <c r="K17" s="534"/>
      <c r="L17" s="201"/>
      <c r="M17" s="570" t="s">
        <v>
155</v>
      </c>
      <c r="N17" s="571"/>
      <c r="O17" s="571"/>
      <c r="P17" s="571"/>
      <c r="Q17" s="572"/>
      <c r="R17" s="567" t="s">
        <v>
156</v>
      </c>
      <c r="S17" s="568"/>
      <c r="T17" s="568"/>
      <c r="U17" s="568"/>
      <c r="V17" s="569"/>
      <c r="W17" s="482" t="s">
        <v>
157</v>
      </c>
      <c r="X17" s="483"/>
      <c r="Y17" s="483"/>
      <c r="Z17" s="483"/>
      <c r="AA17" s="483"/>
      <c r="AB17" s="473"/>
      <c r="AC17" s="517">
        <v>
2771</v>
      </c>
      <c r="AD17" s="518"/>
      <c r="AE17" s="518"/>
      <c r="AF17" s="518"/>
      <c r="AG17" s="557"/>
      <c r="AH17" s="517">
        <v>
2740</v>
      </c>
      <c r="AI17" s="518"/>
      <c r="AJ17" s="518"/>
      <c r="AK17" s="518"/>
      <c r="AL17" s="519"/>
      <c r="AM17" s="495"/>
      <c r="AN17" s="496"/>
      <c r="AO17" s="496"/>
      <c r="AP17" s="496"/>
      <c r="AQ17" s="496"/>
      <c r="AR17" s="496"/>
      <c r="AS17" s="496"/>
      <c r="AT17" s="497"/>
      <c r="AU17" s="498"/>
      <c r="AV17" s="499"/>
      <c r="AW17" s="499"/>
      <c r="AX17" s="499"/>
      <c r="AY17" s="500" t="s">
        <v>
158</v>
      </c>
      <c r="AZ17" s="501"/>
      <c r="BA17" s="501"/>
      <c r="BB17" s="501"/>
      <c r="BC17" s="501"/>
      <c r="BD17" s="501"/>
      <c r="BE17" s="501"/>
      <c r="BF17" s="501"/>
      <c r="BG17" s="501"/>
      <c r="BH17" s="501"/>
      <c r="BI17" s="501"/>
      <c r="BJ17" s="501"/>
      <c r="BK17" s="501"/>
      <c r="BL17" s="501"/>
      <c r="BM17" s="502"/>
      <c r="BN17" s="466">
        <v>
1190306</v>
      </c>
      <c r="BO17" s="467"/>
      <c r="BP17" s="467"/>
      <c r="BQ17" s="467"/>
      <c r="BR17" s="467"/>
      <c r="BS17" s="467"/>
      <c r="BT17" s="467"/>
      <c r="BU17" s="468"/>
      <c r="BV17" s="466">
        <v>
1219947</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5">
      <c r="A18" s="186"/>
      <c r="B18" s="577" t="s">
        <v>
159</v>
      </c>
      <c r="C18" s="509"/>
      <c r="D18" s="509"/>
      <c r="E18" s="578"/>
      <c r="F18" s="578"/>
      <c r="G18" s="578"/>
      <c r="H18" s="578"/>
      <c r="I18" s="578"/>
      <c r="J18" s="578"/>
      <c r="K18" s="578"/>
      <c r="L18" s="579">
        <v>
72.23</v>
      </c>
      <c r="M18" s="579"/>
      <c r="N18" s="579"/>
      <c r="O18" s="579"/>
      <c r="P18" s="579"/>
      <c r="Q18" s="579"/>
      <c r="R18" s="580"/>
      <c r="S18" s="580"/>
      <c r="T18" s="580"/>
      <c r="U18" s="580"/>
      <c r="V18" s="581"/>
      <c r="W18" s="484"/>
      <c r="X18" s="485"/>
      <c r="Y18" s="485"/>
      <c r="Z18" s="485"/>
      <c r="AA18" s="485"/>
      <c r="AB18" s="476"/>
      <c r="AC18" s="582">
        <v>
68.599999999999994</v>
      </c>
      <c r="AD18" s="583"/>
      <c r="AE18" s="583"/>
      <c r="AF18" s="583"/>
      <c r="AG18" s="584"/>
      <c r="AH18" s="582">
        <v>
64.8</v>
      </c>
      <c r="AI18" s="583"/>
      <c r="AJ18" s="583"/>
      <c r="AK18" s="583"/>
      <c r="AL18" s="585"/>
      <c r="AM18" s="495"/>
      <c r="AN18" s="496"/>
      <c r="AO18" s="496"/>
      <c r="AP18" s="496"/>
      <c r="AQ18" s="496"/>
      <c r="AR18" s="496"/>
      <c r="AS18" s="496"/>
      <c r="AT18" s="497"/>
      <c r="AU18" s="498"/>
      <c r="AV18" s="499"/>
      <c r="AW18" s="499"/>
      <c r="AX18" s="499"/>
      <c r="AY18" s="500" t="s">
        <v>
160</v>
      </c>
      <c r="AZ18" s="501"/>
      <c r="BA18" s="501"/>
      <c r="BB18" s="501"/>
      <c r="BC18" s="501"/>
      <c r="BD18" s="501"/>
      <c r="BE18" s="501"/>
      <c r="BF18" s="501"/>
      <c r="BG18" s="501"/>
      <c r="BH18" s="501"/>
      <c r="BI18" s="501"/>
      <c r="BJ18" s="501"/>
      <c r="BK18" s="501"/>
      <c r="BL18" s="501"/>
      <c r="BM18" s="502"/>
      <c r="BN18" s="466">
        <v>
3106602</v>
      </c>
      <c r="BO18" s="467"/>
      <c r="BP18" s="467"/>
      <c r="BQ18" s="467"/>
      <c r="BR18" s="467"/>
      <c r="BS18" s="467"/>
      <c r="BT18" s="467"/>
      <c r="BU18" s="468"/>
      <c r="BV18" s="466">
        <v>
3021068</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5">
      <c r="A19" s="186"/>
      <c r="B19" s="577" t="s">
        <v>
161</v>
      </c>
      <c r="C19" s="509"/>
      <c r="D19" s="509"/>
      <c r="E19" s="578"/>
      <c r="F19" s="578"/>
      <c r="G19" s="578"/>
      <c r="H19" s="578"/>
      <c r="I19" s="578"/>
      <c r="J19" s="578"/>
      <c r="K19" s="578"/>
      <c r="L19" s="586">
        <v>
105</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
162</v>
      </c>
      <c r="AZ19" s="501"/>
      <c r="BA19" s="501"/>
      <c r="BB19" s="501"/>
      <c r="BC19" s="501"/>
      <c r="BD19" s="501"/>
      <c r="BE19" s="501"/>
      <c r="BF19" s="501"/>
      <c r="BG19" s="501"/>
      <c r="BH19" s="501"/>
      <c r="BI19" s="501"/>
      <c r="BJ19" s="501"/>
      <c r="BK19" s="501"/>
      <c r="BL19" s="501"/>
      <c r="BM19" s="502"/>
      <c r="BN19" s="466">
        <v>
4100383</v>
      </c>
      <c r="BO19" s="467"/>
      <c r="BP19" s="467"/>
      <c r="BQ19" s="467"/>
      <c r="BR19" s="467"/>
      <c r="BS19" s="467"/>
      <c r="BT19" s="467"/>
      <c r="BU19" s="468"/>
      <c r="BV19" s="466">
        <v>
4095015</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5">
      <c r="A20" s="186"/>
      <c r="B20" s="577" t="s">
        <v>
163</v>
      </c>
      <c r="C20" s="509"/>
      <c r="D20" s="509"/>
      <c r="E20" s="578"/>
      <c r="F20" s="578"/>
      <c r="G20" s="578"/>
      <c r="H20" s="578"/>
      <c r="I20" s="578"/>
      <c r="J20" s="578"/>
      <c r="K20" s="578"/>
      <c r="L20" s="586">
        <v>
3913</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2">
      <c r="A21" s="186"/>
      <c r="B21" s="597" t="s">
        <v>
164</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5">
      <c r="A22" s="186"/>
      <c r="B22" s="600" t="s">
        <v>
165</v>
      </c>
      <c r="C22" s="601"/>
      <c r="D22" s="602"/>
      <c r="E22" s="478" t="s">
        <v>
1</v>
      </c>
      <c r="F22" s="483"/>
      <c r="G22" s="483"/>
      <c r="H22" s="483"/>
      <c r="I22" s="483"/>
      <c r="J22" s="483"/>
      <c r="K22" s="473"/>
      <c r="L22" s="478" t="s">
        <v>
166</v>
      </c>
      <c r="M22" s="483"/>
      <c r="N22" s="483"/>
      <c r="O22" s="483"/>
      <c r="P22" s="473"/>
      <c r="Q22" s="609" t="s">
        <v>
167</v>
      </c>
      <c r="R22" s="610"/>
      <c r="S22" s="610"/>
      <c r="T22" s="610"/>
      <c r="U22" s="610"/>
      <c r="V22" s="611"/>
      <c r="W22" s="615" t="s">
        <v>
168</v>
      </c>
      <c r="X22" s="601"/>
      <c r="Y22" s="602"/>
      <c r="Z22" s="478" t="s">
        <v>
1</v>
      </c>
      <c r="AA22" s="483"/>
      <c r="AB22" s="483"/>
      <c r="AC22" s="483"/>
      <c r="AD22" s="483"/>
      <c r="AE22" s="483"/>
      <c r="AF22" s="483"/>
      <c r="AG22" s="473"/>
      <c r="AH22" s="628" t="s">
        <v>
169</v>
      </c>
      <c r="AI22" s="483"/>
      <c r="AJ22" s="483"/>
      <c r="AK22" s="483"/>
      <c r="AL22" s="473"/>
      <c r="AM22" s="628" t="s">
        <v>
170</v>
      </c>
      <c r="AN22" s="629"/>
      <c r="AO22" s="629"/>
      <c r="AP22" s="629"/>
      <c r="AQ22" s="629"/>
      <c r="AR22" s="630"/>
      <c r="AS22" s="609" t="s">
        <v>
167</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2">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
171</v>
      </c>
      <c r="AZ23" s="427"/>
      <c r="BA23" s="427"/>
      <c r="BB23" s="427"/>
      <c r="BC23" s="427"/>
      <c r="BD23" s="427"/>
      <c r="BE23" s="427"/>
      <c r="BF23" s="427"/>
      <c r="BG23" s="427"/>
      <c r="BH23" s="427"/>
      <c r="BI23" s="427"/>
      <c r="BJ23" s="427"/>
      <c r="BK23" s="427"/>
      <c r="BL23" s="427"/>
      <c r="BM23" s="428"/>
      <c r="BN23" s="466">
        <v>
6822030</v>
      </c>
      <c r="BO23" s="467"/>
      <c r="BP23" s="467"/>
      <c r="BQ23" s="467"/>
      <c r="BR23" s="467"/>
      <c r="BS23" s="467"/>
      <c r="BT23" s="467"/>
      <c r="BU23" s="468"/>
      <c r="BV23" s="466">
        <v>
7065334</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5">
      <c r="A24" s="186"/>
      <c r="B24" s="603"/>
      <c r="C24" s="604"/>
      <c r="D24" s="605"/>
      <c r="E24" s="516" t="s">
        <v>
172</v>
      </c>
      <c r="F24" s="496"/>
      <c r="G24" s="496"/>
      <c r="H24" s="496"/>
      <c r="I24" s="496"/>
      <c r="J24" s="496"/>
      <c r="K24" s="497"/>
      <c r="L24" s="517">
        <v>
1</v>
      </c>
      <c r="M24" s="518"/>
      <c r="N24" s="518"/>
      <c r="O24" s="518"/>
      <c r="P24" s="557"/>
      <c r="Q24" s="517">
        <v>
7760</v>
      </c>
      <c r="R24" s="518"/>
      <c r="S24" s="518"/>
      <c r="T24" s="518"/>
      <c r="U24" s="518"/>
      <c r="V24" s="557"/>
      <c r="W24" s="616"/>
      <c r="X24" s="604"/>
      <c r="Y24" s="605"/>
      <c r="Z24" s="516" t="s">
        <v>
173</v>
      </c>
      <c r="AA24" s="496"/>
      <c r="AB24" s="496"/>
      <c r="AC24" s="496"/>
      <c r="AD24" s="496"/>
      <c r="AE24" s="496"/>
      <c r="AF24" s="496"/>
      <c r="AG24" s="497"/>
      <c r="AH24" s="517">
        <v>
168</v>
      </c>
      <c r="AI24" s="518"/>
      <c r="AJ24" s="518"/>
      <c r="AK24" s="518"/>
      <c r="AL24" s="557"/>
      <c r="AM24" s="517">
        <v>
460152</v>
      </c>
      <c r="AN24" s="518"/>
      <c r="AO24" s="518"/>
      <c r="AP24" s="518"/>
      <c r="AQ24" s="518"/>
      <c r="AR24" s="557"/>
      <c r="AS24" s="517">
        <v>
2739</v>
      </c>
      <c r="AT24" s="518"/>
      <c r="AU24" s="518"/>
      <c r="AV24" s="518"/>
      <c r="AW24" s="518"/>
      <c r="AX24" s="519"/>
      <c r="AY24" s="636" t="s">
        <v>
174</v>
      </c>
      <c r="AZ24" s="637"/>
      <c r="BA24" s="637"/>
      <c r="BB24" s="637"/>
      <c r="BC24" s="637"/>
      <c r="BD24" s="637"/>
      <c r="BE24" s="637"/>
      <c r="BF24" s="637"/>
      <c r="BG24" s="637"/>
      <c r="BH24" s="637"/>
      <c r="BI24" s="637"/>
      <c r="BJ24" s="637"/>
      <c r="BK24" s="637"/>
      <c r="BL24" s="637"/>
      <c r="BM24" s="638"/>
      <c r="BN24" s="466">
        <v>
4915054</v>
      </c>
      <c r="BO24" s="467"/>
      <c r="BP24" s="467"/>
      <c r="BQ24" s="467"/>
      <c r="BR24" s="467"/>
      <c r="BS24" s="467"/>
      <c r="BT24" s="467"/>
      <c r="BU24" s="468"/>
      <c r="BV24" s="466">
        <v>
5021394</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2">
      <c r="A25" s="186"/>
      <c r="B25" s="603"/>
      <c r="C25" s="604"/>
      <c r="D25" s="605"/>
      <c r="E25" s="516" t="s">
        <v>
175</v>
      </c>
      <c r="F25" s="496"/>
      <c r="G25" s="496"/>
      <c r="H25" s="496"/>
      <c r="I25" s="496"/>
      <c r="J25" s="496"/>
      <c r="K25" s="497"/>
      <c r="L25" s="517">
        <v>
1</v>
      </c>
      <c r="M25" s="518"/>
      <c r="N25" s="518"/>
      <c r="O25" s="518"/>
      <c r="P25" s="557"/>
      <c r="Q25" s="517">
        <v>
6590</v>
      </c>
      <c r="R25" s="518"/>
      <c r="S25" s="518"/>
      <c r="T25" s="518"/>
      <c r="U25" s="518"/>
      <c r="V25" s="557"/>
      <c r="W25" s="616"/>
      <c r="X25" s="604"/>
      <c r="Y25" s="605"/>
      <c r="Z25" s="516" t="s">
        <v>
176</v>
      </c>
      <c r="AA25" s="496"/>
      <c r="AB25" s="496"/>
      <c r="AC25" s="496"/>
      <c r="AD25" s="496"/>
      <c r="AE25" s="496"/>
      <c r="AF25" s="496"/>
      <c r="AG25" s="497"/>
      <c r="AH25" s="517">
        <v>
26</v>
      </c>
      <c r="AI25" s="518"/>
      <c r="AJ25" s="518"/>
      <c r="AK25" s="518"/>
      <c r="AL25" s="557"/>
      <c r="AM25" s="517">
        <v>
72670</v>
      </c>
      <c r="AN25" s="518"/>
      <c r="AO25" s="518"/>
      <c r="AP25" s="518"/>
      <c r="AQ25" s="518"/>
      <c r="AR25" s="557"/>
      <c r="AS25" s="517">
        <v>
2795</v>
      </c>
      <c r="AT25" s="518"/>
      <c r="AU25" s="518"/>
      <c r="AV25" s="518"/>
      <c r="AW25" s="518"/>
      <c r="AX25" s="519"/>
      <c r="AY25" s="426" t="s">
        <v>
177</v>
      </c>
      <c r="AZ25" s="427"/>
      <c r="BA25" s="427"/>
      <c r="BB25" s="427"/>
      <c r="BC25" s="427"/>
      <c r="BD25" s="427"/>
      <c r="BE25" s="427"/>
      <c r="BF25" s="427"/>
      <c r="BG25" s="427"/>
      <c r="BH25" s="427"/>
      <c r="BI25" s="427"/>
      <c r="BJ25" s="427"/>
      <c r="BK25" s="427"/>
      <c r="BL25" s="427"/>
      <c r="BM25" s="428"/>
      <c r="BN25" s="429">
        <v>
58820</v>
      </c>
      <c r="BO25" s="430"/>
      <c r="BP25" s="430"/>
      <c r="BQ25" s="430"/>
      <c r="BR25" s="430"/>
      <c r="BS25" s="430"/>
      <c r="BT25" s="430"/>
      <c r="BU25" s="431"/>
      <c r="BV25" s="429">
        <v>
60510</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2">
      <c r="A26" s="186"/>
      <c r="B26" s="603"/>
      <c r="C26" s="604"/>
      <c r="D26" s="605"/>
      <c r="E26" s="516" t="s">
        <v>
178</v>
      </c>
      <c r="F26" s="496"/>
      <c r="G26" s="496"/>
      <c r="H26" s="496"/>
      <c r="I26" s="496"/>
      <c r="J26" s="496"/>
      <c r="K26" s="497"/>
      <c r="L26" s="517">
        <v>
1</v>
      </c>
      <c r="M26" s="518"/>
      <c r="N26" s="518"/>
      <c r="O26" s="518"/>
      <c r="P26" s="557"/>
      <c r="Q26" s="517">
        <v>
6590</v>
      </c>
      <c r="R26" s="518"/>
      <c r="S26" s="518"/>
      <c r="T26" s="518"/>
      <c r="U26" s="518"/>
      <c r="V26" s="557"/>
      <c r="W26" s="616"/>
      <c r="X26" s="604"/>
      <c r="Y26" s="605"/>
      <c r="Z26" s="516" t="s">
        <v>
179</v>
      </c>
      <c r="AA26" s="626"/>
      <c r="AB26" s="626"/>
      <c r="AC26" s="626"/>
      <c r="AD26" s="626"/>
      <c r="AE26" s="626"/>
      <c r="AF26" s="626"/>
      <c r="AG26" s="627"/>
      <c r="AH26" s="517">
        <v>
9</v>
      </c>
      <c r="AI26" s="518"/>
      <c r="AJ26" s="518"/>
      <c r="AK26" s="518"/>
      <c r="AL26" s="557"/>
      <c r="AM26" s="517">
        <v>
22581</v>
      </c>
      <c r="AN26" s="518"/>
      <c r="AO26" s="518"/>
      <c r="AP26" s="518"/>
      <c r="AQ26" s="518"/>
      <c r="AR26" s="557"/>
      <c r="AS26" s="517">
        <v>
2509</v>
      </c>
      <c r="AT26" s="518"/>
      <c r="AU26" s="518"/>
      <c r="AV26" s="518"/>
      <c r="AW26" s="518"/>
      <c r="AX26" s="519"/>
      <c r="AY26" s="469" t="s">
        <v>
180</v>
      </c>
      <c r="AZ26" s="470"/>
      <c r="BA26" s="470"/>
      <c r="BB26" s="470"/>
      <c r="BC26" s="470"/>
      <c r="BD26" s="470"/>
      <c r="BE26" s="470"/>
      <c r="BF26" s="470"/>
      <c r="BG26" s="470"/>
      <c r="BH26" s="470"/>
      <c r="BI26" s="470"/>
      <c r="BJ26" s="470"/>
      <c r="BK26" s="470"/>
      <c r="BL26" s="470"/>
      <c r="BM26" s="471"/>
      <c r="BN26" s="466" t="s">
        <v>
139</v>
      </c>
      <c r="BO26" s="467"/>
      <c r="BP26" s="467"/>
      <c r="BQ26" s="467"/>
      <c r="BR26" s="467"/>
      <c r="BS26" s="467"/>
      <c r="BT26" s="467"/>
      <c r="BU26" s="468"/>
      <c r="BV26" s="466" t="s">
        <v>
138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6"/>
      <c r="B27" s="603"/>
      <c r="C27" s="604"/>
      <c r="D27" s="605"/>
      <c r="E27" s="516" t="s">
        <v>
181</v>
      </c>
      <c r="F27" s="496"/>
      <c r="G27" s="496"/>
      <c r="H27" s="496"/>
      <c r="I27" s="496"/>
      <c r="J27" s="496"/>
      <c r="K27" s="497"/>
      <c r="L27" s="517">
        <v>
1</v>
      </c>
      <c r="M27" s="518"/>
      <c r="N27" s="518"/>
      <c r="O27" s="518"/>
      <c r="P27" s="557"/>
      <c r="Q27" s="517">
        <v>
3000</v>
      </c>
      <c r="R27" s="518"/>
      <c r="S27" s="518"/>
      <c r="T27" s="518"/>
      <c r="U27" s="518"/>
      <c r="V27" s="557"/>
      <c r="W27" s="616"/>
      <c r="X27" s="604"/>
      <c r="Y27" s="605"/>
      <c r="Z27" s="516" t="s">
        <v>
182</v>
      </c>
      <c r="AA27" s="496"/>
      <c r="AB27" s="496"/>
      <c r="AC27" s="496"/>
      <c r="AD27" s="496"/>
      <c r="AE27" s="496"/>
      <c r="AF27" s="496"/>
      <c r="AG27" s="497"/>
      <c r="AH27" s="517" t="s">
        <v>
183</v>
      </c>
      <c r="AI27" s="518"/>
      <c r="AJ27" s="518"/>
      <c r="AK27" s="518"/>
      <c r="AL27" s="557"/>
      <c r="AM27" s="517" t="s">
        <v>
184</v>
      </c>
      <c r="AN27" s="518"/>
      <c r="AO27" s="518"/>
      <c r="AP27" s="518"/>
      <c r="AQ27" s="518"/>
      <c r="AR27" s="557"/>
      <c r="AS27" s="517" t="s">
        <v>
138</v>
      </c>
      <c r="AT27" s="518"/>
      <c r="AU27" s="518"/>
      <c r="AV27" s="518"/>
      <c r="AW27" s="518"/>
      <c r="AX27" s="519"/>
      <c r="AY27" s="558" t="s">
        <v>
185</v>
      </c>
      <c r="AZ27" s="559"/>
      <c r="BA27" s="559"/>
      <c r="BB27" s="559"/>
      <c r="BC27" s="559"/>
      <c r="BD27" s="559"/>
      <c r="BE27" s="559"/>
      <c r="BF27" s="559"/>
      <c r="BG27" s="559"/>
      <c r="BH27" s="559"/>
      <c r="BI27" s="559"/>
      <c r="BJ27" s="559"/>
      <c r="BK27" s="559"/>
      <c r="BL27" s="559"/>
      <c r="BM27" s="560"/>
      <c r="BN27" s="639">
        <v>
402307</v>
      </c>
      <c r="BO27" s="640"/>
      <c r="BP27" s="640"/>
      <c r="BQ27" s="640"/>
      <c r="BR27" s="640"/>
      <c r="BS27" s="640"/>
      <c r="BT27" s="640"/>
      <c r="BU27" s="641"/>
      <c r="BV27" s="639">
        <v>
402307</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2">
      <c r="A28" s="186"/>
      <c r="B28" s="603"/>
      <c r="C28" s="604"/>
      <c r="D28" s="605"/>
      <c r="E28" s="516" t="s">
        <v>
186</v>
      </c>
      <c r="F28" s="496"/>
      <c r="G28" s="496"/>
      <c r="H28" s="496"/>
      <c r="I28" s="496"/>
      <c r="J28" s="496"/>
      <c r="K28" s="497"/>
      <c r="L28" s="517">
        <v>
1</v>
      </c>
      <c r="M28" s="518"/>
      <c r="N28" s="518"/>
      <c r="O28" s="518"/>
      <c r="P28" s="557"/>
      <c r="Q28" s="517">
        <v>
2200</v>
      </c>
      <c r="R28" s="518"/>
      <c r="S28" s="518"/>
      <c r="T28" s="518"/>
      <c r="U28" s="518"/>
      <c r="V28" s="557"/>
      <c r="W28" s="616"/>
      <c r="X28" s="604"/>
      <c r="Y28" s="605"/>
      <c r="Z28" s="516" t="s">
        <v>
187</v>
      </c>
      <c r="AA28" s="496"/>
      <c r="AB28" s="496"/>
      <c r="AC28" s="496"/>
      <c r="AD28" s="496"/>
      <c r="AE28" s="496"/>
      <c r="AF28" s="496"/>
      <c r="AG28" s="497"/>
      <c r="AH28" s="517">
        <v>
2</v>
      </c>
      <c r="AI28" s="518"/>
      <c r="AJ28" s="518"/>
      <c r="AK28" s="518"/>
      <c r="AL28" s="557"/>
      <c r="AM28" s="517" t="s">
        <v>
188</v>
      </c>
      <c r="AN28" s="518"/>
      <c r="AO28" s="518"/>
      <c r="AP28" s="518"/>
      <c r="AQ28" s="518"/>
      <c r="AR28" s="557"/>
      <c r="AS28" s="517" t="s">
        <v>
189</v>
      </c>
      <c r="AT28" s="518"/>
      <c r="AU28" s="518"/>
      <c r="AV28" s="518"/>
      <c r="AW28" s="518"/>
      <c r="AX28" s="519"/>
      <c r="AY28" s="642" t="s">
        <v>
190</v>
      </c>
      <c r="AZ28" s="643"/>
      <c r="BA28" s="643"/>
      <c r="BB28" s="644"/>
      <c r="BC28" s="426" t="s">
        <v>
48</v>
      </c>
      <c r="BD28" s="427"/>
      <c r="BE28" s="427"/>
      <c r="BF28" s="427"/>
      <c r="BG28" s="427"/>
      <c r="BH28" s="427"/>
      <c r="BI28" s="427"/>
      <c r="BJ28" s="427"/>
      <c r="BK28" s="427"/>
      <c r="BL28" s="427"/>
      <c r="BM28" s="428"/>
      <c r="BN28" s="429">
        <v>
1304000</v>
      </c>
      <c r="BO28" s="430"/>
      <c r="BP28" s="430"/>
      <c r="BQ28" s="430"/>
      <c r="BR28" s="430"/>
      <c r="BS28" s="430"/>
      <c r="BT28" s="430"/>
      <c r="BU28" s="431"/>
      <c r="BV28" s="429">
        <v>
1200000</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2">
      <c r="A29" s="186"/>
      <c r="B29" s="603"/>
      <c r="C29" s="604"/>
      <c r="D29" s="605"/>
      <c r="E29" s="516" t="s">
        <v>
191</v>
      </c>
      <c r="F29" s="496"/>
      <c r="G29" s="496"/>
      <c r="H29" s="496"/>
      <c r="I29" s="496"/>
      <c r="J29" s="496"/>
      <c r="K29" s="497"/>
      <c r="L29" s="517">
        <v>
12</v>
      </c>
      <c r="M29" s="518"/>
      <c r="N29" s="518"/>
      <c r="O29" s="518"/>
      <c r="P29" s="557"/>
      <c r="Q29" s="517">
        <v>
2000</v>
      </c>
      <c r="R29" s="518"/>
      <c r="S29" s="518"/>
      <c r="T29" s="518"/>
      <c r="U29" s="518"/>
      <c r="V29" s="557"/>
      <c r="W29" s="617"/>
      <c r="X29" s="618"/>
      <c r="Y29" s="619"/>
      <c r="Z29" s="516" t="s">
        <v>
192</v>
      </c>
      <c r="AA29" s="496"/>
      <c r="AB29" s="496"/>
      <c r="AC29" s="496"/>
      <c r="AD29" s="496"/>
      <c r="AE29" s="496"/>
      <c r="AF29" s="496"/>
      <c r="AG29" s="497"/>
      <c r="AH29" s="517">
        <v>
170</v>
      </c>
      <c r="AI29" s="518"/>
      <c r="AJ29" s="518"/>
      <c r="AK29" s="518"/>
      <c r="AL29" s="557"/>
      <c r="AM29" s="517">
        <v>
463716</v>
      </c>
      <c r="AN29" s="518"/>
      <c r="AO29" s="518"/>
      <c r="AP29" s="518"/>
      <c r="AQ29" s="518"/>
      <c r="AR29" s="557"/>
      <c r="AS29" s="517">
        <v>
2728</v>
      </c>
      <c r="AT29" s="518"/>
      <c r="AU29" s="518"/>
      <c r="AV29" s="518"/>
      <c r="AW29" s="518"/>
      <c r="AX29" s="519"/>
      <c r="AY29" s="645"/>
      <c r="AZ29" s="646"/>
      <c r="BA29" s="646"/>
      <c r="BB29" s="647"/>
      <c r="BC29" s="500" t="s">
        <v>
193</v>
      </c>
      <c r="BD29" s="501"/>
      <c r="BE29" s="501"/>
      <c r="BF29" s="501"/>
      <c r="BG29" s="501"/>
      <c r="BH29" s="501"/>
      <c r="BI29" s="501"/>
      <c r="BJ29" s="501"/>
      <c r="BK29" s="501"/>
      <c r="BL29" s="501"/>
      <c r="BM29" s="502"/>
      <c r="BN29" s="466">
        <v>
211500</v>
      </c>
      <c r="BO29" s="467"/>
      <c r="BP29" s="467"/>
      <c r="BQ29" s="467"/>
      <c r="BR29" s="467"/>
      <c r="BS29" s="467"/>
      <c r="BT29" s="467"/>
      <c r="BU29" s="468"/>
      <c r="BV29" s="466">
        <v>
211500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5">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
194</v>
      </c>
      <c r="X30" s="624"/>
      <c r="Y30" s="624"/>
      <c r="Z30" s="624"/>
      <c r="AA30" s="624"/>
      <c r="AB30" s="624"/>
      <c r="AC30" s="624"/>
      <c r="AD30" s="624"/>
      <c r="AE30" s="624"/>
      <c r="AF30" s="624"/>
      <c r="AG30" s="625"/>
      <c r="AH30" s="582">
        <v>
89</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
50</v>
      </c>
      <c r="BD30" s="637"/>
      <c r="BE30" s="637"/>
      <c r="BF30" s="637"/>
      <c r="BG30" s="637"/>
      <c r="BH30" s="637"/>
      <c r="BI30" s="637"/>
      <c r="BJ30" s="637"/>
      <c r="BK30" s="637"/>
      <c r="BL30" s="637"/>
      <c r="BM30" s="638"/>
      <c r="BN30" s="639">
        <v>
1856550</v>
      </c>
      <c r="BO30" s="640"/>
      <c r="BP30" s="640"/>
      <c r="BQ30" s="640"/>
      <c r="BR30" s="640"/>
      <c r="BS30" s="640"/>
      <c r="BT30" s="640"/>
      <c r="BU30" s="641"/>
      <c r="BV30" s="639">
        <v>
1506550</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
195</v>
      </c>
      <c r="D32" s="213"/>
      <c r="E32" s="213"/>
      <c r="F32" s="210"/>
      <c r="G32" s="210"/>
      <c r="H32" s="210"/>
      <c r="I32" s="210"/>
      <c r="J32" s="210"/>
      <c r="K32" s="210"/>
      <c r="L32" s="210"/>
      <c r="M32" s="210"/>
      <c r="N32" s="210"/>
      <c r="O32" s="210"/>
      <c r="P32" s="210"/>
      <c r="Q32" s="210"/>
      <c r="R32" s="210"/>
      <c r="S32" s="210"/>
      <c r="T32" s="210"/>
      <c r="U32" s="210" t="s">
        <v>
196</v>
      </c>
      <c r="V32" s="210"/>
      <c r="W32" s="210"/>
      <c r="X32" s="210"/>
      <c r="Y32" s="210"/>
      <c r="Z32" s="210"/>
      <c r="AA32" s="210"/>
      <c r="AB32" s="210"/>
      <c r="AC32" s="210"/>
      <c r="AD32" s="210"/>
      <c r="AE32" s="210"/>
      <c r="AF32" s="210"/>
      <c r="AG32" s="210"/>
      <c r="AH32" s="210"/>
      <c r="AI32" s="210"/>
      <c r="AJ32" s="210"/>
      <c r="AK32" s="210"/>
      <c r="AL32" s="210"/>
      <c r="AM32" s="214" t="s">
        <v>
197</v>
      </c>
      <c r="AN32" s="210"/>
      <c r="AO32" s="210"/>
      <c r="AP32" s="210"/>
      <c r="AQ32" s="210"/>
      <c r="AR32" s="210"/>
      <c r="AS32" s="214"/>
      <c r="AT32" s="214"/>
      <c r="AU32" s="214"/>
      <c r="AV32" s="214"/>
      <c r="AW32" s="214"/>
      <c r="AX32" s="214"/>
      <c r="AY32" s="214"/>
      <c r="AZ32" s="214"/>
      <c r="BA32" s="214"/>
      <c r="BB32" s="210"/>
      <c r="BC32" s="214"/>
      <c r="BD32" s="210"/>
      <c r="BE32" s="214" t="s">
        <v>
198</v>
      </c>
      <c r="BF32" s="210"/>
      <c r="BG32" s="210"/>
      <c r="BH32" s="210"/>
      <c r="BI32" s="210"/>
      <c r="BJ32" s="214"/>
      <c r="BK32" s="214"/>
      <c r="BL32" s="214"/>
      <c r="BM32" s="214"/>
      <c r="BN32" s="214"/>
      <c r="BO32" s="214"/>
      <c r="BP32" s="214"/>
      <c r="BQ32" s="214"/>
      <c r="BR32" s="210"/>
      <c r="BS32" s="210"/>
      <c r="BT32" s="210"/>
      <c r="BU32" s="210"/>
      <c r="BV32" s="210"/>
      <c r="BW32" s="210" t="s">
        <v>
199</v>
      </c>
      <c r="BX32" s="210"/>
      <c r="BY32" s="210"/>
      <c r="BZ32" s="210"/>
      <c r="CA32" s="210"/>
      <c r="CB32" s="214"/>
      <c r="CC32" s="214"/>
      <c r="CD32" s="214"/>
      <c r="CE32" s="214"/>
      <c r="CF32" s="214"/>
      <c r="CG32" s="214"/>
      <c r="CH32" s="214"/>
      <c r="CI32" s="214"/>
      <c r="CJ32" s="214"/>
      <c r="CK32" s="214"/>
      <c r="CL32" s="214"/>
      <c r="CM32" s="214"/>
      <c r="CN32" s="214"/>
      <c r="CO32" s="214" t="s">
        <v>
200</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0" t="s">
        <v>
201</v>
      </c>
      <c r="D33" s="490"/>
      <c r="E33" s="455" t="s">
        <v>
202</v>
      </c>
      <c r="F33" s="455"/>
      <c r="G33" s="455"/>
      <c r="H33" s="455"/>
      <c r="I33" s="455"/>
      <c r="J33" s="455"/>
      <c r="K33" s="455"/>
      <c r="L33" s="455"/>
      <c r="M33" s="455"/>
      <c r="N33" s="455"/>
      <c r="O33" s="455"/>
      <c r="P33" s="455"/>
      <c r="Q33" s="455"/>
      <c r="R33" s="455"/>
      <c r="S33" s="455"/>
      <c r="T33" s="215"/>
      <c r="U33" s="490" t="s">
        <v>
203</v>
      </c>
      <c r="V33" s="490"/>
      <c r="W33" s="455" t="s">
        <v>
204</v>
      </c>
      <c r="X33" s="455"/>
      <c r="Y33" s="455"/>
      <c r="Z33" s="455"/>
      <c r="AA33" s="455"/>
      <c r="AB33" s="455"/>
      <c r="AC33" s="455"/>
      <c r="AD33" s="455"/>
      <c r="AE33" s="455"/>
      <c r="AF33" s="455"/>
      <c r="AG33" s="455"/>
      <c r="AH33" s="455"/>
      <c r="AI33" s="455"/>
      <c r="AJ33" s="455"/>
      <c r="AK33" s="455"/>
      <c r="AL33" s="215"/>
      <c r="AM33" s="490" t="s">
        <v>
203</v>
      </c>
      <c r="AN33" s="490"/>
      <c r="AO33" s="455" t="s">
        <v>
205</v>
      </c>
      <c r="AP33" s="455"/>
      <c r="AQ33" s="455"/>
      <c r="AR33" s="455"/>
      <c r="AS33" s="455"/>
      <c r="AT33" s="455"/>
      <c r="AU33" s="455"/>
      <c r="AV33" s="455"/>
      <c r="AW33" s="455"/>
      <c r="AX33" s="455"/>
      <c r="AY33" s="455"/>
      <c r="AZ33" s="455"/>
      <c r="BA33" s="455"/>
      <c r="BB33" s="455"/>
      <c r="BC33" s="455"/>
      <c r="BD33" s="216"/>
      <c r="BE33" s="455" t="s">
        <v>
206</v>
      </c>
      <c r="BF33" s="455"/>
      <c r="BG33" s="455" t="s">
        <v>
207</v>
      </c>
      <c r="BH33" s="455"/>
      <c r="BI33" s="455"/>
      <c r="BJ33" s="455"/>
      <c r="BK33" s="455"/>
      <c r="BL33" s="455"/>
      <c r="BM33" s="455"/>
      <c r="BN33" s="455"/>
      <c r="BO33" s="455"/>
      <c r="BP33" s="455"/>
      <c r="BQ33" s="455"/>
      <c r="BR33" s="455"/>
      <c r="BS33" s="455"/>
      <c r="BT33" s="455"/>
      <c r="BU33" s="455"/>
      <c r="BV33" s="216"/>
      <c r="BW33" s="490" t="s">
        <v>
206</v>
      </c>
      <c r="BX33" s="490"/>
      <c r="BY33" s="455" t="s">
        <v>
208</v>
      </c>
      <c r="BZ33" s="455"/>
      <c r="CA33" s="455"/>
      <c r="CB33" s="455"/>
      <c r="CC33" s="455"/>
      <c r="CD33" s="455"/>
      <c r="CE33" s="455"/>
      <c r="CF33" s="455"/>
      <c r="CG33" s="455"/>
      <c r="CH33" s="455"/>
      <c r="CI33" s="455"/>
      <c r="CJ33" s="455"/>
      <c r="CK33" s="455"/>
      <c r="CL33" s="455"/>
      <c r="CM33" s="455"/>
      <c r="CN33" s="215"/>
      <c r="CO33" s="490" t="s">
        <v>
209</v>
      </c>
      <c r="CP33" s="490"/>
      <c r="CQ33" s="455" t="s">
        <v>
210</v>
      </c>
      <c r="CR33" s="455"/>
      <c r="CS33" s="455"/>
      <c r="CT33" s="455"/>
      <c r="CU33" s="455"/>
      <c r="CV33" s="455"/>
      <c r="CW33" s="455"/>
      <c r="CX33" s="455"/>
      <c r="CY33" s="455"/>
      <c r="CZ33" s="455"/>
      <c r="DA33" s="455"/>
      <c r="DB33" s="455"/>
      <c r="DC33" s="455"/>
      <c r="DD33" s="455"/>
      <c r="DE33" s="455"/>
      <c r="DF33" s="215"/>
      <c r="DG33" s="651" t="s">
        <v>
211</v>
      </c>
      <c r="DH33" s="651"/>
      <c r="DI33" s="217"/>
      <c r="DJ33" s="185"/>
      <c r="DK33" s="185"/>
      <c r="DL33" s="185"/>
      <c r="DM33" s="185"/>
      <c r="DN33" s="185"/>
      <c r="DO33" s="185"/>
    </row>
    <row r="34" spans="1:119" ht="32.25" customHeight="1" x14ac:dyDescent="0.2">
      <c r="A34" s="186"/>
      <c r="B34" s="212"/>
      <c r="C34" s="652">
        <f>
IF(E34="","",1)</f>
        <v>
1</v>
      </c>
      <c r="D34" s="652"/>
      <c r="E34" s="653" t="str">
        <f>
IF('各会計、関係団体の財政状況及び健全化判断比率'!B7="","",'各会計、関係団体の財政状況及び健全化判断比率'!B7)</f>
        <v>
一般会計</v>
      </c>
      <c r="F34" s="653"/>
      <c r="G34" s="653"/>
      <c r="H34" s="653"/>
      <c r="I34" s="653"/>
      <c r="J34" s="653"/>
      <c r="K34" s="653"/>
      <c r="L34" s="653"/>
      <c r="M34" s="653"/>
      <c r="N34" s="653"/>
      <c r="O34" s="653"/>
      <c r="P34" s="653"/>
      <c r="Q34" s="653"/>
      <c r="R34" s="653"/>
      <c r="S34" s="653"/>
      <c r="T34" s="213"/>
      <c r="U34" s="652">
        <f>
IF(W34="","",MAX(C34:D43)+1)</f>
        <v>
2</v>
      </c>
      <c r="V34" s="652"/>
      <c r="W34" s="653" t="str">
        <f>
IF('各会計、関係団体の財政状況及び健全化判断比率'!B28="","",'各会計、関係団体の財政状況及び健全化判断比率'!B28)</f>
        <v>
国民健康保険特別会計</v>
      </c>
      <c r="X34" s="653"/>
      <c r="Y34" s="653"/>
      <c r="Z34" s="653"/>
      <c r="AA34" s="653"/>
      <c r="AB34" s="653"/>
      <c r="AC34" s="653"/>
      <c r="AD34" s="653"/>
      <c r="AE34" s="653"/>
      <c r="AF34" s="653"/>
      <c r="AG34" s="653"/>
      <c r="AH34" s="653"/>
      <c r="AI34" s="653"/>
      <c r="AJ34" s="653"/>
      <c r="AK34" s="653"/>
      <c r="AL34" s="213"/>
      <c r="AM34" s="652">
        <f>
IF(AO34="","",MAX(C34:D43,U34:V43)+1)</f>
        <v>
5</v>
      </c>
      <c r="AN34" s="652"/>
      <c r="AO34" s="653" t="str">
        <f>
IF('各会計、関係団体の財政状況及び健全化判断比率'!B31="","",'各会計、関係団体の財政状況及び健全化判断比率'!B31)</f>
        <v>
水道事業会計</v>
      </c>
      <c r="AP34" s="653"/>
      <c r="AQ34" s="653"/>
      <c r="AR34" s="653"/>
      <c r="AS34" s="653"/>
      <c r="AT34" s="653"/>
      <c r="AU34" s="653"/>
      <c r="AV34" s="653"/>
      <c r="AW34" s="653"/>
      <c r="AX34" s="653"/>
      <c r="AY34" s="653"/>
      <c r="AZ34" s="653"/>
      <c r="BA34" s="653"/>
      <c r="BB34" s="653"/>
      <c r="BC34" s="653"/>
      <c r="BD34" s="213"/>
      <c r="BE34" s="652">
        <f>
IF(BG34="","",MAX(C34:D43,U34:V43,AM34:AN43)+1)</f>
        <v>
8</v>
      </c>
      <c r="BF34" s="652"/>
      <c r="BG34" s="653" t="str">
        <f>
IF('各会計、関係団体の財政状況及び健全化判断比率'!B34="","",'各会計、関係団体の財政状況及び健全化判断比率'!B34)</f>
        <v>
浄化槽設置管理事業特別会計</v>
      </c>
      <c r="BH34" s="653"/>
      <c r="BI34" s="653"/>
      <c r="BJ34" s="653"/>
      <c r="BK34" s="653"/>
      <c r="BL34" s="653"/>
      <c r="BM34" s="653"/>
      <c r="BN34" s="653"/>
      <c r="BO34" s="653"/>
      <c r="BP34" s="653"/>
      <c r="BQ34" s="653"/>
      <c r="BR34" s="653"/>
      <c r="BS34" s="653"/>
      <c r="BT34" s="653"/>
      <c r="BU34" s="653"/>
      <c r="BV34" s="213"/>
      <c r="BW34" s="652">
        <f>
IF(BY34="","",MAX(C34:D43,U34:V43,AM34:AN43,BE34:BF43)+1)</f>
        <v>
9</v>
      </c>
      <c r="BX34" s="652"/>
      <c r="BY34" s="653" t="str">
        <f>
IF('各会計、関係団体の財政状況及び健全化判断比率'!B68="","",'各会計、関係団体の財政状況及び健全化判断比率'!B68)</f>
        <v>
東京都議会議員公務災害補償等組合</v>
      </c>
      <c r="BZ34" s="653"/>
      <c r="CA34" s="653"/>
      <c r="CB34" s="653"/>
      <c r="CC34" s="653"/>
      <c r="CD34" s="653"/>
      <c r="CE34" s="653"/>
      <c r="CF34" s="653"/>
      <c r="CG34" s="653"/>
      <c r="CH34" s="653"/>
      <c r="CI34" s="653"/>
      <c r="CJ34" s="653"/>
      <c r="CK34" s="653"/>
      <c r="CL34" s="653"/>
      <c r="CM34" s="653"/>
      <c r="CN34" s="213"/>
      <c r="CO34" s="652" t="str">
        <f>
IF(CQ34="","",MAX(C34:D43,U34:V43,AM34:AN43,BE34:BF43,BW34:BX43)+1)</f>
        <v/>
      </c>
      <c r="CP34" s="652"/>
      <c r="CQ34" s="653" t="str">
        <f>
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
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2">
      <c r="A35" s="186"/>
      <c r="B35" s="212"/>
      <c r="C35" s="652" t="str">
        <f>
IF(E35="","",C34+1)</f>
        <v/>
      </c>
      <c r="D35" s="652"/>
      <c r="E35" s="653" t="str">
        <f>
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
IF(W35="","",U34+1)</f>
        <v>
3</v>
      </c>
      <c r="V35" s="652"/>
      <c r="W35" s="653" t="str">
        <f>
IF('各会計、関係団体の財政状況及び健全化判断比率'!B29="","",'各会計、関係団体の財政状況及び健全化判断比率'!B29)</f>
        <v>
介護保険特別会計</v>
      </c>
      <c r="X35" s="653"/>
      <c r="Y35" s="653"/>
      <c r="Z35" s="653"/>
      <c r="AA35" s="653"/>
      <c r="AB35" s="653"/>
      <c r="AC35" s="653"/>
      <c r="AD35" s="653"/>
      <c r="AE35" s="653"/>
      <c r="AF35" s="653"/>
      <c r="AG35" s="653"/>
      <c r="AH35" s="653"/>
      <c r="AI35" s="653"/>
      <c r="AJ35" s="653"/>
      <c r="AK35" s="653"/>
      <c r="AL35" s="213"/>
      <c r="AM35" s="652">
        <f t="shared" ref="AM35:AM43" si="0">
IF(AO35="","",AM34+1)</f>
        <v>
6</v>
      </c>
      <c r="AN35" s="652"/>
      <c r="AO35" s="653" t="str">
        <f>
IF('各会計、関係団体の財政状況及び健全化判断比率'!B32="","",'各会計、関係団体の財政状況及び健全化判断比率'!B32)</f>
        <v>
一般旅客自動車運送事業会計</v>
      </c>
      <c r="AP35" s="653"/>
      <c r="AQ35" s="653"/>
      <c r="AR35" s="653"/>
      <c r="AS35" s="653"/>
      <c r="AT35" s="653"/>
      <c r="AU35" s="653"/>
      <c r="AV35" s="653"/>
      <c r="AW35" s="653"/>
      <c r="AX35" s="653"/>
      <c r="AY35" s="653"/>
      <c r="AZ35" s="653"/>
      <c r="BA35" s="653"/>
      <c r="BB35" s="653"/>
      <c r="BC35" s="653"/>
      <c r="BD35" s="213"/>
      <c r="BE35" s="652" t="str">
        <f t="shared" ref="BE35:BE43" si="1">
IF(BG35="","",BE34+1)</f>
        <v/>
      </c>
      <c r="BF35" s="652"/>
      <c r="BG35" s="653"/>
      <c r="BH35" s="653"/>
      <c r="BI35" s="653"/>
      <c r="BJ35" s="653"/>
      <c r="BK35" s="653"/>
      <c r="BL35" s="653"/>
      <c r="BM35" s="653"/>
      <c r="BN35" s="653"/>
      <c r="BO35" s="653"/>
      <c r="BP35" s="653"/>
      <c r="BQ35" s="653"/>
      <c r="BR35" s="653"/>
      <c r="BS35" s="653"/>
      <c r="BT35" s="653"/>
      <c r="BU35" s="653"/>
      <c r="BV35" s="213"/>
      <c r="BW35" s="652">
        <f t="shared" ref="BW35:BW43" si="2">
IF(BY35="","",BW34+1)</f>
        <v>
10</v>
      </c>
      <c r="BX35" s="652"/>
      <c r="BY35" s="653" t="str">
        <f>
IF('各会計、関係団体の財政状況及び健全化判断比率'!B69="","",'各会計、関係団体の財政状況及び健全化判断比率'!B69)</f>
        <v>
東京都市町村職員退職手当組合</v>
      </c>
      <c r="BZ35" s="653"/>
      <c r="CA35" s="653"/>
      <c r="CB35" s="653"/>
      <c r="CC35" s="653"/>
      <c r="CD35" s="653"/>
      <c r="CE35" s="653"/>
      <c r="CF35" s="653"/>
      <c r="CG35" s="653"/>
      <c r="CH35" s="653"/>
      <c r="CI35" s="653"/>
      <c r="CJ35" s="653"/>
      <c r="CK35" s="653"/>
      <c r="CL35" s="653"/>
      <c r="CM35" s="653"/>
      <c r="CN35" s="213"/>
      <c r="CO35" s="652" t="str">
        <f t="shared" ref="CO35:CO43" si="3">
IF(CQ35="","",CO34+1)</f>
        <v/>
      </c>
      <c r="CP35" s="652"/>
      <c r="CQ35" s="653" t="str">
        <f>
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
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2">
      <c r="A36" s="186"/>
      <c r="B36" s="212"/>
      <c r="C36" s="652" t="str">
        <f>
IF(E36="","",C35+1)</f>
        <v/>
      </c>
      <c r="D36" s="652"/>
      <c r="E36" s="653" t="str">
        <f>
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
IF(W36="","",U35+1)</f>
        <v>
4</v>
      </c>
      <c r="V36" s="652"/>
      <c r="W36" s="653" t="str">
        <f>
IF('各会計、関係団体の財政状況及び健全化判断比率'!B30="","",'各会計、関係団体の財政状況及び健全化判断比率'!B30)</f>
        <v>
後期高齢者医療特別会計</v>
      </c>
      <c r="X36" s="653"/>
      <c r="Y36" s="653"/>
      <c r="Z36" s="653"/>
      <c r="AA36" s="653"/>
      <c r="AB36" s="653"/>
      <c r="AC36" s="653"/>
      <c r="AD36" s="653"/>
      <c r="AE36" s="653"/>
      <c r="AF36" s="653"/>
      <c r="AG36" s="653"/>
      <c r="AH36" s="653"/>
      <c r="AI36" s="653"/>
      <c r="AJ36" s="653"/>
      <c r="AK36" s="653"/>
      <c r="AL36" s="213"/>
      <c r="AM36" s="652">
        <f t="shared" si="0"/>
        <v>
7</v>
      </c>
      <c r="AN36" s="652"/>
      <c r="AO36" s="653" t="str">
        <f>
IF('各会計、関係団体の財政状況及び健全化判断比率'!B33="","",'各会計、関係団体の財政状況及び健全化判断比率'!B33)</f>
        <v>
病院事業会計</v>
      </c>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
11</v>
      </c>
      <c r="BX36" s="652"/>
      <c r="BY36" s="653" t="str">
        <f>
IF('各会計、関係団体の財政状況及び健全化判断比率'!B70="","",'各会計、関係団体の財政状況及び健全化判断比率'!B70)</f>
        <v>
東京都島嶼町村一部事務組合</v>
      </c>
      <c r="BZ36" s="653"/>
      <c r="CA36" s="653"/>
      <c r="CB36" s="653"/>
      <c r="CC36" s="653"/>
      <c r="CD36" s="653"/>
      <c r="CE36" s="653"/>
      <c r="CF36" s="653"/>
      <c r="CG36" s="653"/>
      <c r="CH36" s="653"/>
      <c r="CI36" s="653"/>
      <c r="CJ36" s="653"/>
      <c r="CK36" s="653"/>
      <c r="CL36" s="653"/>
      <c r="CM36" s="653"/>
      <c r="CN36" s="213"/>
      <c r="CO36" s="652" t="str">
        <f t="shared" si="3"/>
        <v/>
      </c>
      <c r="CP36" s="652"/>
      <c r="CQ36" s="653" t="str">
        <f>
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
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2">
      <c r="A37" s="186"/>
      <c r="B37" s="212"/>
      <c r="C37" s="652" t="str">
        <f>
IF(E37="","",C36+1)</f>
        <v/>
      </c>
      <c r="D37" s="652"/>
      <c r="E37" s="653" t="str">
        <f>
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
12</v>
      </c>
      <c r="BX37" s="652"/>
      <c r="BY37" s="653" t="str">
        <f>
IF('各会計、関係団体の財政状況及び健全化判断比率'!B71="","",'各会計、関係団体の財政状況及び健全化判断比率'!B71)</f>
        <v>
東京市町村総合事務組合（一般会計）</v>
      </c>
      <c r="BZ37" s="653"/>
      <c r="CA37" s="653"/>
      <c r="CB37" s="653"/>
      <c r="CC37" s="653"/>
      <c r="CD37" s="653"/>
      <c r="CE37" s="653"/>
      <c r="CF37" s="653"/>
      <c r="CG37" s="653"/>
      <c r="CH37" s="653"/>
      <c r="CI37" s="653"/>
      <c r="CJ37" s="653"/>
      <c r="CK37" s="653"/>
      <c r="CL37" s="653"/>
      <c r="CM37" s="653"/>
      <c r="CN37" s="213"/>
      <c r="CO37" s="652" t="str">
        <f t="shared" si="3"/>
        <v/>
      </c>
      <c r="CP37" s="652"/>
      <c r="CQ37" s="653" t="str">
        <f>
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
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2">
      <c r="A38" s="186"/>
      <c r="B38" s="212"/>
      <c r="C38" s="652" t="str">
        <f t="shared" ref="C38:C43" si="5">
IF(E38="","",C37+1)</f>
        <v/>
      </c>
      <c r="D38" s="652"/>
      <c r="E38" s="653" t="str">
        <f>
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
13</v>
      </c>
      <c r="BX38" s="652"/>
      <c r="BY38" s="653" t="str">
        <f>
IF('各会計、関係団体の財政状況及び健全化判断比率'!B72="","",'各会計、関係団体の財政状況及び健全化判断比率'!B72)</f>
        <v>
東京市町村総合事務組合（交通災害共済事業特別会計）</v>
      </c>
      <c r="BZ38" s="653"/>
      <c r="CA38" s="653"/>
      <c r="CB38" s="653"/>
      <c r="CC38" s="653"/>
      <c r="CD38" s="653"/>
      <c r="CE38" s="653"/>
      <c r="CF38" s="653"/>
      <c r="CG38" s="653"/>
      <c r="CH38" s="653"/>
      <c r="CI38" s="653"/>
      <c r="CJ38" s="653"/>
      <c r="CK38" s="653"/>
      <c r="CL38" s="653"/>
      <c r="CM38" s="653"/>
      <c r="CN38" s="213"/>
      <c r="CO38" s="652" t="str">
        <f t="shared" si="3"/>
        <v/>
      </c>
      <c r="CP38" s="652"/>
      <c r="CQ38" s="653" t="str">
        <f>
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
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2">
      <c r="A39" s="186"/>
      <c r="B39" s="212"/>
      <c r="C39" s="652" t="str">
        <f t="shared" si="5"/>
        <v/>
      </c>
      <c r="D39" s="652"/>
      <c r="E39" s="653" t="str">
        <f>
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
14</v>
      </c>
      <c r="BX39" s="652"/>
      <c r="BY39" s="653" t="str">
        <f>
IF('各会計、関係団体の財政状況及び健全化判断比率'!B73="","",'各会計、関係団体の財政状況及び健全化判断比率'!B73)</f>
        <v>
東京都後期高齢者医療広域連合（一般会計）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
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
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2">
      <c r="A40" s="186"/>
      <c r="B40" s="212"/>
      <c r="C40" s="652" t="str">
        <f t="shared" si="5"/>
        <v/>
      </c>
      <c r="D40" s="652"/>
      <c r="E40" s="653" t="str">
        <f>
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
15</v>
      </c>
      <c r="BX40" s="652"/>
      <c r="BY40" s="653" t="str">
        <f>
IF('各会計、関係団体の財政状況及び健全化判断比率'!B74="","",'各会計、関係団体の財政状況及び健全化判断比率'!B74)</f>
        <v>
東京都後期高齢者医療広域連合
（後期高齢者医療特別会計）</v>
      </c>
      <c r="BZ40" s="653"/>
      <c r="CA40" s="653"/>
      <c r="CB40" s="653"/>
      <c r="CC40" s="653"/>
      <c r="CD40" s="653"/>
      <c r="CE40" s="653"/>
      <c r="CF40" s="653"/>
      <c r="CG40" s="653"/>
      <c r="CH40" s="653"/>
      <c r="CI40" s="653"/>
      <c r="CJ40" s="653"/>
      <c r="CK40" s="653"/>
      <c r="CL40" s="653"/>
      <c r="CM40" s="653"/>
      <c r="CN40" s="213"/>
      <c r="CO40" s="652" t="str">
        <f t="shared" si="3"/>
        <v/>
      </c>
      <c r="CP40" s="652"/>
      <c r="CQ40" s="653" t="str">
        <f>
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
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2">
      <c r="A41" s="186"/>
      <c r="B41" s="212"/>
      <c r="C41" s="652" t="str">
        <f t="shared" si="5"/>
        <v/>
      </c>
      <c r="D41" s="652"/>
      <c r="E41" s="653" t="str">
        <f>
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
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
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
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2">
      <c r="A42" s="185"/>
      <c r="B42" s="212"/>
      <c r="C42" s="652" t="str">
        <f t="shared" si="5"/>
        <v/>
      </c>
      <c r="D42" s="652"/>
      <c r="E42" s="653" t="str">
        <f>
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
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
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
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2">
      <c r="A43" s="185"/>
      <c r="B43" s="212"/>
      <c r="C43" s="652" t="str">
        <f t="shared" si="5"/>
        <v/>
      </c>
      <c r="D43" s="652"/>
      <c r="E43" s="653" t="str">
        <f>
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
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
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
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
212</v>
      </c>
      <c r="C46" s="185"/>
      <c r="D46" s="185"/>
      <c r="E46" s="185" t="s">
        <v>
213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
214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
215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
216</v>
      </c>
    </row>
    <row r="50" spans="5:5" x14ac:dyDescent="0.2">
      <c r="E50" s="187" t="s">
        <v>
217</v>
      </c>
    </row>
    <row r="51" spans="5:5" x14ac:dyDescent="0.2">
      <c r="E51" s="187" t="s">
        <v>
218</v>
      </c>
    </row>
    <row r="52" spans="5:5" x14ac:dyDescent="0.2">
      <c r="E52" s="187" t="s">
        <v>
219</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wvKUQUsfTjPC2vZSPq1e1EOCum8tAnHhI5OTF9PEeLbNJKlJkB/rsaVyhQ3V1IGYOqhBB5apeiXfj/KMa+yu9g==" saltValue="8a/iOyZfHpSHzHU8O1NQ8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551</v>
      </c>
      <c r="G33" s="29" t="s">
        <v>
552</v>
      </c>
      <c r="H33" s="29" t="s">
        <v>
553</v>
      </c>
      <c r="I33" s="29" t="s">
        <v>
554</v>
      </c>
      <c r="J33" s="30" t="s">
        <v>
555</v>
      </c>
      <c r="K33" s="22"/>
      <c r="L33" s="22"/>
      <c r="M33" s="22"/>
      <c r="N33" s="22"/>
      <c r="O33" s="22"/>
      <c r="P33" s="22"/>
    </row>
    <row r="34" spans="1:16" ht="39" customHeight="1" x14ac:dyDescent="0.2">
      <c r="A34" s="22"/>
      <c r="B34" s="31"/>
      <c r="C34" s="1244" t="s">
        <v>
557</v>
      </c>
      <c r="D34" s="1244"/>
      <c r="E34" s="1245"/>
      <c r="F34" s="32">
        <v>
22.94</v>
      </c>
      <c r="G34" s="33">
        <v>
22.34</v>
      </c>
      <c r="H34" s="33">
        <v>
22.16</v>
      </c>
      <c r="I34" s="33">
        <v>
19.28</v>
      </c>
      <c r="J34" s="34">
        <v>
14.92</v>
      </c>
      <c r="K34" s="22"/>
      <c r="L34" s="22"/>
      <c r="M34" s="22"/>
      <c r="N34" s="22"/>
      <c r="O34" s="22"/>
      <c r="P34" s="22"/>
    </row>
    <row r="35" spans="1:16" ht="39" customHeight="1" x14ac:dyDescent="0.2">
      <c r="A35" s="22"/>
      <c r="B35" s="35"/>
      <c r="C35" s="1238" t="s">
        <v>
558</v>
      </c>
      <c r="D35" s="1239"/>
      <c r="E35" s="1240"/>
      <c r="F35" s="36">
        <v>
3.82</v>
      </c>
      <c r="G35" s="37">
        <v>
3.47</v>
      </c>
      <c r="H35" s="37">
        <v>
3.64</v>
      </c>
      <c r="I35" s="37">
        <v>
3.58</v>
      </c>
      <c r="J35" s="38">
        <v>
3.78</v>
      </c>
      <c r="K35" s="22"/>
      <c r="L35" s="22"/>
      <c r="M35" s="22"/>
      <c r="N35" s="22"/>
      <c r="O35" s="22"/>
      <c r="P35" s="22"/>
    </row>
    <row r="36" spans="1:16" ht="39" customHeight="1" x14ac:dyDescent="0.2">
      <c r="A36" s="22"/>
      <c r="B36" s="35"/>
      <c r="C36" s="1238" t="s">
        <v>
559</v>
      </c>
      <c r="D36" s="1239"/>
      <c r="E36" s="1240"/>
      <c r="F36" s="36">
        <v>
1.83</v>
      </c>
      <c r="G36" s="37">
        <v>
2.2200000000000002</v>
      </c>
      <c r="H36" s="37">
        <v>
2.4700000000000002</v>
      </c>
      <c r="I36" s="37">
        <v>
3</v>
      </c>
      <c r="J36" s="38">
        <v>
2.96</v>
      </c>
      <c r="K36" s="22"/>
      <c r="L36" s="22"/>
      <c r="M36" s="22"/>
      <c r="N36" s="22"/>
      <c r="O36" s="22"/>
      <c r="P36" s="22"/>
    </row>
    <row r="37" spans="1:16" ht="39" customHeight="1" x14ac:dyDescent="0.2">
      <c r="A37" s="22"/>
      <c r="B37" s="35"/>
      <c r="C37" s="1238" t="s">
        <v>
560</v>
      </c>
      <c r="D37" s="1239"/>
      <c r="E37" s="1240"/>
      <c r="F37" s="36" t="s">
        <v>
561</v>
      </c>
      <c r="G37" s="37" t="s">
        <v>
562</v>
      </c>
      <c r="H37" s="37" t="s">
        <v>
563</v>
      </c>
      <c r="I37" s="37">
        <v>
0</v>
      </c>
      <c r="J37" s="38">
        <v>
1.45</v>
      </c>
      <c r="K37" s="22"/>
      <c r="L37" s="22"/>
      <c r="M37" s="22"/>
      <c r="N37" s="22"/>
      <c r="O37" s="22"/>
      <c r="P37" s="22"/>
    </row>
    <row r="38" spans="1:16" ht="39" customHeight="1" x14ac:dyDescent="0.2">
      <c r="A38" s="22"/>
      <c r="B38" s="35"/>
      <c r="C38" s="1238" t="s">
        <v>
564</v>
      </c>
      <c r="D38" s="1239"/>
      <c r="E38" s="1240"/>
      <c r="F38" s="36">
        <v>
2.65</v>
      </c>
      <c r="G38" s="37">
        <v>
2.38</v>
      </c>
      <c r="H38" s="37">
        <v>
2.44</v>
      </c>
      <c r="I38" s="37">
        <v>
1.83</v>
      </c>
      <c r="J38" s="38">
        <v>
1.1399999999999999</v>
      </c>
      <c r="K38" s="22"/>
      <c r="L38" s="22"/>
      <c r="M38" s="22"/>
      <c r="N38" s="22"/>
      <c r="O38" s="22"/>
      <c r="P38" s="22"/>
    </row>
    <row r="39" spans="1:16" ht="39" customHeight="1" x14ac:dyDescent="0.2">
      <c r="A39" s="22"/>
      <c r="B39" s="35"/>
      <c r="C39" s="1238" t="s">
        <v>
565</v>
      </c>
      <c r="D39" s="1239"/>
      <c r="E39" s="1240"/>
      <c r="F39" s="36">
        <v>
0.54</v>
      </c>
      <c r="G39" s="37">
        <v>
0.25</v>
      </c>
      <c r="H39" s="37">
        <v>
0.81</v>
      </c>
      <c r="I39" s="37">
        <v>
1.08</v>
      </c>
      <c r="J39" s="38">
        <v>
0.57999999999999996</v>
      </c>
      <c r="K39" s="22"/>
      <c r="L39" s="22"/>
      <c r="M39" s="22"/>
      <c r="N39" s="22"/>
      <c r="O39" s="22"/>
      <c r="P39" s="22"/>
    </row>
    <row r="40" spans="1:16" ht="39" customHeight="1" x14ac:dyDescent="0.2">
      <c r="A40" s="22"/>
      <c r="B40" s="35"/>
      <c r="C40" s="1238" t="s">
        <v>
566</v>
      </c>
      <c r="D40" s="1239"/>
      <c r="E40" s="1240"/>
      <c r="F40" s="36">
        <v>
0.1</v>
      </c>
      <c r="G40" s="37">
        <v>
0.01</v>
      </c>
      <c r="H40" s="37">
        <v>
0.04</v>
      </c>
      <c r="I40" s="37">
        <v>
0.06</v>
      </c>
      <c r="J40" s="38">
        <v>
0.46</v>
      </c>
      <c r="K40" s="22"/>
      <c r="L40" s="22"/>
      <c r="M40" s="22"/>
      <c r="N40" s="22"/>
      <c r="O40" s="22"/>
      <c r="P40" s="22"/>
    </row>
    <row r="41" spans="1:16" ht="39" customHeight="1" x14ac:dyDescent="0.2">
      <c r="A41" s="22"/>
      <c r="B41" s="35"/>
      <c r="C41" s="1238" t="s">
        <v>
567</v>
      </c>
      <c r="D41" s="1239"/>
      <c r="E41" s="1240"/>
      <c r="F41" s="36">
        <v>
0.06</v>
      </c>
      <c r="G41" s="37">
        <v>
0.04</v>
      </c>
      <c r="H41" s="37">
        <v>
0</v>
      </c>
      <c r="I41" s="37">
        <v>
7.0000000000000007E-2</v>
      </c>
      <c r="J41" s="38">
        <v>
0</v>
      </c>
      <c r="K41" s="22"/>
      <c r="L41" s="22"/>
      <c r="M41" s="22"/>
      <c r="N41" s="22"/>
      <c r="O41" s="22"/>
      <c r="P41" s="22"/>
    </row>
    <row r="42" spans="1:16" ht="39" customHeight="1" x14ac:dyDescent="0.2">
      <c r="A42" s="22"/>
      <c r="B42" s="39"/>
      <c r="C42" s="1238" t="s">
        <v>
568</v>
      </c>
      <c r="D42" s="1239"/>
      <c r="E42" s="1240"/>
      <c r="F42" s="36" t="s">
        <v>
510</v>
      </c>
      <c r="G42" s="37" t="s">
        <v>
510</v>
      </c>
      <c r="H42" s="37" t="s">
        <v>
510</v>
      </c>
      <c r="I42" s="37" t="s">
        <v>
510</v>
      </c>
      <c r="J42" s="38" t="s">
        <v>
510</v>
      </c>
      <c r="K42" s="22"/>
      <c r="L42" s="22"/>
      <c r="M42" s="22"/>
      <c r="N42" s="22"/>
      <c r="O42" s="22"/>
      <c r="P42" s="22"/>
    </row>
    <row r="43" spans="1:16" ht="39" customHeight="1" thickBot="1" x14ac:dyDescent="0.25">
      <c r="A43" s="22"/>
      <c r="B43" s="40"/>
      <c r="C43" s="1241" t="s">
        <v>
569</v>
      </c>
      <c r="D43" s="1242"/>
      <c r="E43" s="1243"/>
      <c r="F43" s="41" t="s">
        <v>
510</v>
      </c>
      <c r="G43" s="42" t="s">
        <v>
510</v>
      </c>
      <c r="H43" s="42" t="s">
        <v>
510</v>
      </c>
      <c r="I43" s="42" t="s">
        <v>
510</v>
      </c>
      <c r="J43" s="43" t="s">
        <v>
510</v>
      </c>
      <c r="K43" s="22"/>
      <c r="L43" s="22"/>
      <c r="M43" s="22"/>
      <c r="N43" s="22"/>
      <c r="O43" s="22"/>
      <c r="P43" s="22"/>
    </row>
    <row r="44" spans="1:16" ht="39" customHeight="1" x14ac:dyDescent="0.2">
      <c r="A44" s="22"/>
      <c r="B44" s="44" t="s">
        <v>
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xNviykUs0Xg/OMDLF1smQio4+7/xm1E/eG4SIfIscKnizqNtA1jGvD9NojFRaHuUL4/wDkHiZkhPhzHWJsx17w==" saltValue="b3V+bfTUUv0p07/MmHhL8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Q60" sqref="Q60"/>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5">
      <c r="A44" s="48"/>
      <c r="B44" s="51" t="s">
        <v>
10</v>
      </c>
      <c r="C44" s="52"/>
      <c r="D44" s="52"/>
      <c r="E44" s="53"/>
      <c r="F44" s="53"/>
      <c r="G44" s="53"/>
      <c r="H44" s="53"/>
      <c r="I44" s="53"/>
      <c r="J44" s="54" t="s">
        <v>
2</v>
      </c>
      <c r="K44" s="55" t="s">
        <v>
551</v>
      </c>
      <c r="L44" s="56" t="s">
        <v>
552</v>
      </c>
      <c r="M44" s="56" t="s">
        <v>
553</v>
      </c>
      <c r="N44" s="56" t="s">
        <v>
554</v>
      </c>
      <c r="O44" s="57" t="s">
        <v>
555</v>
      </c>
      <c r="P44" s="48"/>
      <c r="Q44" s="48"/>
      <c r="R44" s="48"/>
      <c r="S44" s="48"/>
      <c r="T44" s="48"/>
      <c r="U44" s="48"/>
    </row>
    <row r="45" spans="1:21" ht="30.75" customHeight="1" x14ac:dyDescent="0.2">
      <c r="A45" s="48"/>
      <c r="B45" s="1246" t="s">
        <v>
11</v>
      </c>
      <c r="C45" s="1247"/>
      <c r="D45" s="58"/>
      <c r="E45" s="1252" t="s">
        <v>
12</v>
      </c>
      <c r="F45" s="1252"/>
      <c r="G45" s="1252"/>
      <c r="H45" s="1252"/>
      <c r="I45" s="1252"/>
      <c r="J45" s="1253"/>
      <c r="K45" s="59">
        <v>
731</v>
      </c>
      <c r="L45" s="60">
        <v>
769</v>
      </c>
      <c r="M45" s="60">
        <v>
770</v>
      </c>
      <c r="N45" s="60">
        <v>
744</v>
      </c>
      <c r="O45" s="61">
        <v>
716</v>
      </c>
      <c r="P45" s="48"/>
      <c r="Q45" s="48"/>
      <c r="R45" s="48"/>
      <c r="S45" s="48"/>
      <c r="T45" s="48"/>
      <c r="U45" s="48"/>
    </row>
    <row r="46" spans="1:21" ht="30.75" customHeight="1" x14ac:dyDescent="0.2">
      <c r="A46" s="48"/>
      <c r="B46" s="1248"/>
      <c r="C46" s="1249"/>
      <c r="D46" s="62"/>
      <c r="E46" s="1254" t="s">
        <v>
13</v>
      </c>
      <c r="F46" s="1254"/>
      <c r="G46" s="1254"/>
      <c r="H46" s="1254"/>
      <c r="I46" s="1254"/>
      <c r="J46" s="1255"/>
      <c r="K46" s="63" t="s">
        <v>
510</v>
      </c>
      <c r="L46" s="64" t="s">
        <v>
510</v>
      </c>
      <c r="M46" s="64" t="s">
        <v>
510</v>
      </c>
      <c r="N46" s="64" t="s">
        <v>
510</v>
      </c>
      <c r="O46" s="65" t="s">
        <v>
510</v>
      </c>
      <c r="P46" s="48"/>
      <c r="Q46" s="48"/>
      <c r="R46" s="48"/>
      <c r="S46" s="48"/>
      <c r="T46" s="48"/>
      <c r="U46" s="48"/>
    </row>
    <row r="47" spans="1:21" ht="30.75" customHeight="1" x14ac:dyDescent="0.2">
      <c r="A47" s="48"/>
      <c r="B47" s="1248"/>
      <c r="C47" s="1249"/>
      <c r="D47" s="62"/>
      <c r="E47" s="1254" t="s">
        <v>
14</v>
      </c>
      <c r="F47" s="1254"/>
      <c r="G47" s="1254"/>
      <c r="H47" s="1254"/>
      <c r="I47" s="1254"/>
      <c r="J47" s="1255"/>
      <c r="K47" s="63" t="s">
        <v>
510</v>
      </c>
      <c r="L47" s="64" t="s">
        <v>
510</v>
      </c>
      <c r="M47" s="64" t="s">
        <v>
510</v>
      </c>
      <c r="N47" s="64" t="s">
        <v>
510</v>
      </c>
      <c r="O47" s="65" t="s">
        <v>
510</v>
      </c>
      <c r="P47" s="48"/>
      <c r="Q47" s="48"/>
      <c r="R47" s="48"/>
      <c r="S47" s="48"/>
      <c r="T47" s="48"/>
      <c r="U47" s="48"/>
    </row>
    <row r="48" spans="1:21" ht="30.75" customHeight="1" x14ac:dyDescent="0.2">
      <c r="A48" s="48"/>
      <c r="B48" s="1248"/>
      <c r="C48" s="1249"/>
      <c r="D48" s="62"/>
      <c r="E48" s="1254" t="s">
        <v>
15</v>
      </c>
      <c r="F48" s="1254"/>
      <c r="G48" s="1254"/>
      <c r="H48" s="1254"/>
      <c r="I48" s="1254"/>
      <c r="J48" s="1255"/>
      <c r="K48" s="63">
        <v>
166</v>
      </c>
      <c r="L48" s="64">
        <v>
163</v>
      </c>
      <c r="M48" s="64">
        <v>
159</v>
      </c>
      <c r="N48" s="64">
        <v>
148</v>
      </c>
      <c r="O48" s="65">
        <v>
142</v>
      </c>
      <c r="P48" s="48"/>
      <c r="Q48" s="48"/>
      <c r="R48" s="48"/>
      <c r="S48" s="48"/>
      <c r="T48" s="48"/>
      <c r="U48" s="48"/>
    </row>
    <row r="49" spans="1:21" ht="30.75" customHeight="1" x14ac:dyDescent="0.2">
      <c r="A49" s="48"/>
      <c r="B49" s="1248"/>
      <c r="C49" s="1249"/>
      <c r="D49" s="62"/>
      <c r="E49" s="1254" t="s">
        <v>
16</v>
      </c>
      <c r="F49" s="1254"/>
      <c r="G49" s="1254"/>
      <c r="H49" s="1254"/>
      <c r="I49" s="1254"/>
      <c r="J49" s="1255"/>
      <c r="K49" s="63">
        <v>
30</v>
      </c>
      <c r="L49" s="64">
        <v>
48</v>
      </c>
      <c r="M49" s="64">
        <v>
56</v>
      </c>
      <c r="N49" s="64">
        <v>
56</v>
      </c>
      <c r="O49" s="65">
        <v>
56</v>
      </c>
      <c r="P49" s="48"/>
      <c r="Q49" s="48"/>
      <c r="R49" s="48"/>
      <c r="S49" s="48"/>
      <c r="T49" s="48"/>
      <c r="U49" s="48"/>
    </row>
    <row r="50" spans="1:21" ht="30.75" customHeight="1" x14ac:dyDescent="0.2">
      <c r="A50" s="48"/>
      <c r="B50" s="1248"/>
      <c r="C50" s="1249"/>
      <c r="D50" s="62"/>
      <c r="E50" s="1254" t="s">
        <v>
17</v>
      </c>
      <c r="F50" s="1254"/>
      <c r="G50" s="1254"/>
      <c r="H50" s="1254"/>
      <c r="I50" s="1254"/>
      <c r="J50" s="1255"/>
      <c r="K50" s="63">
        <v>
16</v>
      </c>
      <c r="L50" s="64">
        <v>
16</v>
      </c>
      <c r="M50" s="64">
        <v>
16</v>
      </c>
      <c r="N50" s="64">
        <v>
16</v>
      </c>
      <c r="O50" s="65">
        <v>
16</v>
      </c>
      <c r="P50" s="48"/>
      <c r="Q50" s="48"/>
      <c r="R50" s="48"/>
      <c r="S50" s="48"/>
      <c r="T50" s="48"/>
      <c r="U50" s="48"/>
    </row>
    <row r="51" spans="1:21" ht="30.75" customHeight="1" x14ac:dyDescent="0.2">
      <c r="A51" s="48"/>
      <c r="B51" s="1250"/>
      <c r="C51" s="1251"/>
      <c r="D51" s="66"/>
      <c r="E51" s="1254" t="s">
        <v>
18</v>
      </c>
      <c r="F51" s="1254"/>
      <c r="G51" s="1254"/>
      <c r="H51" s="1254"/>
      <c r="I51" s="1254"/>
      <c r="J51" s="1255"/>
      <c r="K51" s="63">
        <v>
0</v>
      </c>
      <c r="L51" s="64" t="s">
        <v>
510</v>
      </c>
      <c r="M51" s="64" t="s">
        <v>
510</v>
      </c>
      <c r="N51" s="64" t="s">
        <v>
510</v>
      </c>
      <c r="O51" s="65" t="s">
        <v>
510</v>
      </c>
      <c r="P51" s="48"/>
      <c r="Q51" s="48"/>
      <c r="R51" s="48"/>
      <c r="S51" s="48"/>
      <c r="T51" s="48"/>
      <c r="U51" s="48"/>
    </row>
    <row r="52" spans="1:21" ht="30.75" customHeight="1" x14ac:dyDescent="0.2">
      <c r="A52" s="48"/>
      <c r="B52" s="1256" t="s">
        <v>
19</v>
      </c>
      <c r="C52" s="1257"/>
      <c r="D52" s="66"/>
      <c r="E52" s="1254" t="s">
        <v>
20</v>
      </c>
      <c r="F52" s="1254"/>
      <c r="G52" s="1254"/>
      <c r="H52" s="1254"/>
      <c r="I52" s="1254"/>
      <c r="J52" s="1255"/>
      <c r="K52" s="63">
        <v>
606</v>
      </c>
      <c r="L52" s="64">
        <v>
611</v>
      </c>
      <c r="M52" s="64">
        <v>
605</v>
      </c>
      <c r="N52" s="64">
        <v>
590</v>
      </c>
      <c r="O52" s="65">
        <v>
539</v>
      </c>
      <c r="P52" s="48"/>
      <c r="Q52" s="48"/>
      <c r="R52" s="48"/>
      <c r="S52" s="48"/>
      <c r="T52" s="48"/>
      <c r="U52" s="48"/>
    </row>
    <row r="53" spans="1:21" ht="30.75" customHeight="1" thickBot="1" x14ac:dyDescent="0.25">
      <c r="A53" s="48"/>
      <c r="B53" s="1258" t="s">
        <v>
21</v>
      </c>
      <c r="C53" s="1259"/>
      <c r="D53" s="67"/>
      <c r="E53" s="1260" t="s">
        <v>
22</v>
      </c>
      <c r="F53" s="1260"/>
      <c r="G53" s="1260"/>
      <c r="H53" s="1260"/>
      <c r="I53" s="1260"/>
      <c r="J53" s="1261"/>
      <c r="K53" s="68">
        <v>
337</v>
      </c>
      <c r="L53" s="69">
        <v>
385</v>
      </c>
      <c r="M53" s="69">
        <v>
396</v>
      </c>
      <c r="N53" s="69">
        <v>
374</v>
      </c>
      <c r="O53" s="70">
        <v>
391</v>
      </c>
      <c r="P53" s="48"/>
      <c r="Q53" s="48"/>
      <c r="R53" s="48"/>
      <c r="S53" s="48"/>
      <c r="T53" s="48"/>
      <c r="U53" s="48"/>
    </row>
    <row r="54" spans="1:21" ht="24" customHeight="1" x14ac:dyDescent="0.2">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
2</v>
      </c>
      <c r="K56" s="79" t="s">
        <v>
570</v>
      </c>
      <c r="L56" s="80" t="s">
        <v>
571</v>
      </c>
      <c r="M56" s="80" t="s">
        <v>
572</v>
      </c>
      <c r="N56" s="80" t="s">
        <v>
573</v>
      </c>
      <c r="O56" s="81" t="s">
        <v>
574</v>
      </c>
      <c r="P56" s="48"/>
      <c r="Q56" s="48"/>
      <c r="R56" s="48"/>
      <c r="S56" s="48"/>
      <c r="T56" s="48"/>
      <c r="U56" s="48"/>
    </row>
    <row r="57" spans="1:21" ht="31.5" customHeight="1" x14ac:dyDescent="0.2">
      <c r="B57" s="1262" t="s">
        <v>
25</v>
      </c>
      <c r="C57" s="1263"/>
      <c r="D57" s="1266" t="s">
        <v>
26</v>
      </c>
      <c r="E57" s="1267"/>
      <c r="F57" s="1267"/>
      <c r="G57" s="1267"/>
      <c r="H57" s="1267"/>
      <c r="I57" s="1267"/>
      <c r="J57" s="1268"/>
      <c r="K57" s="82" t="s">
        <v>
582</v>
      </c>
      <c r="L57" s="83" t="s">
        <v>
582</v>
      </c>
      <c r="M57" s="83" t="s">
        <v>
582</v>
      </c>
      <c r="N57" s="83" t="s">
        <v>
582</v>
      </c>
      <c r="O57" s="84" t="s">
        <v>
582</v>
      </c>
    </row>
    <row r="58" spans="1:21" ht="31.5" customHeight="1" thickBot="1" x14ac:dyDescent="0.25">
      <c r="B58" s="1264"/>
      <c r="C58" s="1265"/>
      <c r="D58" s="1269" t="s">
        <v>
27</v>
      </c>
      <c r="E58" s="1270"/>
      <c r="F58" s="1270"/>
      <c r="G58" s="1270"/>
      <c r="H58" s="1270"/>
      <c r="I58" s="1270"/>
      <c r="J58" s="1271"/>
      <c r="K58" s="85" t="s">
        <v>
582</v>
      </c>
      <c r="L58" s="86" t="s">
        <v>
582</v>
      </c>
      <c r="M58" s="86" t="s">
        <v>
582</v>
      </c>
      <c r="N58" s="86" t="s">
        <v>
582</v>
      </c>
      <c r="O58" s="87" t="s">
        <v>
582</v>
      </c>
    </row>
    <row r="59" spans="1:21" ht="24" customHeight="1" x14ac:dyDescent="0.2">
      <c r="B59" s="88"/>
      <c r="C59" s="88"/>
      <c r="D59" s="89" t="s">
        <v>
28</v>
      </c>
      <c r="E59" s="90"/>
      <c r="F59" s="90"/>
      <c r="G59" s="90"/>
      <c r="H59" s="90"/>
      <c r="I59" s="90"/>
      <c r="J59" s="90"/>
      <c r="K59" s="90"/>
      <c r="L59" s="90"/>
      <c r="M59" s="90"/>
      <c r="N59" s="90"/>
      <c r="O59" s="90"/>
    </row>
    <row r="60" spans="1:21" ht="24" customHeight="1" x14ac:dyDescent="0.2">
      <c r="B60" s="91"/>
      <c r="C60" s="91"/>
      <c r="D60" s="89" t="s">
        <v>
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HwiYKmAh0o/Bo7rUxMBxAZlUkfOk1n9el1Ma3/eL0pZKUO5SQx7QCsxkWgj9OSKyPcx1TZbxnsRZ+N52TKO0g==" saltValue="oI02LN7Q6o1u2Bh1UidT6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sqref="A1:XFD1048576"/>
    </sheetView>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
9</v>
      </c>
    </row>
    <row r="40" spans="2:13" ht="27.75" customHeight="1" thickBot="1" x14ac:dyDescent="0.25">
      <c r="B40" s="94" t="s">
        <v>
10</v>
      </c>
      <c r="C40" s="95"/>
      <c r="D40" s="95"/>
      <c r="E40" s="96"/>
      <c r="F40" s="96"/>
      <c r="G40" s="96"/>
      <c r="H40" s="97" t="s">
        <v>
2</v>
      </c>
      <c r="I40" s="98" t="s">
        <v>
551</v>
      </c>
      <c r="J40" s="99" t="s">
        <v>
552</v>
      </c>
      <c r="K40" s="99" t="s">
        <v>
553</v>
      </c>
      <c r="L40" s="99" t="s">
        <v>
554</v>
      </c>
      <c r="M40" s="100" t="s">
        <v>
555</v>
      </c>
    </row>
    <row r="41" spans="2:13" ht="27.75" customHeight="1" x14ac:dyDescent="0.2">
      <c r="B41" s="1272" t="s">
        <v>
30</v>
      </c>
      <c r="C41" s="1273"/>
      <c r="D41" s="101"/>
      <c r="E41" s="1278" t="s">
        <v>
31</v>
      </c>
      <c r="F41" s="1278"/>
      <c r="G41" s="1278"/>
      <c r="H41" s="1279"/>
      <c r="I41" s="102">
        <v>
7278</v>
      </c>
      <c r="J41" s="103">
        <v>
7376</v>
      </c>
      <c r="K41" s="103">
        <v>
7185</v>
      </c>
      <c r="L41" s="103">
        <v>
7065</v>
      </c>
      <c r="M41" s="104">
        <v>
6822</v>
      </c>
    </row>
    <row r="42" spans="2:13" ht="27.75" customHeight="1" x14ac:dyDescent="0.2">
      <c r="B42" s="1274"/>
      <c r="C42" s="1275"/>
      <c r="D42" s="105"/>
      <c r="E42" s="1280" t="s">
        <v>
32</v>
      </c>
      <c r="F42" s="1280"/>
      <c r="G42" s="1280"/>
      <c r="H42" s="1281"/>
      <c r="I42" s="106">
        <v>
96</v>
      </c>
      <c r="J42" s="107">
        <v>
80</v>
      </c>
      <c r="K42" s="107">
        <v>
64</v>
      </c>
      <c r="L42" s="107">
        <v>
48</v>
      </c>
      <c r="M42" s="108">
        <v>
32</v>
      </c>
    </row>
    <row r="43" spans="2:13" ht="27.75" customHeight="1" x14ac:dyDescent="0.2">
      <c r="B43" s="1274"/>
      <c r="C43" s="1275"/>
      <c r="D43" s="105"/>
      <c r="E43" s="1280" t="s">
        <v>
33</v>
      </c>
      <c r="F43" s="1280"/>
      <c r="G43" s="1280"/>
      <c r="H43" s="1281"/>
      <c r="I43" s="106">
        <v>
1536</v>
      </c>
      <c r="J43" s="107">
        <v>
1511</v>
      </c>
      <c r="K43" s="107">
        <v>
1435</v>
      </c>
      <c r="L43" s="107">
        <v>
1219</v>
      </c>
      <c r="M43" s="108">
        <v>
1221</v>
      </c>
    </row>
    <row r="44" spans="2:13" ht="27.75" customHeight="1" x14ac:dyDescent="0.2">
      <c r="B44" s="1274"/>
      <c r="C44" s="1275"/>
      <c r="D44" s="105"/>
      <c r="E44" s="1280" t="s">
        <v>
34</v>
      </c>
      <c r="F44" s="1280"/>
      <c r="G44" s="1280"/>
      <c r="H44" s="1281"/>
      <c r="I44" s="106">
        <v>
491</v>
      </c>
      <c r="J44" s="107">
        <v>
449</v>
      </c>
      <c r="K44" s="107">
        <v>
396</v>
      </c>
      <c r="L44" s="107">
        <v>
343</v>
      </c>
      <c r="M44" s="108">
        <v>
289</v>
      </c>
    </row>
    <row r="45" spans="2:13" ht="27.75" customHeight="1" x14ac:dyDescent="0.2">
      <c r="B45" s="1274"/>
      <c r="C45" s="1275"/>
      <c r="D45" s="105"/>
      <c r="E45" s="1280" t="s">
        <v>
35</v>
      </c>
      <c r="F45" s="1280"/>
      <c r="G45" s="1280"/>
      <c r="H45" s="1281"/>
      <c r="I45" s="106">
        <v>
1243</v>
      </c>
      <c r="J45" s="107">
        <v>
1204</v>
      </c>
      <c r="K45" s="107">
        <v>
1220</v>
      </c>
      <c r="L45" s="107">
        <v>
1176</v>
      </c>
      <c r="M45" s="108">
        <v>
1155</v>
      </c>
    </row>
    <row r="46" spans="2:13" ht="27.75" customHeight="1" x14ac:dyDescent="0.2">
      <c r="B46" s="1274"/>
      <c r="C46" s="1275"/>
      <c r="D46" s="109"/>
      <c r="E46" s="1280" t="s">
        <v>
36</v>
      </c>
      <c r="F46" s="1280"/>
      <c r="G46" s="1280"/>
      <c r="H46" s="1281"/>
      <c r="I46" s="106" t="s">
        <v>
510</v>
      </c>
      <c r="J46" s="107" t="s">
        <v>
510</v>
      </c>
      <c r="K46" s="107" t="s">
        <v>
510</v>
      </c>
      <c r="L46" s="107" t="s">
        <v>
510</v>
      </c>
      <c r="M46" s="108" t="s">
        <v>
510</v>
      </c>
    </row>
    <row r="47" spans="2:13" ht="27.75" customHeight="1" x14ac:dyDescent="0.2">
      <c r="B47" s="1274"/>
      <c r="C47" s="1275"/>
      <c r="D47" s="110"/>
      <c r="E47" s="1282" t="s">
        <v>
37</v>
      </c>
      <c r="F47" s="1283"/>
      <c r="G47" s="1283"/>
      <c r="H47" s="1284"/>
      <c r="I47" s="106" t="s">
        <v>
510</v>
      </c>
      <c r="J47" s="107" t="s">
        <v>
510</v>
      </c>
      <c r="K47" s="107" t="s">
        <v>
510</v>
      </c>
      <c r="L47" s="107" t="s">
        <v>
510</v>
      </c>
      <c r="M47" s="108" t="s">
        <v>
510</v>
      </c>
    </row>
    <row r="48" spans="2:13" ht="27.75" customHeight="1" x14ac:dyDescent="0.2">
      <c r="B48" s="1274"/>
      <c r="C48" s="1275"/>
      <c r="D48" s="105"/>
      <c r="E48" s="1280" t="s">
        <v>
38</v>
      </c>
      <c r="F48" s="1280"/>
      <c r="G48" s="1280"/>
      <c r="H48" s="1281"/>
      <c r="I48" s="106" t="s">
        <v>
510</v>
      </c>
      <c r="J48" s="107" t="s">
        <v>
510</v>
      </c>
      <c r="K48" s="107" t="s">
        <v>
510</v>
      </c>
      <c r="L48" s="107" t="s">
        <v>
510</v>
      </c>
      <c r="M48" s="108" t="s">
        <v>
510</v>
      </c>
    </row>
    <row r="49" spans="2:13" ht="27.75" customHeight="1" x14ac:dyDescent="0.2">
      <c r="B49" s="1276"/>
      <c r="C49" s="1277"/>
      <c r="D49" s="105"/>
      <c r="E49" s="1280" t="s">
        <v>
39</v>
      </c>
      <c r="F49" s="1280"/>
      <c r="G49" s="1280"/>
      <c r="H49" s="1281"/>
      <c r="I49" s="106" t="s">
        <v>
510</v>
      </c>
      <c r="J49" s="107" t="s">
        <v>
510</v>
      </c>
      <c r="K49" s="107" t="s">
        <v>
510</v>
      </c>
      <c r="L49" s="107" t="s">
        <v>
510</v>
      </c>
      <c r="M49" s="108" t="s">
        <v>
510</v>
      </c>
    </row>
    <row r="50" spans="2:13" ht="27.75" customHeight="1" x14ac:dyDescent="0.2">
      <c r="B50" s="1285" t="s">
        <v>
40</v>
      </c>
      <c r="C50" s="1286"/>
      <c r="D50" s="111"/>
      <c r="E50" s="1280" t="s">
        <v>
41</v>
      </c>
      <c r="F50" s="1280"/>
      <c r="G50" s="1280"/>
      <c r="H50" s="1281"/>
      <c r="I50" s="106">
        <v>
2485</v>
      </c>
      <c r="J50" s="107">
        <v>
2633</v>
      </c>
      <c r="K50" s="107">
        <v>
2812</v>
      </c>
      <c r="L50" s="107">
        <v>
3270</v>
      </c>
      <c r="M50" s="108">
        <v>
3723</v>
      </c>
    </row>
    <row r="51" spans="2:13" ht="27.75" customHeight="1" x14ac:dyDescent="0.2">
      <c r="B51" s="1274"/>
      <c r="C51" s="1275"/>
      <c r="D51" s="105"/>
      <c r="E51" s="1280" t="s">
        <v>
42</v>
      </c>
      <c r="F51" s="1280"/>
      <c r="G51" s="1280"/>
      <c r="H51" s="1281"/>
      <c r="I51" s="106">
        <v>
1139</v>
      </c>
      <c r="J51" s="107">
        <v>
1022</v>
      </c>
      <c r="K51" s="107">
        <v>
828</v>
      </c>
      <c r="L51" s="107">
        <v>
737</v>
      </c>
      <c r="M51" s="108">
        <v>
592</v>
      </c>
    </row>
    <row r="52" spans="2:13" ht="27.75" customHeight="1" x14ac:dyDescent="0.2">
      <c r="B52" s="1276"/>
      <c r="C52" s="1277"/>
      <c r="D52" s="105"/>
      <c r="E52" s="1280" t="s">
        <v>
43</v>
      </c>
      <c r="F52" s="1280"/>
      <c r="G52" s="1280"/>
      <c r="H52" s="1281"/>
      <c r="I52" s="106">
        <v>
4639</v>
      </c>
      <c r="J52" s="107">
        <v>
4881</v>
      </c>
      <c r="K52" s="107">
        <v>
4735</v>
      </c>
      <c r="L52" s="107">
        <v>
4762</v>
      </c>
      <c r="M52" s="108">
        <v>
4664</v>
      </c>
    </row>
    <row r="53" spans="2:13" ht="27.75" customHeight="1" thickBot="1" x14ac:dyDescent="0.25">
      <c r="B53" s="1287" t="s">
        <v>
44</v>
      </c>
      <c r="C53" s="1288"/>
      <c r="D53" s="112"/>
      <c r="E53" s="1289" t="s">
        <v>
45</v>
      </c>
      <c r="F53" s="1289"/>
      <c r="G53" s="1289"/>
      <c r="H53" s="1290"/>
      <c r="I53" s="113">
        <v>
2380</v>
      </c>
      <c r="J53" s="114">
        <v>
2085</v>
      </c>
      <c r="K53" s="114">
        <v>
1924</v>
      </c>
      <c r="L53" s="114">
        <v>
1082</v>
      </c>
      <c r="M53" s="115">
        <v>
541</v>
      </c>
    </row>
    <row r="54" spans="2:13" ht="27.75" customHeight="1" x14ac:dyDescent="0.2">
      <c r="B54" s="116" t="s">
        <v>
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4Ap2FfugYIagfSdCDOWcMrfUKNRWufehXlAwoGklYjtinQ2ejHnZGSqQSQD5V8dIRJqNLcRJCpp/qOIhTyxvA==" saltValue="/tO0l6tDGvRbXYUasXZFG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H63" sqref="H63"/>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
47</v>
      </c>
    </row>
    <row r="54" spans="2:8" ht="29.25" customHeight="1" thickBot="1" x14ac:dyDescent="0.3">
      <c r="B54" s="121" t="s">
        <v>
1</v>
      </c>
      <c r="C54" s="122"/>
      <c r="D54" s="122"/>
      <c r="E54" s="123" t="s">
        <v>
2</v>
      </c>
      <c r="F54" s="124" t="s">
        <v>
553</v>
      </c>
      <c r="G54" s="124" t="s">
        <v>
554</v>
      </c>
      <c r="H54" s="125" t="s">
        <v>
555</v>
      </c>
    </row>
    <row r="55" spans="2:8" ht="52.5" customHeight="1" x14ac:dyDescent="0.2">
      <c r="B55" s="126"/>
      <c r="C55" s="1299" t="s">
        <v>
48</v>
      </c>
      <c r="D55" s="1299"/>
      <c r="E55" s="1300"/>
      <c r="F55" s="127">
        <v>
970</v>
      </c>
      <c r="G55" s="127">
        <v>
1200</v>
      </c>
      <c r="H55" s="128">
        <v>
1304</v>
      </c>
    </row>
    <row r="56" spans="2:8" ht="52.5" customHeight="1" x14ac:dyDescent="0.2">
      <c r="B56" s="129"/>
      <c r="C56" s="1301" t="s">
        <v>
49</v>
      </c>
      <c r="D56" s="1301"/>
      <c r="E56" s="1302"/>
      <c r="F56" s="130">
        <v>
212</v>
      </c>
      <c r="G56" s="130">
        <v>
212</v>
      </c>
      <c r="H56" s="131">
        <v>
212</v>
      </c>
    </row>
    <row r="57" spans="2:8" ht="53.25" customHeight="1" x14ac:dyDescent="0.2">
      <c r="B57" s="129"/>
      <c r="C57" s="1303" t="s">
        <v>
50</v>
      </c>
      <c r="D57" s="1303"/>
      <c r="E57" s="1304"/>
      <c r="F57" s="132">
        <v>
1310</v>
      </c>
      <c r="G57" s="132">
        <v>
1507</v>
      </c>
      <c r="H57" s="133">
        <v>
1857</v>
      </c>
    </row>
    <row r="58" spans="2:8" ht="45.75" customHeight="1" x14ac:dyDescent="0.2">
      <c r="B58" s="134"/>
      <c r="C58" s="1291" t="s">
        <v>
583</v>
      </c>
      <c r="D58" s="1292"/>
      <c r="E58" s="1293"/>
      <c r="F58" s="135">
        <v>
421</v>
      </c>
      <c r="G58" s="135">
        <v>
500</v>
      </c>
      <c r="H58" s="136">
        <v>
700</v>
      </c>
    </row>
    <row r="59" spans="2:8" ht="45.75" customHeight="1" x14ac:dyDescent="0.2">
      <c r="B59" s="134"/>
      <c r="C59" s="1291" t="s">
        <v>
584</v>
      </c>
      <c r="D59" s="1292"/>
      <c r="E59" s="1293"/>
      <c r="F59" s="135">
        <v>
163</v>
      </c>
      <c r="G59" s="135">
        <v>
281</v>
      </c>
      <c r="H59" s="136">
        <v>
381</v>
      </c>
    </row>
    <row r="60" spans="2:8" ht="45.75" customHeight="1" x14ac:dyDescent="0.2">
      <c r="B60" s="134"/>
      <c r="C60" s="1291" t="s">
        <v>
585</v>
      </c>
      <c r="D60" s="1292"/>
      <c r="E60" s="1293"/>
      <c r="F60" s="135">
        <v>
250</v>
      </c>
      <c r="G60" s="135">
        <v>
250</v>
      </c>
      <c r="H60" s="136">
        <v>
300</v>
      </c>
    </row>
    <row r="61" spans="2:8" ht="45.75" customHeight="1" x14ac:dyDescent="0.2">
      <c r="B61" s="134"/>
      <c r="C61" s="1291" t="s">
        <v>
586</v>
      </c>
      <c r="D61" s="1292"/>
      <c r="E61" s="1293"/>
      <c r="F61" s="135">
        <v>
283</v>
      </c>
      <c r="G61" s="135">
        <v>
283</v>
      </c>
      <c r="H61" s="136">
        <v>
283</v>
      </c>
    </row>
    <row r="62" spans="2:8" ht="45.75" customHeight="1" thickBot="1" x14ac:dyDescent="0.25">
      <c r="B62" s="137"/>
      <c r="C62" s="1294" t="s">
        <v>
587</v>
      </c>
      <c r="D62" s="1295"/>
      <c r="E62" s="1296"/>
      <c r="F62" s="138">
        <v>
172</v>
      </c>
      <c r="G62" s="138">
        <v>
172</v>
      </c>
      <c r="H62" s="139">
        <v>
172</v>
      </c>
    </row>
    <row r="63" spans="2:8" ht="52.5" customHeight="1" thickBot="1" x14ac:dyDescent="0.25">
      <c r="B63" s="140"/>
      <c r="C63" s="1297" t="s">
        <v>
51</v>
      </c>
      <c r="D63" s="1297"/>
      <c r="E63" s="1298"/>
      <c r="F63" s="141">
        <v>
2492</v>
      </c>
      <c r="G63" s="141">
        <v>
2918</v>
      </c>
      <c r="H63" s="142">
        <v>
3372</v>
      </c>
    </row>
    <row r="64" spans="2:8" ht="15" customHeight="1" x14ac:dyDescent="0.2"/>
    <row r="65" ht="0" hidden="1" customHeight="1" x14ac:dyDescent="0.2"/>
    <row r="66" ht="0" hidden="1" customHeight="1" x14ac:dyDescent="0.2"/>
  </sheetData>
  <sheetProtection algorithmName="SHA-512" hashValue="VGf1pXL0UDtZg1n9SWuQpqX0NpHYOrRwKZ2MABP12HW3gXoLhRepNbSiWRL+F4MVziRnS6ohaEkz6imU1LxkTw==" saltValue="V0TvsnHkaIMBKNoF8luA0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
588</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
588</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
589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
590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05" t="s">
        <v>
598</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ht="13.2" x14ac:dyDescent="0.2">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ht="13.2" x14ac:dyDescent="0.2">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ht="13.2" x14ac:dyDescent="0.2">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ht="13.2" x14ac:dyDescent="0.2">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
591</v>
      </c>
    </row>
    <row r="50" spans="1:109" ht="13.2" x14ac:dyDescent="0.2">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
551</v>
      </c>
      <c r="BQ50" s="1318"/>
      <c r="BR50" s="1318"/>
      <c r="BS50" s="1318"/>
      <c r="BT50" s="1318"/>
      <c r="BU50" s="1318"/>
      <c r="BV50" s="1318"/>
      <c r="BW50" s="1318"/>
      <c r="BX50" s="1318" t="s">
        <v>
552</v>
      </c>
      <c r="BY50" s="1318"/>
      <c r="BZ50" s="1318"/>
      <c r="CA50" s="1318"/>
      <c r="CB50" s="1318"/>
      <c r="CC50" s="1318"/>
      <c r="CD50" s="1318"/>
      <c r="CE50" s="1318"/>
      <c r="CF50" s="1318" t="s">
        <v>
553</v>
      </c>
      <c r="CG50" s="1318"/>
      <c r="CH50" s="1318"/>
      <c r="CI50" s="1318"/>
      <c r="CJ50" s="1318"/>
      <c r="CK50" s="1318"/>
      <c r="CL50" s="1318"/>
      <c r="CM50" s="1318"/>
      <c r="CN50" s="1318" t="s">
        <v>
554</v>
      </c>
      <c r="CO50" s="1318"/>
      <c r="CP50" s="1318"/>
      <c r="CQ50" s="1318"/>
      <c r="CR50" s="1318"/>
      <c r="CS50" s="1318"/>
      <c r="CT50" s="1318"/>
      <c r="CU50" s="1318"/>
      <c r="CV50" s="1318" t="s">
        <v>
555</v>
      </c>
      <c r="CW50" s="1318"/>
      <c r="CX50" s="1318"/>
      <c r="CY50" s="1318"/>
      <c r="CZ50" s="1318"/>
      <c r="DA50" s="1318"/>
      <c r="DB50" s="1318"/>
      <c r="DC50" s="1318"/>
    </row>
    <row r="51" spans="1:109" ht="13.5" customHeight="1" x14ac:dyDescent="0.2">
      <c r="B51" s="394"/>
      <c r="G51" s="1325"/>
      <c r="H51" s="1325"/>
      <c r="I51" s="1323"/>
      <c r="J51" s="1323"/>
      <c r="K51" s="1320"/>
      <c r="L51" s="1320"/>
      <c r="M51" s="1320"/>
      <c r="N51" s="1320"/>
      <c r="AM51" s="403"/>
      <c r="AN51" s="1321" t="s">
        <v>
592</v>
      </c>
      <c r="AO51" s="1321"/>
      <c r="AP51" s="1321"/>
      <c r="AQ51" s="1321"/>
      <c r="AR51" s="1321"/>
      <c r="AS51" s="1321"/>
      <c r="AT51" s="1321"/>
      <c r="AU51" s="1321"/>
      <c r="AV51" s="1321"/>
      <c r="AW51" s="1321"/>
      <c r="AX51" s="1321"/>
      <c r="AY51" s="1321"/>
      <c r="AZ51" s="1321"/>
      <c r="BA51" s="1321"/>
      <c r="BB51" s="1321" t="s">
        <v>
593</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22"/>
      <c r="BY51" s="1319"/>
      <c r="BZ51" s="1319"/>
      <c r="CA51" s="1319"/>
      <c r="CB51" s="1319"/>
      <c r="CC51" s="1319"/>
      <c r="CD51" s="1319"/>
      <c r="CE51" s="1319"/>
      <c r="CF51" s="1322"/>
      <c r="CG51" s="1319"/>
      <c r="CH51" s="1319"/>
      <c r="CI51" s="1319"/>
      <c r="CJ51" s="1319"/>
      <c r="CK51" s="1319"/>
      <c r="CL51" s="1319"/>
      <c r="CM51" s="1319"/>
      <c r="CN51" s="1319">
        <v>
34.799999999999997</v>
      </c>
      <c r="CO51" s="1319"/>
      <c r="CP51" s="1319"/>
      <c r="CQ51" s="1319"/>
      <c r="CR51" s="1319"/>
      <c r="CS51" s="1319"/>
      <c r="CT51" s="1319"/>
      <c r="CU51" s="1319"/>
      <c r="CV51" s="1319">
        <v>
17.5</v>
      </c>
      <c r="CW51" s="1319"/>
      <c r="CX51" s="1319"/>
      <c r="CY51" s="1319"/>
      <c r="CZ51" s="1319"/>
      <c r="DA51" s="1319"/>
      <c r="DB51" s="1319"/>
      <c r="DC51" s="1319"/>
    </row>
    <row r="52" spans="1:109" ht="13.2" x14ac:dyDescent="0.2">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ht="13.2" x14ac:dyDescent="0.2">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
594</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22"/>
      <c r="BY53" s="1319"/>
      <c r="BZ53" s="1319"/>
      <c r="CA53" s="1319"/>
      <c r="CB53" s="1319"/>
      <c r="CC53" s="1319"/>
      <c r="CD53" s="1319"/>
      <c r="CE53" s="1319"/>
      <c r="CF53" s="1322"/>
      <c r="CG53" s="1319"/>
      <c r="CH53" s="1319"/>
      <c r="CI53" s="1319"/>
      <c r="CJ53" s="1319"/>
      <c r="CK53" s="1319"/>
      <c r="CL53" s="1319"/>
      <c r="CM53" s="1319"/>
      <c r="CN53" s="1319">
        <v>
61.3</v>
      </c>
      <c r="CO53" s="1319"/>
      <c r="CP53" s="1319"/>
      <c r="CQ53" s="1319"/>
      <c r="CR53" s="1319"/>
      <c r="CS53" s="1319"/>
      <c r="CT53" s="1319"/>
      <c r="CU53" s="1319"/>
      <c r="CV53" s="1319">
        <v>
62.1</v>
      </c>
      <c r="CW53" s="1319"/>
      <c r="CX53" s="1319"/>
      <c r="CY53" s="1319"/>
      <c r="CZ53" s="1319"/>
      <c r="DA53" s="1319"/>
      <c r="DB53" s="1319"/>
      <c r="DC53" s="1319"/>
    </row>
    <row r="54" spans="1:109" ht="13.2" x14ac:dyDescent="0.2">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ht="13.2" x14ac:dyDescent="0.2">
      <c r="A55" s="402"/>
      <c r="B55" s="394"/>
      <c r="G55" s="1314"/>
      <c r="H55" s="1314"/>
      <c r="I55" s="1314"/>
      <c r="J55" s="1314"/>
      <c r="K55" s="1320"/>
      <c r="L55" s="1320"/>
      <c r="M55" s="1320"/>
      <c r="N55" s="1320"/>
      <c r="AN55" s="1318" t="s">
        <v>
595</v>
      </c>
      <c r="AO55" s="1318"/>
      <c r="AP55" s="1318"/>
      <c r="AQ55" s="1318"/>
      <c r="AR55" s="1318"/>
      <c r="AS55" s="1318"/>
      <c r="AT55" s="1318"/>
      <c r="AU55" s="1318"/>
      <c r="AV55" s="1318"/>
      <c r="AW55" s="1318"/>
      <c r="AX55" s="1318"/>
      <c r="AY55" s="1318"/>
      <c r="AZ55" s="1318"/>
      <c r="BA55" s="1318"/>
      <c r="BB55" s="1321" t="s">
        <v>
593</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22"/>
      <c r="BY55" s="1319"/>
      <c r="BZ55" s="1319"/>
      <c r="CA55" s="1319"/>
      <c r="CB55" s="1319"/>
      <c r="CC55" s="1319"/>
      <c r="CD55" s="1319"/>
      <c r="CE55" s="1319"/>
      <c r="CF55" s="1322"/>
      <c r="CG55" s="1319"/>
      <c r="CH55" s="1319"/>
      <c r="CI55" s="1319"/>
      <c r="CJ55" s="1319"/>
      <c r="CK55" s="1319"/>
      <c r="CL55" s="1319"/>
      <c r="CM55" s="1319"/>
      <c r="CN55" s="1319">
        <v>
23.4</v>
      </c>
      <c r="CO55" s="1319"/>
      <c r="CP55" s="1319"/>
      <c r="CQ55" s="1319"/>
      <c r="CR55" s="1319"/>
      <c r="CS55" s="1319"/>
      <c r="CT55" s="1319"/>
      <c r="CU55" s="1319"/>
      <c r="CV55" s="1319">
        <v>
7.7</v>
      </c>
      <c r="CW55" s="1319"/>
      <c r="CX55" s="1319"/>
      <c r="CY55" s="1319"/>
      <c r="CZ55" s="1319"/>
      <c r="DA55" s="1319"/>
      <c r="DB55" s="1319"/>
      <c r="DC55" s="1319"/>
    </row>
    <row r="56" spans="1:109" ht="13.2" x14ac:dyDescent="0.2">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ht="13.2" x14ac:dyDescent="0.2">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
594</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22"/>
      <c r="BY57" s="1319"/>
      <c r="BZ57" s="1319"/>
      <c r="CA57" s="1319"/>
      <c r="CB57" s="1319"/>
      <c r="CC57" s="1319"/>
      <c r="CD57" s="1319"/>
      <c r="CE57" s="1319"/>
      <c r="CF57" s="1322"/>
      <c r="CG57" s="1319"/>
      <c r="CH57" s="1319"/>
      <c r="CI57" s="1319"/>
      <c r="CJ57" s="1319"/>
      <c r="CK57" s="1319"/>
      <c r="CL57" s="1319"/>
      <c r="CM57" s="1319"/>
      <c r="CN57" s="1319">
        <v>
59.2</v>
      </c>
      <c r="CO57" s="1319"/>
      <c r="CP57" s="1319"/>
      <c r="CQ57" s="1319"/>
      <c r="CR57" s="1319"/>
      <c r="CS57" s="1319"/>
      <c r="CT57" s="1319"/>
      <c r="CU57" s="1319"/>
      <c r="CV57" s="1319">
        <v>
60.7</v>
      </c>
      <c r="CW57" s="1319"/>
      <c r="CX57" s="1319"/>
      <c r="CY57" s="1319"/>
      <c r="CZ57" s="1319"/>
      <c r="DA57" s="1319"/>
      <c r="DB57" s="1319"/>
      <c r="DC57" s="1319"/>
      <c r="DD57" s="407"/>
      <c r="DE57" s="406"/>
    </row>
    <row r="58" spans="1:109" s="402" customFormat="1" ht="13.2" x14ac:dyDescent="0.2">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
596</v>
      </c>
    </row>
    <row r="64" spans="1:109" ht="13.2" x14ac:dyDescent="0.2">
      <c r="B64" s="394"/>
      <c r="G64" s="401"/>
      <c r="I64" s="414"/>
      <c r="J64" s="414"/>
      <c r="K64" s="414"/>
      <c r="L64" s="414"/>
      <c r="M64" s="414"/>
      <c r="N64" s="415"/>
      <c r="AM64" s="401"/>
      <c r="AN64" s="401" t="s">
        <v>
590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05" t="s">
        <v>
599</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ht="13.2" x14ac:dyDescent="0.2">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ht="13.2" x14ac:dyDescent="0.2">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ht="13.2" x14ac:dyDescent="0.2">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ht="13.2" x14ac:dyDescent="0.2">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
591</v>
      </c>
    </row>
    <row r="72" spans="2:107" ht="13.2" x14ac:dyDescent="0.2">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
551</v>
      </c>
      <c r="BQ72" s="1318"/>
      <c r="BR72" s="1318"/>
      <c r="BS72" s="1318"/>
      <c r="BT72" s="1318"/>
      <c r="BU72" s="1318"/>
      <c r="BV72" s="1318"/>
      <c r="BW72" s="1318"/>
      <c r="BX72" s="1318" t="s">
        <v>
552</v>
      </c>
      <c r="BY72" s="1318"/>
      <c r="BZ72" s="1318"/>
      <c r="CA72" s="1318"/>
      <c r="CB72" s="1318"/>
      <c r="CC72" s="1318"/>
      <c r="CD72" s="1318"/>
      <c r="CE72" s="1318"/>
      <c r="CF72" s="1318" t="s">
        <v>
553</v>
      </c>
      <c r="CG72" s="1318"/>
      <c r="CH72" s="1318"/>
      <c r="CI72" s="1318"/>
      <c r="CJ72" s="1318"/>
      <c r="CK72" s="1318"/>
      <c r="CL72" s="1318"/>
      <c r="CM72" s="1318"/>
      <c r="CN72" s="1318" t="s">
        <v>
554</v>
      </c>
      <c r="CO72" s="1318"/>
      <c r="CP72" s="1318"/>
      <c r="CQ72" s="1318"/>
      <c r="CR72" s="1318"/>
      <c r="CS72" s="1318"/>
      <c r="CT72" s="1318"/>
      <c r="CU72" s="1318"/>
      <c r="CV72" s="1318" t="s">
        <v>
555</v>
      </c>
      <c r="CW72" s="1318"/>
      <c r="CX72" s="1318"/>
      <c r="CY72" s="1318"/>
      <c r="CZ72" s="1318"/>
      <c r="DA72" s="1318"/>
      <c r="DB72" s="1318"/>
      <c r="DC72" s="1318"/>
    </row>
    <row r="73" spans="2:107" ht="13.2" x14ac:dyDescent="0.2">
      <c r="B73" s="394"/>
      <c r="G73" s="1325"/>
      <c r="H73" s="1325"/>
      <c r="I73" s="1325"/>
      <c r="J73" s="1325"/>
      <c r="K73" s="1326"/>
      <c r="L73" s="1326"/>
      <c r="M73" s="1326"/>
      <c r="N73" s="1326"/>
      <c r="AM73" s="403"/>
      <c r="AN73" s="1321" t="s">
        <v>
592</v>
      </c>
      <c r="AO73" s="1321"/>
      <c r="AP73" s="1321"/>
      <c r="AQ73" s="1321"/>
      <c r="AR73" s="1321"/>
      <c r="AS73" s="1321"/>
      <c r="AT73" s="1321"/>
      <c r="AU73" s="1321"/>
      <c r="AV73" s="1321"/>
      <c r="AW73" s="1321"/>
      <c r="AX73" s="1321"/>
      <c r="AY73" s="1321"/>
      <c r="AZ73" s="1321"/>
      <c r="BA73" s="1321"/>
      <c r="BB73" s="1321" t="s">
        <v>
593</v>
      </c>
      <c r="BC73" s="1321"/>
      <c r="BD73" s="1321"/>
      <c r="BE73" s="1321"/>
      <c r="BF73" s="1321"/>
      <c r="BG73" s="1321"/>
      <c r="BH73" s="1321"/>
      <c r="BI73" s="1321"/>
      <c r="BJ73" s="1321"/>
      <c r="BK73" s="1321"/>
      <c r="BL73" s="1321"/>
      <c r="BM73" s="1321"/>
      <c r="BN73" s="1321"/>
      <c r="BO73" s="1321"/>
      <c r="BP73" s="1319">
        <v>
82</v>
      </c>
      <c r="BQ73" s="1319"/>
      <c r="BR73" s="1319"/>
      <c r="BS73" s="1319"/>
      <c r="BT73" s="1319"/>
      <c r="BU73" s="1319"/>
      <c r="BV73" s="1319"/>
      <c r="BW73" s="1319"/>
      <c r="BX73" s="1319">
        <v>
68.099999999999994</v>
      </c>
      <c r="BY73" s="1319"/>
      <c r="BZ73" s="1319"/>
      <c r="CA73" s="1319"/>
      <c r="CB73" s="1319"/>
      <c r="CC73" s="1319"/>
      <c r="CD73" s="1319"/>
      <c r="CE73" s="1319"/>
      <c r="CF73" s="1319">
        <v>
62.3</v>
      </c>
      <c r="CG73" s="1319"/>
      <c r="CH73" s="1319"/>
      <c r="CI73" s="1319"/>
      <c r="CJ73" s="1319"/>
      <c r="CK73" s="1319"/>
      <c r="CL73" s="1319"/>
      <c r="CM73" s="1319"/>
      <c r="CN73" s="1319">
        <v>
34.799999999999997</v>
      </c>
      <c r="CO73" s="1319"/>
      <c r="CP73" s="1319"/>
      <c r="CQ73" s="1319"/>
      <c r="CR73" s="1319"/>
      <c r="CS73" s="1319"/>
      <c r="CT73" s="1319"/>
      <c r="CU73" s="1319"/>
      <c r="CV73" s="1319">
        <v>
17.5</v>
      </c>
      <c r="CW73" s="1319"/>
      <c r="CX73" s="1319"/>
      <c r="CY73" s="1319"/>
      <c r="CZ73" s="1319"/>
      <c r="DA73" s="1319"/>
      <c r="DB73" s="1319"/>
      <c r="DC73" s="1319"/>
    </row>
    <row r="74" spans="2:107" ht="13.2" x14ac:dyDescent="0.2">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ht="13.2" x14ac:dyDescent="0.2">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
597</v>
      </c>
      <c r="BC75" s="1321"/>
      <c r="BD75" s="1321"/>
      <c r="BE75" s="1321"/>
      <c r="BF75" s="1321"/>
      <c r="BG75" s="1321"/>
      <c r="BH75" s="1321"/>
      <c r="BI75" s="1321"/>
      <c r="BJ75" s="1321"/>
      <c r="BK75" s="1321"/>
      <c r="BL75" s="1321"/>
      <c r="BM75" s="1321"/>
      <c r="BN75" s="1321"/>
      <c r="BO75" s="1321"/>
      <c r="BP75" s="1319">
        <v>
10.199999999999999</v>
      </c>
      <c r="BQ75" s="1319"/>
      <c r="BR75" s="1319"/>
      <c r="BS75" s="1319"/>
      <c r="BT75" s="1319"/>
      <c r="BU75" s="1319"/>
      <c r="BV75" s="1319"/>
      <c r="BW75" s="1319"/>
      <c r="BX75" s="1319">
        <v>
11.3</v>
      </c>
      <c r="BY75" s="1319"/>
      <c r="BZ75" s="1319"/>
      <c r="CA75" s="1319"/>
      <c r="CB75" s="1319"/>
      <c r="CC75" s="1319"/>
      <c r="CD75" s="1319"/>
      <c r="CE75" s="1319"/>
      <c r="CF75" s="1319">
        <v>
12.3</v>
      </c>
      <c r="CG75" s="1319"/>
      <c r="CH75" s="1319"/>
      <c r="CI75" s="1319"/>
      <c r="CJ75" s="1319"/>
      <c r="CK75" s="1319"/>
      <c r="CL75" s="1319"/>
      <c r="CM75" s="1319"/>
      <c r="CN75" s="1319">
        <v>
12.4</v>
      </c>
      <c r="CO75" s="1319"/>
      <c r="CP75" s="1319"/>
      <c r="CQ75" s="1319"/>
      <c r="CR75" s="1319"/>
      <c r="CS75" s="1319"/>
      <c r="CT75" s="1319"/>
      <c r="CU75" s="1319"/>
      <c r="CV75" s="1319">
        <v>
12.5</v>
      </c>
      <c r="CW75" s="1319"/>
      <c r="CX75" s="1319"/>
      <c r="CY75" s="1319"/>
      <c r="CZ75" s="1319"/>
      <c r="DA75" s="1319"/>
      <c r="DB75" s="1319"/>
      <c r="DC75" s="1319"/>
    </row>
    <row r="76" spans="2:107" ht="13.2" x14ac:dyDescent="0.2">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ht="13.2" x14ac:dyDescent="0.2">
      <c r="B77" s="394"/>
      <c r="G77" s="1314"/>
      <c r="H77" s="1314"/>
      <c r="I77" s="1314"/>
      <c r="J77" s="1314"/>
      <c r="K77" s="1326"/>
      <c r="L77" s="1326"/>
      <c r="M77" s="1326"/>
      <c r="N77" s="1326"/>
      <c r="AN77" s="1318" t="s">
        <v>
595</v>
      </c>
      <c r="AO77" s="1318"/>
      <c r="AP77" s="1318"/>
      <c r="AQ77" s="1318"/>
      <c r="AR77" s="1318"/>
      <c r="AS77" s="1318"/>
      <c r="AT77" s="1318"/>
      <c r="AU77" s="1318"/>
      <c r="AV77" s="1318"/>
      <c r="AW77" s="1318"/>
      <c r="AX77" s="1318"/>
      <c r="AY77" s="1318"/>
      <c r="AZ77" s="1318"/>
      <c r="BA77" s="1318"/>
      <c r="BB77" s="1321" t="s">
        <v>
593</v>
      </c>
      <c r="BC77" s="1321"/>
      <c r="BD77" s="1321"/>
      <c r="BE77" s="1321"/>
      <c r="BF77" s="1321"/>
      <c r="BG77" s="1321"/>
      <c r="BH77" s="1321"/>
      <c r="BI77" s="1321"/>
      <c r="BJ77" s="1321"/>
      <c r="BK77" s="1321"/>
      <c r="BL77" s="1321"/>
      <c r="BM77" s="1321"/>
      <c r="BN77" s="1321"/>
      <c r="BO77" s="1321"/>
      <c r="BP77" s="1319">
        <v>
17.899999999999999</v>
      </c>
      <c r="BQ77" s="1319"/>
      <c r="BR77" s="1319"/>
      <c r="BS77" s="1319"/>
      <c r="BT77" s="1319"/>
      <c r="BU77" s="1319"/>
      <c r="BV77" s="1319"/>
      <c r="BW77" s="1319"/>
      <c r="BX77" s="1319">
        <v>
27</v>
      </c>
      <c r="BY77" s="1319"/>
      <c r="BZ77" s="1319"/>
      <c r="CA77" s="1319"/>
      <c r="CB77" s="1319"/>
      <c r="CC77" s="1319"/>
      <c r="CD77" s="1319"/>
      <c r="CE77" s="1319"/>
      <c r="CF77" s="1319">
        <v>
25.4</v>
      </c>
      <c r="CG77" s="1319"/>
      <c r="CH77" s="1319"/>
      <c r="CI77" s="1319"/>
      <c r="CJ77" s="1319"/>
      <c r="CK77" s="1319"/>
      <c r="CL77" s="1319"/>
      <c r="CM77" s="1319"/>
      <c r="CN77" s="1319">
        <v>
23.4</v>
      </c>
      <c r="CO77" s="1319"/>
      <c r="CP77" s="1319"/>
      <c r="CQ77" s="1319"/>
      <c r="CR77" s="1319"/>
      <c r="CS77" s="1319"/>
      <c r="CT77" s="1319"/>
      <c r="CU77" s="1319"/>
      <c r="CV77" s="1319">
        <v>
7.7</v>
      </c>
      <c r="CW77" s="1319"/>
      <c r="CX77" s="1319"/>
      <c r="CY77" s="1319"/>
      <c r="CZ77" s="1319"/>
      <c r="DA77" s="1319"/>
      <c r="DB77" s="1319"/>
      <c r="DC77" s="1319"/>
    </row>
    <row r="78" spans="2:107" ht="13.2" x14ac:dyDescent="0.2">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ht="13.2" x14ac:dyDescent="0.2">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
597</v>
      </c>
      <c r="BC79" s="1321"/>
      <c r="BD79" s="1321"/>
      <c r="BE79" s="1321"/>
      <c r="BF79" s="1321"/>
      <c r="BG79" s="1321"/>
      <c r="BH79" s="1321"/>
      <c r="BI79" s="1321"/>
      <c r="BJ79" s="1321"/>
      <c r="BK79" s="1321"/>
      <c r="BL79" s="1321"/>
      <c r="BM79" s="1321"/>
      <c r="BN79" s="1321"/>
      <c r="BO79" s="1321"/>
      <c r="BP79" s="1319">
        <v>
9.5</v>
      </c>
      <c r="BQ79" s="1319"/>
      <c r="BR79" s="1319"/>
      <c r="BS79" s="1319"/>
      <c r="BT79" s="1319"/>
      <c r="BU79" s="1319"/>
      <c r="BV79" s="1319"/>
      <c r="BW79" s="1319"/>
      <c r="BX79" s="1319">
        <v>
8.6999999999999993</v>
      </c>
      <c r="BY79" s="1319"/>
      <c r="BZ79" s="1319"/>
      <c r="CA79" s="1319"/>
      <c r="CB79" s="1319"/>
      <c r="CC79" s="1319"/>
      <c r="CD79" s="1319"/>
      <c r="CE79" s="1319"/>
      <c r="CF79" s="1319">
        <v>
8.6</v>
      </c>
      <c r="CG79" s="1319"/>
      <c r="CH79" s="1319"/>
      <c r="CI79" s="1319"/>
      <c r="CJ79" s="1319"/>
      <c r="CK79" s="1319"/>
      <c r="CL79" s="1319"/>
      <c r="CM79" s="1319"/>
      <c r="CN79" s="1319">
        <v>
8.5</v>
      </c>
      <c r="CO79" s="1319"/>
      <c r="CP79" s="1319"/>
      <c r="CQ79" s="1319"/>
      <c r="CR79" s="1319"/>
      <c r="CS79" s="1319"/>
      <c r="CT79" s="1319"/>
      <c r="CU79" s="1319"/>
      <c r="CV79" s="1319">
        <v>
8.6</v>
      </c>
      <c r="CW79" s="1319"/>
      <c r="CX79" s="1319"/>
      <c r="CY79" s="1319"/>
      <c r="CZ79" s="1319"/>
      <c r="DA79" s="1319"/>
      <c r="DB79" s="1319"/>
      <c r="DC79" s="1319"/>
    </row>
    <row r="80" spans="2:107" ht="13.2" x14ac:dyDescent="0.2">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xL4w+9KcGuA6Llk6ksq2QDd86U9hk/WDFJyy6tfygvJAREQoWIO4bJpDjqYPE7FkkiN8hwp+FmsfRgDkwsXfGw==" saltValue="gYdL0Z0NoRncFbQ/0R2YD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election activeCell="AG92" sqref="AG92"/>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497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RO8IMWu1Sm/0AUY9CI/EEmPKh7qJVp3XUHyhkn/NwRHAN2JYtlyFcByYbF+FMfYYPMe+PGCoqhyqwB6Fe4aFzA==" saltValue="2Djb88ivzx8u6rX1ag42a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497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wsRJ8EjOOmII/tm+0ANKr4BKp0OMOMYPZWx2uUSLo9OnFd3isl33uubNU5sc3pceLZ3P7AWuVETqakWu1sxBug==" saltValue="PPnwhiOogjxIR3Gg9W57R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
52</v>
      </c>
      <c r="E2" s="154"/>
      <c r="F2" s="155" t="s">
        <v>
548</v>
      </c>
      <c r="G2" s="156"/>
      <c r="H2" s="157"/>
    </row>
    <row r="3" spans="1:8" x14ac:dyDescent="0.2">
      <c r="A3" s="153" t="s">
        <v>
541</v>
      </c>
      <c r="B3" s="158"/>
      <c r="C3" s="159"/>
      <c r="D3" s="160">
        <v>
209710</v>
      </c>
      <c r="E3" s="161"/>
      <c r="F3" s="162">
        <v>
119685</v>
      </c>
      <c r="G3" s="163"/>
      <c r="H3" s="164"/>
    </row>
    <row r="4" spans="1:8" x14ac:dyDescent="0.2">
      <c r="A4" s="165"/>
      <c r="B4" s="166"/>
      <c r="C4" s="167"/>
      <c r="D4" s="168">
        <v>
153228</v>
      </c>
      <c r="E4" s="169"/>
      <c r="F4" s="170">
        <v>
68464</v>
      </c>
      <c r="G4" s="171"/>
      <c r="H4" s="172"/>
    </row>
    <row r="5" spans="1:8" x14ac:dyDescent="0.2">
      <c r="A5" s="153" t="s">
        <v>
543</v>
      </c>
      <c r="B5" s="158"/>
      <c r="C5" s="159"/>
      <c r="D5" s="160">
        <v>
213986</v>
      </c>
      <c r="E5" s="161"/>
      <c r="F5" s="162">
        <v>
109920</v>
      </c>
      <c r="G5" s="163"/>
      <c r="H5" s="164"/>
    </row>
    <row r="6" spans="1:8" x14ac:dyDescent="0.2">
      <c r="A6" s="165"/>
      <c r="B6" s="166"/>
      <c r="C6" s="167"/>
      <c r="D6" s="168">
        <v>
191676</v>
      </c>
      <c r="E6" s="169"/>
      <c r="F6" s="170">
        <v>
62739</v>
      </c>
      <c r="G6" s="171"/>
      <c r="H6" s="172"/>
    </row>
    <row r="7" spans="1:8" x14ac:dyDescent="0.2">
      <c r="A7" s="153" t="s">
        <v>
544</v>
      </c>
      <c r="B7" s="158"/>
      <c r="C7" s="159"/>
      <c r="D7" s="160">
        <v>
195857</v>
      </c>
      <c r="E7" s="161"/>
      <c r="F7" s="162">
        <v>
119882</v>
      </c>
      <c r="G7" s="163"/>
      <c r="H7" s="164"/>
    </row>
    <row r="8" spans="1:8" x14ac:dyDescent="0.2">
      <c r="A8" s="165"/>
      <c r="B8" s="166"/>
      <c r="C8" s="167"/>
      <c r="D8" s="168">
        <v>
169346</v>
      </c>
      <c r="E8" s="169"/>
      <c r="F8" s="170">
        <v>
66481</v>
      </c>
      <c r="G8" s="171"/>
      <c r="H8" s="172"/>
    </row>
    <row r="9" spans="1:8" x14ac:dyDescent="0.2">
      <c r="A9" s="153" t="s">
        <v>
545</v>
      </c>
      <c r="B9" s="158"/>
      <c r="C9" s="159"/>
      <c r="D9" s="160">
        <v>
276536</v>
      </c>
      <c r="E9" s="161"/>
      <c r="F9" s="162">
        <v>
116162</v>
      </c>
      <c r="G9" s="163"/>
      <c r="H9" s="164"/>
    </row>
    <row r="10" spans="1:8" x14ac:dyDescent="0.2">
      <c r="A10" s="165"/>
      <c r="B10" s="166"/>
      <c r="C10" s="167"/>
      <c r="D10" s="168">
        <v>
251368</v>
      </c>
      <c r="E10" s="169"/>
      <c r="F10" s="170">
        <v>
61562</v>
      </c>
      <c r="G10" s="171"/>
      <c r="H10" s="172"/>
    </row>
    <row r="11" spans="1:8" x14ac:dyDescent="0.2">
      <c r="A11" s="153" t="s">
        <v>
546</v>
      </c>
      <c r="B11" s="158"/>
      <c r="C11" s="159"/>
      <c r="D11" s="160">
        <v>
186312</v>
      </c>
      <c r="E11" s="161"/>
      <c r="F11" s="162">
        <v>
121449</v>
      </c>
      <c r="G11" s="163"/>
      <c r="H11" s="164"/>
    </row>
    <row r="12" spans="1:8" x14ac:dyDescent="0.2">
      <c r="A12" s="165"/>
      <c r="B12" s="166"/>
      <c r="C12" s="173"/>
      <c r="D12" s="168">
        <v>
136910</v>
      </c>
      <c r="E12" s="169"/>
      <c r="F12" s="170">
        <v>
62922</v>
      </c>
      <c r="G12" s="171"/>
      <c r="H12" s="172"/>
    </row>
    <row r="13" spans="1:8" x14ac:dyDescent="0.2">
      <c r="A13" s="153"/>
      <c r="B13" s="158"/>
      <c r="C13" s="174"/>
      <c r="D13" s="175">
        <v>
216480</v>
      </c>
      <c r="E13" s="176"/>
      <c r="F13" s="177">
        <v>
117420</v>
      </c>
      <c r="G13" s="178"/>
      <c r="H13" s="164"/>
    </row>
    <row r="14" spans="1:8" x14ac:dyDescent="0.2">
      <c r="A14" s="165"/>
      <c r="B14" s="166"/>
      <c r="C14" s="167"/>
      <c r="D14" s="168">
        <v>
180506</v>
      </c>
      <c r="E14" s="169"/>
      <c r="F14" s="170">
        <v>
64434</v>
      </c>
      <c r="G14" s="171"/>
      <c r="H14" s="172"/>
    </row>
    <row r="17" spans="1:11" x14ac:dyDescent="0.2">
      <c r="A17" s="149" t="s">
        <v>
53</v>
      </c>
    </row>
    <row r="18" spans="1:11" x14ac:dyDescent="0.2">
      <c r="A18" s="179"/>
      <c r="B18" s="179" t="str">
        <f>
実質収支比率等に係る経年分析!F$46</f>
        <v>
H26</v>
      </c>
      <c r="C18" s="179" t="str">
        <f>
実質収支比率等に係る経年分析!G$46</f>
        <v>
H27</v>
      </c>
      <c r="D18" s="179" t="str">
        <f>
実質収支比率等に係る経年分析!H$46</f>
        <v>
H28</v>
      </c>
      <c r="E18" s="179" t="str">
        <f>
実質収支比率等に係る経年分析!I$46</f>
        <v>
H29</v>
      </c>
      <c r="F18" s="179" t="str">
        <f>
実質収支比率等に係る経年分析!J$46</f>
        <v>
H30</v>
      </c>
    </row>
    <row r="19" spans="1:11" x14ac:dyDescent="0.2">
      <c r="A19" s="179" t="s">
        <v>
54</v>
      </c>
      <c r="B19" s="179">
        <f>
ROUND(VALUE(SUBSTITUTE(実質収支比率等に係る経年分析!F$48,"▲","-")),2)</f>
        <v>
1.84</v>
      </c>
      <c r="C19" s="179">
        <f>
ROUND(VALUE(SUBSTITUTE(実質収支比率等に係る経年分析!G$48,"▲","-")),2)</f>
        <v>
2.2200000000000002</v>
      </c>
      <c r="D19" s="179">
        <f>
ROUND(VALUE(SUBSTITUTE(実質収支比率等に係る経年分析!H$48,"▲","-")),2)</f>
        <v>
2.48</v>
      </c>
      <c r="E19" s="179">
        <f>
ROUND(VALUE(SUBSTITUTE(実質収支比率等に係る経年分析!I$48,"▲","-")),2)</f>
        <v>
3.01</v>
      </c>
      <c r="F19" s="179">
        <f>
ROUND(VALUE(SUBSTITUTE(実質収支比率等に係る経年分析!J$48,"▲","-")),2)</f>
        <v>
2.96</v>
      </c>
    </row>
    <row r="20" spans="1:11" x14ac:dyDescent="0.2">
      <c r="A20" s="179" t="s">
        <v>
55</v>
      </c>
      <c r="B20" s="179">
        <f>
ROUND(VALUE(SUBSTITUTE(実質収支比率等に係る経年分析!F$47,"▲","-")),2)</f>
        <v>
23.5</v>
      </c>
      <c r="C20" s="179">
        <f>
ROUND(VALUE(SUBSTITUTE(実質収支比率等に係る経年分析!G$47,"▲","-")),2)</f>
        <v>
25.23</v>
      </c>
      <c r="D20" s="179">
        <f>
ROUND(VALUE(SUBSTITUTE(実質収支比率等に係る経年分析!H$47,"▲","-")),2)</f>
        <v>
27.03</v>
      </c>
      <c r="E20" s="179">
        <f>
ROUND(VALUE(SUBSTITUTE(実質収支比率等に係る経年分析!I$47,"▲","-")),2)</f>
        <v>
33.380000000000003</v>
      </c>
      <c r="F20" s="179">
        <f>
ROUND(VALUE(SUBSTITUTE(実質収支比率等に係る経年分析!J$47,"▲","-")),2)</f>
        <v>
36.67</v>
      </c>
    </row>
    <row r="21" spans="1:11" x14ac:dyDescent="0.2">
      <c r="A21" s="179" t="s">
        <v>
56</v>
      </c>
      <c r="B21" s="179">
        <f>
IF(ISNUMBER(VALUE(SUBSTITUTE(実質収支比率等に係る経年分析!F$49,"▲","-"))),ROUND(VALUE(SUBSTITUTE(実質収支比率等に係る経年分析!F$49,"▲","-")),2),NA())</f>
        <v>
-1.35</v>
      </c>
      <c r="C21" s="179">
        <f>
IF(ISNUMBER(VALUE(SUBSTITUTE(実質収支比率等に係る経年分析!G$49,"▲","-"))),ROUND(VALUE(SUBSTITUTE(実質収支比率等に係る経年分析!G$49,"▲","-")),2),NA())</f>
        <v>
3.27</v>
      </c>
      <c r="D21" s="179">
        <f>
IF(ISNUMBER(VALUE(SUBSTITUTE(実質収支比率等に係る経年分析!H$49,"▲","-"))),ROUND(VALUE(SUBSTITUTE(実質収支比率等に係る経年分析!H$49,"▲","-")),2),NA())</f>
        <v>
2.2200000000000002</v>
      </c>
      <c r="E21" s="179">
        <f>
IF(ISNUMBER(VALUE(SUBSTITUTE(実質収支比率等に係る経年分析!I$49,"▲","-"))),ROUND(VALUE(SUBSTITUTE(実質収支比率等に係る経年分析!I$49,"▲","-")),2),NA())</f>
        <v>
6.93</v>
      </c>
      <c r="F21" s="179">
        <f>
IF(ISNUMBER(VALUE(SUBSTITUTE(実質収支比率等に係る経年分析!J$49,"▲","-"))),ROUND(VALUE(SUBSTITUTE(実質収支比率等に係る経年分析!J$49,"▲","-")),2),NA())</f>
        <v>
2.84</v>
      </c>
    </row>
    <row r="24" spans="1:11" x14ac:dyDescent="0.2">
      <c r="A24" s="149" t="s">
        <v>
57</v>
      </c>
    </row>
    <row r="25" spans="1:11" x14ac:dyDescent="0.2">
      <c r="A25" s="180"/>
      <c r="B25" s="180" t="str">
        <f>
連結実質赤字比率に係る赤字・黒字の構成分析!F$33</f>
        <v>
H26</v>
      </c>
      <c r="C25" s="180"/>
      <c r="D25" s="180" t="str">
        <f>
連結実質赤字比率に係る赤字・黒字の構成分析!G$33</f>
        <v>
H27</v>
      </c>
      <c r="E25" s="180"/>
      <c r="F25" s="180" t="str">
        <f>
連結実質赤字比率に係る赤字・黒字の構成分析!H$33</f>
        <v>
H28</v>
      </c>
      <c r="G25" s="180"/>
      <c r="H25" s="180" t="str">
        <f>
連結実質赤字比率に係る赤字・黒字の構成分析!I$33</f>
        <v>
H29</v>
      </c>
      <c r="I25" s="180"/>
      <c r="J25" s="180" t="str">
        <f>
連結実質赤字比率に係る赤字・黒字の構成分析!J$33</f>
        <v>
H30</v>
      </c>
      <c r="K25" s="180"/>
    </row>
    <row r="26" spans="1:11" x14ac:dyDescent="0.2">
      <c r="A26" s="180"/>
      <c r="B26" s="180" t="s">
        <v>
58</v>
      </c>
      <c r="C26" s="180" t="s">
        <v>
59</v>
      </c>
      <c r="D26" s="180" t="s">
        <v>
58</v>
      </c>
      <c r="E26" s="180" t="s">
        <v>
59</v>
      </c>
      <c r="F26" s="180" t="s">
        <v>
58</v>
      </c>
      <c r="G26" s="180" t="s">
        <v>
59</v>
      </c>
      <c r="H26" s="180" t="s">
        <v>
58</v>
      </c>
      <c r="I26" s="180" t="s">
        <v>
59</v>
      </c>
      <c r="J26" s="180" t="s">
        <v>
58</v>
      </c>
      <c r="K26" s="180" t="s">
        <v>
59</v>
      </c>
    </row>
    <row r="27" spans="1:11" x14ac:dyDescent="0.2">
      <c r="A27" s="180" t="str">
        <f>
IF(連結実質赤字比率に係る赤字・黒字の構成分析!C$43="",NA(),連結実質赤字比率に係る赤字・黒字の構成分析!C$43)</f>
        <v>
その他会計（黒字）</v>
      </c>
      <c r="B27" s="180" t="e">
        <f>
IF(ROUND(VALUE(SUBSTITUTE(連結実質赤字比率に係る赤字・黒字の構成分析!F$43,"▲", "-")), 2) &lt; 0, ABS(ROUND(VALUE(SUBSTITUTE(連結実質赤字比率に係る赤字・黒字の構成分析!F$43,"▲", "-")), 2)), NA())</f>
        <v>
#VALUE!</v>
      </c>
      <c r="C27" s="180" t="e">
        <f>
IF(ROUND(VALUE(SUBSTITUTE(連結実質赤字比率に係る赤字・黒字の構成分析!F$43,"▲", "-")), 2) &gt;= 0, ABS(ROUND(VALUE(SUBSTITUTE(連結実質赤字比率に係る赤字・黒字の構成分析!F$43,"▲", "-")), 2)), NA())</f>
        <v>
#VALUE!</v>
      </c>
      <c r="D27" s="180" t="e">
        <f>
IF(ROUND(VALUE(SUBSTITUTE(連結実質赤字比率に係る赤字・黒字の構成分析!G$43,"▲", "-")), 2) &lt; 0, ABS(ROUND(VALUE(SUBSTITUTE(連結実質赤字比率に係る赤字・黒字の構成分析!G$43,"▲", "-")), 2)), NA())</f>
        <v>
#VALUE!</v>
      </c>
      <c r="E27" s="180" t="e">
        <f>
IF(ROUND(VALUE(SUBSTITUTE(連結実質赤字比率に係る赤字・黒字の構成分析!G$43,"▲", "-")), 2) &gt;= 0, ABS(ROUND(VALUE(SUBSTITUTE(連結実質赤字比率に係る赤字・黒字の構成分析!G$43,"▲", "-")), 2)), NA())</f>
        <v>
#VALUE!</v>
      </c>
      <c r="F27" s="180" t="e">
        <f>
IF(ROUND(VALUE(SUBSTITUTE(連結実質赤字比率に係る赤字・黒字の構成分析!H$43,"▲", "-")), 2) &lt; 0, ABS(ROUND(VALUE(SUBSTITUTE(連結実質赤字比率に係る赤字・黒字の構成分析!H$43,"▲", "-")), 2)), NA())</f>
        <v>
#VALUE!</v>
      </c>
      <c r="G27" s="180" t="e">
        <f>
IF(ROUND(VALUE(SUBSTITUTE(連結実質赤字比率に係る赤字・黒字の構成分析!H$43,"▲", "-")), 2) &gt;= 0, ABS(ROUND(VALUE(SUBSTITUTE(連結実質赤字比率に係る赤字・黒字の構成分析!H$43,"▲", "-")), 2)), NA())</f>
        <v>
#VALUE!</v>
      </c>
      <c r="H27" s="180" t="e">
        <f>
IF(ROUND(VALUE(SUBSTITUTE(連結実質赤字比率に係る赤字・黒字の構成分析!I$43,"▲", "-")), 2) &lt; 0, ABS(ROUND(VALUE(SUBSTITUTE(連結実質赤字比率に係る赤字・黒字の構成分析!I$43,"▲", "-")), 2)), NA())</f>
        <v>
#VALUE!</v>
      </c>
      <c r="I27" s="180" t="e">
        <f>
IF(ROUND(VALUE(SUBSTITUTE(連結実質赤字比率に係る赤字・黒字の構成分析!I$43,"▲", "-")), 2) &gt;= 0, ABS(ROUND(VALUE(SUBSTITUTE(連結実質赤字比率に係る赤字・黒字の構成分析!I$43,"▲", "-")), 2)), NA())</f>
        <v>
#VALUE!</v>
      </c>
      <c r="J27" s="180" t="e">
        <f>
IF(ROUND(VALUE(SUBSTITUTE(連結実質赤字比率に係る赤字・黒字の構成分析!J$43,"▲", "-")), 2) &lt; 0, ABS(ROUND(VALUE(SUBSTITUTE(連結実質赤字比率に係る赤字・黒字の構成分析!J$43,"▲", "-")), 2)), NA())</f>
        <v>
#VALUE!</v>
      </c>
      <c r="K27" s="180" t="e">
        <f>
IF(ROUND(VALUE(SUBSTITUTE(連結実質赤字比率に係る赤字・黒字の構成分析!J$43,"▲", "-")), 2) &gt;= 0, ABS(ROUND(VALUE(SUBSTITUTE(連結実質赤字比率に係る赤字・黒字の構成分析!J$43,"▲", "-")), 2)), NA())</f>
        <v>
#VALUE!</v>
      </c>
    </row>
    <row r="28" spans="1:11" x14ac:dyDescent="0.2">
      <c r="A28" s="180" t="str">
        <f>
IF(連結実質赤字比率に係る赤字・黒字の構成分析!C$42="",NA(),連結実質赤字比率に係る赤字・黒字の構成分析!C$42)</f>
        <v>
その他会計（赤字）</v>
      </c>
      <c r="B28" s="180" t="e">
        <f>
IF(ROUND(VALUE(SUBSTITUTE(連結実質赤字比率に係る赤字・黒字の構成分析!F$42,"▲", "-")), 2) &lt; 0, ABS(ROUND(VALUE(SUBSTITUTE(連結実質赤字比率に係る赤字・黒字の構成分析!F$42,"▲", "-")), 2)), NA())</f>
        <v>
#VALUE!</v>
      </c>
      <c r="C28" s="180" t="e">
        <f>
IF(ROUND(VALUE(SUBSTITUTE(連結実質赤字比率に係る赤字・黒字の構成分析!F$42,"▲", "-")), 2) &gt;= 0, ABS(ROUND(VALUE(SUBSTITUTE(連結実質赤字比率に係る赤字・黒字の構成分析!F$42,"▲", "-")), 2)), NA())</f>
        <v>
#VALUE!</v>
      </c>
      <c r="D28" s="180" t="e">
        <f>
IF(ROUND(VALUE(SUBSTITUTE(連結実質赤字比率に係る赤字・黒字の構成分析!G$42,"▲", "-")), 2) &lt; 0, ABS(ROUND(VALUE(SUBSTITUTE(連結実質赤字比率に係る赤字・黒字の構成分析!G$42,"▲", "-")), 2)), NA())</f>
        <v>
#VALUE!</v>
      </c>
      <c r="E28" s="180" t="e">
        <f>
IF(ROUND(VALUE(SUBSTITUTE(連結実質赤字比率に係る赤字・黒字の構成分析!G$42,"▲", "-")), 2) &gt;= 0, ABS(ROUND(VALUE(SUBSTITUTE(連結実質赤字比率に係る赤字・黒字の構成分析!G$42,"▲", "-")), 2)), NA())</f>
        <v>
#VALUE!</v>
      </c>
      <c r="F28" s="180" t="e">
        <f>
IF(ROUND(VALUE(SUBSTITUTE(連結実質赤字比率に係る赤字・黒字の構成分析!H$42,"▲", "-")), 2) &lt; 0, ABS(ROUND(VALUE(SUBSTITUTE(連結実質赤字比率に係る赤字・黒字の構成分析!H$42,"▲", "-")), 2)), NA())</f>
        <v>
#VALUE!</v>
      </c>
      <c r="G28" s="180" t="e">
        <f>
IF(ROUND(VALUE(SUBSTITUTE(連結実質赤字比率に係る赤字・黒字の構成分析!H$42,"▲", "-")), 2) &gt;= 0, ABS(ROUND(VALUE(SUBSTITUTE(連結実質赤字比率に係る赤字・黒字の構成分析!H$42,"▲", "-")), 2)), NA())</f>
        <v>
#VALUE!</v>
      </c>
      <c r="H28" s="180" t="e">
        <f>
IF(ROUND(VALUE(SUBSTITUTE(連結実質赤字比率に係る赤字・黒字の構成分析!I$42,"▲", "-")), 2) &lt; 0, ABS(ROUND(VALUE(SUBSTITUTE(連結実質赤字比率に係る赤字・黒字の構成分析!I$42,"▲", "-")), 2)), NA())</f>
        <v>
#VALUE!</v>
      </c>
      <c r="I28" s="180" t="e">
        <f>
IF(ROUND(VALUE(SUBSTITUTE(連結実質赤字比率に係る赤字・黒字の構成分析!I$42,"▲", "-")), 2) &gt;= 0, ABS(ROUND(VALUE(SUBSTITUTE(連結実質赤字比率に係る赤字・黒字の構成分析!I$42,"▲", "-")), 2)), NA())</f>
        <v>
#VALUE!</v>
      </c>
      <c r="J28" s="180" t="e">
        <f>
IF(ROUND(VALUE(SUBSTITUTE(連結実質赤字比率に係る赤字・黒字の構成分析!J$42,"▲", "-")), 2) &lt; 0, ABS(ROUND(VALUE(SUBSTITUTE(連結実質赤字比率に係る赤字・黒字の構成分析!J$42,"▲", "-")), 2)), NA())</f>
        <v>
#VALUE!</v>
      </c>
      <c r="K28" s="180" t="e">
        <f>
IF(ROUND(VALUE(SUBSTITUTE(連結実質赤字比率に係る赤字・黒字の構成分析!J$42,"▲", "-")), 2) &gt;= 0, ABS(ROUND(VALUE(SUBSTITUTE(連結実質赤字比率に係る赤字・黒字の構成分析!J$42,"▲", "-")), 2)), NA())</f>
        <v>
#VALUE!</v>
      </c>
    </row>
    <row r="29" spans="1:11" x14ac:dyDescent="0.2">
      <c r="A29" s="180" t="str">
        <f>
IF(連結実質赤字比率に係る赤字・黒字の構成分析!C$41="",NA(),連結実質赤字比率に係る赤字・黒字の構成分析!C$41)</f>
        <v>
後期高齢者医療特別会計</v>
      </c>
      <c r="B29" s="180" t="e">
        <f>
IF(ROUND(VALUE(SUBSTITUTE(連結実質赤字比率に係る赤字・黒字の構成分析!F$41,"▲", "-")), 2) &lt; 0, ABS(ROUND(VALUE(SUBSTITUTE(連結実質赤字比率に係る赤字・黒字の構成分析!F$41,"▲", "-")), 2)), NA())</f>
        <v>
#N/A</v>
      </c>
      <c r="C29" s="180">
        <f>
IF(ROUND(VALUE(SUBSTITUTE(連結実質赤字比率に係る赤字・黒字の構成分析!F$41,"▲", "-")), 2) &gt;= 0, ABS(ROUND(VALUE(SUBSTITUTE(連結実質赤字比率に係る赤字・黒字の構成分析!F$41,"▲", "-")), 2)), NA())</f>
        <v>
0.06</v>
      </c>
      <c r="D29" s="180" t="e">
        <f>
IF(ROUND(VALUE(SUBSTITUTE(連結実質赤字比率に係る赤字・黒字の構成分析!G$41,"▲", "-")), 2) &lt; 0, ABS(ROUND(VALUE(SUBSTITUTE(連結実質赤字比率に係る赤字・黒字の構成分析!G$41,"▲", "-")), 2)), NA())</f>
        <v>
#N/A</v>
      </c>
      <c r="E29" s="180">
        <f>
IF(ROUND(VALUE(SUBSTITUTE(連結実質赤字比率に係る赤字・黒字の構成分析!G$41,"▲", "-")), 2) &gt;= 0, ABS(ROUND(VALUE(SUBSTITUTE(連結実質赤字比率に係る赤字・黒字の構成分析!G$41,"▲", "-")), 2)), NA())</f>
        <v>
0.04</v>
      </c>
      <c r="F29" s="180" t="e">
        <f>
IF(ROUND(VALUE(SUBSTITUTE(連結実質赤字比率に係る赤字・黒字の構成分析!H$41,"▲", "-")), 2) &lt; 0, ABS(ROUND(VALUE(SUBSTITUTE(連結実質赤字比率に係る赤字・黒字の構成分析!H$41,"▲", "-")), 2)), NA())</f>
        <v>
#N/A</v>
      </c>
      <c r="G29" s="180">
        <f>
IF(ROUND(VALUE(SUBSTITUTE(連結実質赤字比率に係る赤字・黒字の構成分析!H$41,"▲", "-")), 2) &gt;= 0, ABS(ROUND(VALUE(SUBSTITUTE(連結実質赤字比率に係る赤字・黒字の構成分析!H$41,"▲", "-")), 2)), NA())</f>
        <v>
0</v>
      </c>
      <c r="H29" s="180" t="e">
        <f>
IF(ROUND(VALUE(SUBSTITUTE(連結実質赤字比率に係る赤字・黒字の構成分析!I$41,"▲", "-")), 2) &lt; 0, ABS(ROUND(VALUE(SUBSTITUTE(連結実質赤字比率に係る赤字・黒字の構成分析!I$41,"▲", "-")), 2)), NA())</f>
        <v>
#N/A</v>
      </c>
      <c r="I29" s="180">
        <f>
IF(ROUND(VALUE(SUBSTITUTE(連結実質赤字比率に係る赤字・黒字の構成分析!I$41,"▲", "-")), 2) &gt;= 0, ABS(ROUND(VALUE(SUBSTITUTE(連結実質赤字比率に係る赤字・黒字の構成分析!I$41,"▲", "-")), 2)), NA())</f>
        <v>
7.0000000000000007E-2</v>
      </c>
      <c r="J29" s="180" t="e">
        <f>
IF(ROUND(VALUE(SUBSTITUTE(連結実質赤字比率に係る赤字・黒字の構成分析!J$41,"▲", "-")), 2) &lt; 0, ABS(ROUND(VALUE(SUBSTITUTE(連結実質赤字比率に係る赤字・黒字の構成分析!J$41,"▲", "-")), 2)), NA())</f>
        <v>
#N/A</v>
      </c>
      <c r="K29" s="180">
        <f>
IF(ROUND(VALUE(SUBSTITUTE(連結実質赤字比率に係る赤字・黒字の構成分析!J$41,"▲", "-")), 2) &gt;= 0, ABS(ROUND(VALUE(SUBSTITUTE(連結実質赤字比率に係る赤字・黒字の構成分析!J$41,"▲", "-")), 2)), NA())</f>
        <v>
0</v>
      </c>
    </row>
    <row r="30" spans="1:11" x14ac:dyDescent="0.2">
      <c r="A30" s="180" t="str">
        <f>
IF(連結実質赤字比率に係る赤字・黒字の構成分析!C$40="",NA(),連結実質赤字比率に係る赤字・黒字の構成分析!C$40)</f>
        <v>
浄化槽設置管理事業特別会計</v>
      </c>
      <c r="B30" s="180" t="e">
        <f>
IF(ROUND(VALUE(SUBSTITUTE(連結実質赤字比率に係る赤字・黒字の構成分析!F$40,"▲", "-")), 2) &lt; 0, ABS(ROUND(VALUE(SUBSTITUTE(連結実質赤字比率に係る赤字・黒字の構成分析!F$40,"▲", "-")), 2)), NA())</f>
        <v>
#N/A</v>
      </c>
      <c r="C30" s="180">
        <f>
IF(ROUND(VALUE(SUBSTITUTE(連結実質赤字比率に係る赤字・黒字の構成分析!F$40,"▲", "-")), 2) &gt;= 0, ABS(ROUND(VALUE(SUBSTITUTE(連結実質赤字比率に係る赤字・黒字の構成分析!F$40,"▲", "-")), 2)), NA())</f>
        <v>
0.1</v>
      </c>
      <c r="D30" s="180" t="e">
        <f>
IF(ROUND(VALUE(SUBSTITUTE(連結実質赤字比率に係る赤字・黒字の構成分析!G$40,"▲", "-")), 2) &lt; 0, ABS(ROUND(VALUE(SUBSTITUTE(連結実質赤字比率に係る赤字・黒字の構成分析!G$40,"▲", "-")), 2)), NA())</f>
        <v>
#N/A</v>
      </c>
      <c r="E30" s="180">
        <f>
IF(ROUND(VALUE(SUBSTITUTE(連結実質赤字比率に係る赤字・黒字の構成分析!G$40,"▲", "-")), 2) &gt;= 0, ABS(ROUND(VALUE(SUBSTITUTE(連結実質赤字比率に係る赤字・黒字の構成分析!G$40,"▲", "-")), 2)), NA())</f>
        <v>
0.01</v>
      </c>
      <c r="F30" s="180" t="e">
        <f>
IF(ROUND(VALUE(SUBSTITUTE(連結実質赤字比率に係る赤字・黒字の構成分析!H$40,"▲", "-")), 2) &lt; 0, ABS(ROUND(VALUE(SUBSTITUTE(連結実質赤字比率に係る赤字・黒字の構成分析!H$40,"▲", "-")), 2)), NA())</f>
        <v>
#N/A</v>
      </c>
      <c r="G30" s="180">
        <f>
IF(ROUND(VALUE(SUBSTITUTE(連結実質赤字比率に係る赤字・黒字の構成分析!H$40,"▲", "-")), 2) &gt;= 0, ABS(ROUND(VALUE(SUBSTITUTE(連結実質赤字比率に係る赤字・黒字の構成分析!H$40,"▲", "-")), 2)), NA())</f>
        <v>
0.04</v>
      </c>
      <c r="H30" s="180" t="e">
        <f>
IF(ROUND(VALUE(SUBSTITUTE(連結実質赤字比率に係る赤字・黒字の構成分析!I$40,"▲", "-")), 2) &lt; 0, ABS(ROUND(VALUE(SUBSTITUTE(連結実質赤字比率に係る赤字・黒字の構成分析!I$40,"▲", "-")), 2)), NA())</f>
        <v>
#N/A</v>
      </c>
      <c r="I30" s="180">
        <f>
IF(ROUND(VALUE(SUBSTITUTE(連結実質赤字比率に係る赤字・黒字の構成分析!I$40,"▲", "-")), 2) &gt;= 0, ABS(ROUND(VALUE(SUBSTITUTE(連結実質赤字比率に係る赤字・黒字の構成分析!I$40,"▲", "-")), 2)), NA())</f>
        <v>
0.06</v>
      </c>
      <c r="J30" s="180" t="e">
        <f>
IF(ROUND(VALUE(SUBSTITUTE(連結実質赤字比率に係る赤字・黒字の構成分析!J$40,"▲", "-")), 2) &lt; 0, ABS(ROUND(VALUE(SUBSTITUTE(連結実質赤字比率に係る赤字・黒字の構成分析!J$40,"▲", "-")), 2)), NA())</f>
        <v>
#N/A</v>
      </c>
      <c r="K30" s="180">
        <f>
IF(ROUND(VALUE(SUBSTITUTE(連結実質赤字比率に係る赤字・黒字の構成分析!J$40,"▲", "-")), 2) &gt;= 0, ABS(ROUND(VALUE(SUBSTITUTE(連結実質赤字比率に係る赤字・黒字の構成分析!J$40,"▲", "-")), 2)), NA())</f>
        <v>
0.46</v>
      </c>
    </row>
    <row r="31" spans="1:11" x14ac:dyDescent="0.2">
      <c r="A31" s="180" t="str">
        <f>
IF(連結実質赤字比率に係る赤字・黒字の構成分析!C$39="",NA(),連結実質赤字比率に係る赤字・黒字の構成分析!C$39)</f>
        <v>
介護保険特別会計</v>
      </c>
      <c r="B31" s="180" t="e">
        <f>
IF(ROUND(VALUE(SUBSTITUTE(連結実質赤字比率に係る赤字・黒字の構成分析!F$39,"▲", "-")), 2) &lt; 0, ABS(ROUND(VALUE(SUBSTITUTE(連結実質赤字比率に係る赤字・黒字の構成分析!F$39,"▲", "-")), 2)), NA())</f>
        <v>
#N/A</v>
      </c>
      <c r="C31" s="180">
        <f>
IF(ROUND(VALUE(SUBSTITUTE(連結実質赤字比率に係る赤字・黒字の構成分析!F$39,"▲", "-")), 2) &gt;= 0, ABS(ROUND(VALUE(SUBSTITUTE(連結実質赤字比率に係る赤字・黒字の構成分析!F$39,"▲", "-")), 2)), NA())</f>
        <v>
0.54</v>
      </c>
      <c r="D31" s="180" t="e">
        <f>
IF(ROUND(VALUE(SUBSTITUTE(連結実質赤字比率に係る赤字・黒字の構成分析!G$39,"▲", "-")), 2) &lt; 0, ABS(ROUND(VALUE(SUBSTITUTE(連結実質赤字比率に係る赤字・黒字の構成分析!G$39,"▲", "-")), 2)), NA())</f>
        <v>
#N/A</v>
      </c>
      <c r="E31" s="180">
        <f>
IF(ROUND(VALUE(SUBSTITUTE(連結実質赤字比率に係る赤字・黒字の構成分析!G$39,"▲", "-")), 2) &gt;= 0, ABS(ROUND(VALUE(SUBSTITUTE(連結実質赤字比率に係る赤字・黒字の構成分析!G$39,"▲", "-")), 2)), NA())</f>
        <v>
0.25</v>
      </c>
      <c r="F31" s="180" t="e">
        <f>
IF(ROUND(VALUE(SUBSTITUTE(連結実質赤字比率に係る赤字・黒字の構成分析!H$39,"▲", "-")), 2) &lt; 0, ABS(ROUND(VALUE(SUBSTITUTE(連結実質赤字比率に係る赤字・黒字の構成分析!H$39,"▲", "-")), 2)), NA())</f>
        <v>
#N/A</v>
      </c>
      <c r="G31" s="180">
        <f>
IF(ROUND(VALUE(SUBSTITUTE(連結実質赤字比率に係る赤字・黒字の構成分析!H$39,"▲", "-")), 2) &gt;= 0, ABS(ROUND(VALUE(SUBSTITUTE(連結実質赤字比率に係る赤字・黒字の構成分析!H$39,"▲", "-")), 2)), NA())</f>
        <v>
0.81</v>
      </c>
      <c r="H31" s="180" t="e">
        <f>
IF(ROUND(VALUE(SUBSTITUTE(連結実質赤字比率に係る赤字・黒字の構成分析!I$39,"▲", "-")), 2) &lt; 0, ABS(ROUND(VALUE(SUBSTITUTE(連結実質赤字比率に係る赤字・黒字の構成分析!I$39,"▲", "-")), 2)), NA())</f>
        <v>
#N/A</v>
      </c>
      <c r="I31" s="180">
        <f>
IF(ROUND(VALUE(SUBSTITUTE(連結実質赤字比率に係る赤字・黒字の構成分析!I$39,"▲", "-")), 2) &gt;= 0, ABS(ROUND(VALUE(SUBSTITUTE(連結実質赤字比率に係る赤字・黒字の構成分析!I$39,"▲", "-")), 2)), NA())</f>
        <v>
1.08</v>
      </c>
      <c r="J31" s="180" t="e">
        <f>
IF(ROUND(VALUE(SUBSTITUTE(連結実質赤字比率に係る赤字・黒字の構成分析!J$39,"▲", "-")), 2) &lt; 0, ABS(ROUND(VALUE(SUBSTITUTE(連結実質赤字比率に係る赤字・黒字の構成分析!J$39,"▲", "-")), 2)), NA())</f>
        <v>
#N/A</v>
      </c>
      <c r="K31" s="180">
        <f>
IF(ROUND(VALUE(SUBSTITUTE(連結実質赤字比率に係る赤字・黒字の構成分析!J$39,"▲", "-")), 2) &gt;= 0, ABS(ROUND(VALUE(SUBSTITUTE(連結実質赤字比率に係る赤字・黒字の構成分析!J$39,"▲", "-")), 2)), NA())</f>
        <v>
0.57999999999999996</v>
      </c>
    </row>
    <row r="32" spans="1:11" x14ac:dyDescent="0.2">
      <c r="A32" s="180" t="str">
        <f>
IF(連結実質赤字比率に係る赤字・黒字の構成分析!C$38="",NA(),連結実質赤字比率に係る赤字・黒字の構成分析!C$38)</f>
        <v>
一般旅客自動車運送事業会計</v>
      </c>
      <c r="B32" s="180" t="e">
        <f>
IF(ROUND(VALUE(SUBSTITUTE(連結実質赤字比率に係る赤字・黒字の構成分析!F$38,"▲", "-")), 2) &lt; 0, ABS(ROUND(VALUE(SUBSTITUTE(連結実質赤字比率に係る赤字・黒字の構成分析!F$38,"▲", "-")), 2)), NA())</f>
        <v>
#N/A</v>
      </c>
      <c r="C32" s="180">
        <f>
IF(ROUND(VALUE(SUBSTITUTE(連結実質赤字比率に係る赤字・黒字の構成分析!F$38,"▲", "-")), 2) &gt;= 0, ABS(ROUND(VALUE(SUBSTITUTE(連結実質赤字比率に係る赤字・黒字の構成分析!F$38,"▲", "-")), 2)), NA())</f>
        <v>
2.65</v>
      </c>
      <c r="D32" s="180" t="e">
        <f>
IF(ROUND(VALUE(SUBSTITUTE(連結実質赤字比率に係る赤字・黒字の構成分析!G$38,"▲", "-")), 2) &lt; 0, ABS(ROUND(VALUE(SUBSTITUTE(連結実質赤字比率に係る赤字・黒字の構成分析!G$38,"▲", "-")), 2)), NA())</f>
        <v>
#N/A</v>
      </c>
      <c r="E32" s="180">
        <f>
IF(ROUND(VALUE(SUBSTITUTE(連結実質赤字比率に係る赤字・黒字の構成分析!G$38,"▲", "-")), 2) &gt;= 0, ABS(ROUND(VALUE(SUBSTITUTE(連結実質赤字比率に係る赤字・黒字の構成分析!G$38,"▲", "-")), 2)), NA())</f>
        <v>
2.38</v>
      </c>
      <c r="F32" s="180" t="e">
        <f>
IF(ROUND(VALUE(SUBSTITUTE(連結実質赤字比率に係る赤字・黒字の構成分析!H$38,"▲", "-")), 2) &lt; 0, ABS(ROUND(VALUE(SUBSTITUTE(連結実質赤字比率に係る赤字・黒字の構成分析!H$38,"▲", "-")), 2)), NA())</f>
        <v>
#N/A</v>
      </c>
      <c r="G32" s="180">
        <f>
IF(ROUND(VALUE(SUBSTITUTE(連結実質赤字比率に係る赤字・黒字の構成分析!H$38,"▲", "-")), 2) &gt;= 0, ABS(ROUND(VALUE(SUBSTITUTE(連結実質赤字比率に係る赤字・黒字の構成分析!H$38,"▲", "-")), 2)), NA())</f>
        <v>
2.44</v>
      </c>
      <c r="H32" s="180" t="e">
        <f>
IF(ROUND(VALUE(SUBSTITUTE(連結実質赤字比率に係る赤字・黒字の構成分析!I$38,"▲", "-")), 2) &lt; 0, ABS(ROUND(VALUE(SUBSTITUTE(連結実質赤字比率に係る赤字・黒字の構成分析!I$38,"▲", "-")), 2)), NA())</f>
        <v>
#N/A</v>
      </c>
      <c r="I32" s="180">
        <f>
IF(ROUND(VALUE(SUBSTITUTE(連結実質赤字比率に係る赤字・黒字の構成分析!I$38,"▲", "-")), 2) &gt;= 0, ABS(ROUND(VALUE(SUBSTITUTE(連結実質赤字比率に係る赤字・黒字の構成分析!I$38,"▲", "-")), 2)), NA())</f>
        <v>
1.83</v>
      </c>
      <c r="J32" s="180" t="e">
        <f>
IF(ROUND(VALUE(SUBSTITUTE(連結実質赤字比率に係る赤字・黒字の構成分析!J$38,"▲", "-")), 2) &lt; 0, ABS(ROUND(VALUE(SUBSTITUTE(連結実質赤字比率に係る赤字・黒字の構成分析!J$38,"▲", "-")), 2)), NA())</f>
        <v>
#N/A</v>
      </c>
      <c r="K32" s="180">
        <f>
IF(ROUND(VALUE(SUBSTITUTE(連結実質赤字比率に係る赤字・黒字の構成分析!J$38,"▲", "-")), 2) &gt;= 0, ABS(ROUND(VALUE(SUBSTITUTE(連結実質赤字比率に係る赤字・黒字の構成分析!J$38,"▲", "-")), 2)), NA())</f>
        <v>
1.1399999999999999</v>
      </c>
    </row>
    <row r="33" spans="1:16" x14ac:dyDescent="0.2">
      <c r="A33" s="180" t="str">
        <f>
IF(連結実質赤字比率に係る赤字・黒字の構成分析!C$37="",NA(),連結実質赤字比率に係る赤字・黒字の構成分析!C$37)</f>
        <v>
国民健康保険特別会計</v>
      </c>
      <c r="B33" s="180">
        <f>
IF(ROUND(VALUE(SUBSTITUTE(連結実質赤字比率に係る赤字・黒字の構成分析!F$37,"▲", "-")), 2) &lt; 0, ABS(ROUND(VALUE(SUBSTITUTE(連結実質赤字比率に係る赤字・黒字の構成分析!F$37,"▲", "-")), 2)), NA())</f>
        <v>
8.7100000000000009</v>
      </c>
      <c r="C33" s="180" t="e">
        <f>
IF(ROUND(VALUE(SUBSTITUTE(連結実質赤字比率に係る赤字・黒字の構成分析!F$37,"▲", "-")), 2) &gt;= 0, ABS(ROUND(VALUE(SUBSTITUTE(連結実質赤字比率に係る赤字・黒字の構成分析!F$37,"▲", "-")), 2)), NA())</f>
        <v>
#N/A</v>
      </c>
      <c r="D33" s="180">
        <f>
IF(ROUND(VALUE(SUBSTITUTE(連結実質赤字比率に係る赤字・黒字の構成分析!G$37,"▲", "-")), 2) &lt; 0, ABS(ROUND(VALUE(SUBSTITUTE(連結実質赤字比率に係る赤字・黒字の構成分析!G$37,"▲", "-")), 2)), NA())</f>
        <v>
4.1500000000000004</v>
      </c>
      <c r="E33" s="180" t="e">
        <f>
IF(ROUND(VALUE(SUBSTITUTE(連結実質赤字比率に係る赤字・黒字の構成分析!G$37,"▲", "-")), 2) &gt;= 0, ABS(ROUND(VALUE(SUBSTITUTE(連結実質赤字比率に係る赤字・黒字の構成分析!G$37,"▲", "-")), 2)), NA())</f>
        <v>
#N/A</v>
      </c>
      <c r="F33" s="180">
        <f>
IF(ROUND(VALUE(SUBSTITUTE(連結実質赤字比率に係る赤字・黒字の構成分析!H$37,"▲", "-")), 2) &lt; 0, ABS(ROUND(VALUE(SUBSTITUTE(連結実質赤字比率に係る赤字・黒字の構成分析!H$37,"▲", "-")), 2)), NA())</f>
        <v>
0.37</v>
      </c>
      <c r="G33" s="180" t="e">
        <f>
IF(ROUND(VALUE(SUBSTITUTE(連結実質赤字比率に係る赤字・黒字の構成分析!H$37,"▲", "-")), 2) &gt;= 0, ABS(ROUND(VALUE(SUBSTITUTE(連結実質赤字比率に係る赤字・黒字の構成分析!H$37,"▲", "-")), 2)), NA())</f>
        <v>
#N/A</v>
      </c>
      <c r="H33" s="180" t="e">
        <f>
IF(ROUND(VALUE(SUBSTITUTE(連結実質赤字比率に係る赤字・黒字の構成分析!I$37,"▲", "-")), 2) &lt; 0, ABS(ROUND(VALUE(SUBSTITUTE(連結実質赤字比率に係る赤字・黒字の構成分析!I$37,"▲", "-")), 2)), NA())</f>
        <v>
#N/A</v>
      </c>
      <c r="I33" s="180">
        <f>
IF(ROUND(VALUE(SUBSTITUTE(連結実質赤字比率に係る赤字・黒字の構成分析!I$37,"▲", "-")), 2) &gt;= 0, ABS(ROUND(VALUE(SUBSTITUTE(連結実質赤字比率に係る赤字・黒字の構成分析!I$37,"▲", "-")), 2)), NA())</f>
        <v>
0</v>
      </c>
      <c r="J33" s="180" t="e">
        <f>
IF(ROUND(VALUE(SUBSTITUTE(連結実質赤字比率に係る赤字・黒字の構成分析!J$37,"▲", "-")), 2) &lt; 0, ABS(ROUND(VALUE(SUBSTITUTE(連結実質赤字比率に係る赤字・黒字の構成分析!J$37,"▲", "-")), 2)), NA())</f>
        <v>
#N/A</v>
      </c>
      <c r="K33" s="180">
        <f>
IF(ROUND(VALUE(SUBSTITUTE(連結実質赤字比率に係る赤字・黒字の構成分析!J$37,"▲", "-")), 2) &gt;= 0, ABS(ROUND(VALUE(SUBSTITUTE(連結実質赤字比率に係る赤字・黒字の構成分析!J$37,"▲", "-")), 2)), NA())</f>
        <v>
1.45</v>
      </c>
    </row>
    <row r="34" spans="1:16" x14ac:dyDescent="0.2">
      <c r="A34" s="180" t="str">
        <f>
IF(連結実質赤字比率に係る赤字・黒字の構成分析!C$36="",NA(),連結実質赤字比率に係る赤字・黒字の構成分析!C$36)</f>
        <v>
一般会計</v>
      </c>
      <c r="B34" s="180" t="e">
        <f>
IF(ROUND(VALUE(SUBSTITUTE(連結実質赤字比率に係る赤字・黒字の構成分析!F$36,"▲", "-")), 2) &lt; 0, ABS(ROUND(VALUE(SUBSTITUTE(連結実質赤字比率に係る赤字・黒字の構成分析!F$36,"▲", "-")), 2)), NA())</f>
        <v>
#N/A</v>
      </c>
      <c r="C34" s="180">
        <f>
IF(ROUND(VALUE(SUBSTITUTE(連結実質赤字比率に係る赤字・黒字の構成分析!F$36,"▲", "-")), 2) &gt;= 0, ABS(ROUND(VALUE(SUBSTITUTE(連結実質赤字比率に係る赤字・黒字の構成分析!F$36,"▲", "-")), 2)), NA())</f>
        <v>
1.83</v>
      </c>
      <c r="D34" s="180" t="e">
        <f>
IF(ROUND(VALUE(SUBSTITUTE(連結実質赤字比率に係る赤字・黒字の構成分析!G$36,"▲", "-")), 2) &lt; 0, ABS(ROUND(VALUE(SUBSTITUTE(連結実質赤字比率に係る赤字・黒字の構成分析!G$36,"▲", "-")), 2)), NA())</f>
        <v>
#N/A</v>
      </c>
      <c r="E34" s="180">
        <f>
IF(ROUND(VALUE(SUBSTITUTE(連結実質赤字比率に係る赤字・黒字の構成分析!G$36,"▲", "-")), 2) &gt;= 0, ABS(ROUND(VALUE(SUBSTITUTE(連結実質赤字比率に係る赤字・黒字の構成分析!G$36,"▲", "-")), 2)), NA())</f>
        <v>
2.2200000000000002</v>
      </c>
      <c r="F34" s="180" t="e">
        <f>
IF(ROUND(VALUE(SUBSTITUTE(連結実質赤字比率に係る赤字・黒字の構成分析!H$36,"▲", "-")), 2) &lt; 0, ABS(ROUND(VALUE(SUBSTITUTE(連結実質赤字比率に係る赤字・黒字の構成分析!H$36,"▲", "-")), 2)), NA())</f>
        <v>
#N/A</v>
      </c>
      <c r="G34" s="180">
        <f>
IF(ROUND(VALUE(SUBSTITUTE(連結実質赤字比率に係る赤字・黒字の構成分析!H$36,"▲", "-")), 2) &gt;= 0, ABS(ROUND(VALUE(SUBSTITUTE(連結実質赤字比率に係る赤字・黒字の構成分析!H$36,"▲", "-")), 2)), NA())</f>
        <v>
2.4700000000000002</v>
      </c>
      <c r="H34" s="180" t="e">
        <f>
IF(ROUND(VALUE(SUBSTITUTE(連結実質赤字比率に係る赤字・黒字の構成分析!I$36,"▲", "-")), 2) &lt; 0, ABS(ROUND(VALUE(SUBSTITUTE(連結実質赤字比率に係る赤字・黒字の構成分析!I$36,"▲", "-")), 2)), NA())</f>
        <v>
#N/A</v>
      </c>
      <c r="I34" s="180">
        <f>
IF(ROUND(VALUE(SUBSTITUTE(連結実質赤字比率に係る赤字・黒字の構成分析!I$36,"▲", "-")), 2) &gt;= 0, ABS(ROUND(VALUE(SUBSTITUTE(連結実質赤字比率に係る赤字・黒字の構成分析!I$36,"▲", "-")), 2)), NA())</f>
        <v>
3</v>
      </c>
      <c r="J34" s="180" t="e">
        <f>
IF(ROUND(VALUE(SUBSTITUTE(連結実質赤字比率に係る赤字・黒字の構成分析!J$36,"▲", "-")), 2) &lt; 0, ABS(ROUND(VALUE(SUBSTITUTE(連結実質赤字比率に係る赤字・黒字の構成分析!J$36,"▲", "-")), 2)), NA())</f>
        <v>
#N/A</v>
      </c>
      <c r="K34" s="180">
        <f>
IF(ROUND(VALUE(SUBSTITUTE(連結実質赤字比率に係る赤字・黒字の構成分析!J$36,"▲", "-")), 2) &gt;= 0, ABS(ROUND(VALUE(SUBSTITUTE(連結実質赤字比率に係る赤字・黒字の構成分析!J$36,"▲", "-")), 2)), NA())</f>
        <v>
2.96</v>
      </c>
    </row>
    <row r="35" spans="1:16" x14ac:dyDescent="0.2">
      <c r="A35" s="180" t="str">
        <f>
IF(連結実質赤字比率に係る赤字・黒字の構成分析!C$35="",NA(),連結実質赤字比率に係る赤字・黒字の構成分析!C$35)</f>
        <v>
水道事業会計</v>
      </c>
      <c r="B35" s="180" t="e">
        <f>
IF(ROUND(VALUE(SUBSTITUTE(連結実質赤字比率に係る赤字・黒字の構成分析!F$35,"▲", "-")), 2) &lt; 0, ABS(ROUND(VALUE(SUBSTITUTE(連結実質赤字比率に係る赤字・黒字の構成分析!F$35,"▲", "-")), 2)), NA())</f>
        <v>
#N/A</v>
      </c>
      <c r="C35" s="180">
        <f>
IF(ROUND(VALUE(SUBSTITUTE(連結実質赤字比率に係る赤字・黒字の構成分析!F$35,"▲", "-")), 2) &gt;= 0, ABS(ROUND(VALUE(SUBSTITUTE(連結実質赤字比率に係る赤字・黒字の構成分析!F$35,"▲", "-")), 2)), NA())</f>
        <v>
3.82</v>
      </c>
      <c r="D35" s="180" t="e">
        <f>
IF(ROUND(VALUE(SUBSTITUTE(連結実質赤字比率に係る赤字・黒字の構成分析!G$35,"▲", "-")), 2) &lt; 0, ABS(ROUND(VALUE(SUBSTITUTE(連結実質赤字比率に係る赤字・黒字の構成分析!G$35,"▲", "-")), 2)), NA())</f>
        <v>
#N/A</v>
      </c>
      <c r="E35" s="180">
        <f>
IF(ROUND(VALUE(SUBSTITUTE(連結実質赤字比率に係る赤字・黒字の構成分析!G$35,"▲", "-")), 2) &gt;= 0, ABS(ROUND(VALUE(SUBSTITUTE(連結実質赤字比率に係る赤字・黒字の構成分析!G$35,"▲", "-")), 2)), NA())</f>
        <v>
3.47</v>
      </c>
      <c r="F35" s="180" t="e">
        <f>
IF(ROUND(VALUE(SUBSTITUTE(連結実質赤字比率に係る赤字・黒字の構成分析!H$35,"▲", "-")), 2) &lt; 0, ABS(ROUND(VALUE(SUBSTITUTE(連結実質赤字比率に係る赤字・黒字の構成分析!H$35,"▲", "-")), 2)), NA())</f>
        <v>
#N/A</v>
      </c>
      <c r="G35" s="180">
        <f>
IF(ROUND(VALUE(SUBSTITUTE(連結実質赤字比率に係る赤字・黒字の構成分析!H$35,"▲", "-")), 2) &gt;= 0, ABS(ROUND(VALUE(SUBSTITUTE(連結実質赤字比率に係る赤字・黒字の構成分析!H$35,"▲", "-")), 2)), NA())</f>
        <v>
3.64</v>
      </c>
      <c r="H35" s="180" t="e">
        <f>
IF(ROUND(VALUE(SUBSTITUTE(連結実質赤字比率に係る赤字・黒字の構成分析!I$35,"▲", "-")), 2) &lt; 0, ABS(ROUND(VALUE(SUBSTITUTE(連結実質赤字比率に係る赤字・黒字の構成分析!I$35,"▲", "-")), 2)), NA())</f>
        <v>
#N/A</v>
      </c>
      <c r="I35" s="180">
        <f>
IF(ROUND(VALUE(SUBSTITUTE(連結実質赤字比率に係る赤字・黒字の構成分析!I$35,"▲", "-")), 2) &gt;= 0, ABS(ROUND(VALUE(SUBSTITUTE(連結実質赤字比率に係る赤字・黒字の構成分析!I$35,"▲", "-")), 2)), NA())</f>
        <v>
3.58</v>
      </c>
      <c r="J35" s="180" t="e">
        <f>
IF(ROUND(VALUE(SUBSTITUTE(連結実質赤字比率に係る赤字・黒字の構成分析!J$35,"▲", "-")), 2) &lt; 0, ABS(ROUND(VALUE(SUBSTITUTE(連結実質赤字比率に係る赤字・黒字の構成分析!J$35,"▲", "-")), 2)), NA())</f>
        <v>
#N/A</v>
      </c>
      <c r="K35" s="180">
        <f>
IF(ROUND(VALUE(SUBSTITUTE(連結実質赤字比率に係る赤字・黒字の構成分析!J$35,"▲", "-")), 2) &gt;= 0, ABS(ROUND(VALUE(SUBSTITUTE(連結実質赤字比率に係る赤字・黒字の構成分析!J$35,"▲", "-")), 2)), NA())</f>
        <v>
3.78</v>
      </c>
    </row>
    <row r="36" spans="1:16" x14ac:dyDescent="0.2">
      <c r="A36" s="180" t="str">
        <f>
IF(連結実質赤字比率に係る赤字・黒字の構成分析!C$34="",NA(),連結実質赤字比率に係る赤字・黒字の構成分析!C$34)</f>
        <v>
病院事業会計</v>
      </c>
      <c r="B36" s="180" t="e">
        <f>
IF(ROUND(VALUE(SUBSTITUTE(連結実質赤字比率に係る赤字・黒字の構成分析!F$34,"▲", "-")), 2) &lt; 0, ABS(ROUND(VALUE(SUBSTITUTE(連結実質赤字比率に係る赤字・黒字の構成分析!F$34,"▲", "-")), 2)), NA())</f>
        <v>
#N/A</v>
      </c>
      <c r="C36" s="180">
        <f>
IF(ROUND(VALUE(SUBSTITUTE(連結実質赤字比率に係る赤字・黒字の構成分析!F$34,"▲", "-")), 2) &gt;= 0, ABS(ROUND(VALUE(SUBSTITUTE(連結実質赤字比率に係る赤字・黒字の構成分析!F$34,"▲", "-")), 2)), NA())</f>
        <v>
22.94</v>
      </c>
      <c r="D36" s="180" t="e">
        <f>
IF(ROUND(VALUE(SUBSTITUTE(連結実質赤字比率に係る赤字・黒字の構成分析!G$34,"▲", "-")), 2) &lt; 0, ABS(ROUND(VALUE(SUBSTITUTE(連結実質赤字比率に係る赤字・黒字の構成分析!G$34,"▲", "-")), 2)), NA())</f>
        <v>
#N/A</v>
      </c>
      <c r="E36" s="180">
        <f>
IF(ROUND(VALUE(SUBSTITUTE(連結実質赤字比率に係る赤字・黒字の構成分析!G$34,"▲", "-")), 2) &gt;= 0, ABS(ROUND(VALUE(SUBSTITUTE(連結実質赤字比率に係る赤字・黒字の構成分析!G$34,"▲", "-")), 2)), NA())</f>
        <v>
22.34</v>
      </c>
      <c r="F36" s="180" t="e">
        <f>
IF(ROUND(VALUE(SUBSTITUTE(連結実質赤字比率に係る赤字・黒字の構成分析!H$34,"▲", "-")), 2) &lt; 0, ABS(ROUND(VALUE(SUBSTITUTE(連結実質赤字比率に係る赤字・黒字の構成分析!H$34,"▲", "-")), 2)), NA())</f>
        <v>
#N/A</v>
      </c>
      <c r="G36" s="180">
        <f>
IF(ROUND(VALUE(SUBSTITUTE(連結実質赤字比率に係る赤字・黒字の構成分析!H$34,"▲", "-")), 2) &gt;= 0, ABS(ROUND(VALUE(SUBSTITUTE(連結実質赤字比率に係る赤字・黒字の構成分析!H$34,"▲", "-")), 2)), NA())</f>
        <v>
22.16</v>
      </c>
      <c r="H36" s="180" t="e">
        <f>
IF(ROUND(VALUE(SUBSTITUTE(連結実質赤字比率に係る赤字・黒字の構成分析!I$34,"▲", "-")), 2) &lt; 0, ABS(ROUND(VALUE(SUBSTITUTE(連結実質赤字比率に係る赤字・黒字の構成分析!I$34,"▲", "-")), 2)), NA())</f>
        <v>
#N/A</v>
      </c>
      <c r="I36" s="180">
        <f>
IF(ROUND(VALUE(SUBSTITUTE(連結実質赤字比率に係る赤字・黒字の構成分析!I$34,"▲", "-")), 2) &gt;= 0, ABS(ROUND(VALUE(SUBSTITUTE(連結実質赤字比率に係る赤字・黒字の構成分析!I$34,"▲", "-")), 2)), NA())</f>
        <v>
19.28</v>
      </c>
      <c r="J36" s="180" t="e">
        <f>
IF(ROUND(VALUE(SUBSTITUTE(連結実質赤字比率に係る赤字・黒字の構成分析!J$34,"▲", "-")), 2) &lt; 0, ABS(ROUND(VALUE(SUBSTITUTE(連結実質赤字比率に係る赤字・黒字の構成分析!J$34,"▲", "-")), 2)), NA())</f>
        <v>
#N/A</v>
      </c>
      <c r="K36" s="180">
        <f>
IF(ROUND(VALUE(SUBSTITUTE(連結実質赤字比率に係る赤字・黒字の構成分析!J$34,"▲", "-")), 2) &gt;= 0, ABS(ROUND(VALUE(SUBSTITUTE(連結実質赤字比率に係る赤字・黒字の構成分析!J$34,"▲", "-")), 2)), NA())</f>
        <v>
14.92</v>
      </c>
    </row>
    <row r="39" spans="1:16" x14ac:dyDescent="0.2">
      <c r="A39" s="149" t="s">
        <v>
60</v>
      </c>
    </row>
    <row r="40" spans="1:16" x14ac:dyDescent="0.2">
      <c r="A40" s="181"/>
      <c r="B40" s="181" t="str">
        <f>
'実質公債費比率（分子）の構造'!K$44</f>
        <v>
H26</v>
      </c>
      <c r="C40" s="181"/>
      <c r="D40" s="181"/>
      <c r="E40" s="181" t="str">
        <f>
'実質公債費比率（分子）の構造'!L$44</f>
        <v>
H27</v>
      </c>
      <c r="F40" s="181"/>
      <c r="G40" s="181"/>
      <c r="H40" s="181" t="str">
        <f>
'実質公債費比率（分子）の構造'!M$44</f>
        <v>
H28</v>
      </c>
      <c r="I40" s="181"/>
      <c r="J40" s="181"/>
      <c r="K40" s="181" t="str">
        <f>
'実質公債費比率（分子）の構造'!N$44</f>
        <v>
H29</v>
      </c>
      <c r="L40" s="181"/>
      <c r="M40" s="181"/>
      <c r="N40" s="181" t="str">
        <f>
'実質公債費比率（分子）の構造'!O$44</f>
        <v>
H30</v>
      </c>
      <c r="O40" s="181"/>
      <c r="P40" s="181"/>
    </row>
    <row r="41" spans="1:16" x14ac:dyDescent="0.2">
      <c r="A41" s="181"/>
      <c r="B41" s="181" t="s">
        <v>
61</v>
      </c>
      <c r="C41" s="181"/>
      <c r="D41" s="181" t="s">
        <v>
62</v>
      </c>
      <c r="E41" s="181" t="s">
        <v>
61</v>
      </c>
      <c r="F41" s="181"/>
      <c r="G41" s="181" t="s">
        <v>
62</v>
      </c>
      <c r="H41" s="181" t="s">
        <v>
61</v>
      </c>
      <c r="I41" s="181"/>
      <c r="J41" s="181" t="s">
        <v>
62</v>
      </c>
      <c r="K41" s="181" t="s">
        <v>
61</v>
      </c>
      <c r="L41" s="181"/>
      <c r="M41" s="181" t="s">
        <v>
62</v>
      </c>
      <c r="N41" s="181" t="s">
        <v>
61</v>
      </c>
      <c r="O41" s="181"/>
      <c r="P41" s="181" t="s">
        <v>
62</v>
      </c>
    </row>
    <row r="42" spans="1:16" x14ac:dyDescent="0.2">
      <c r="A42" s="181" t="s">
        <v>
63</v>
      </c>
      <c r="B42" s="181"/>
      <c r="C42" s="181"/>
      <c r="D42" s="181">
        <f>
'実質公債費比率（分子）の構造'!K$52</f>
        <v>
606</v>
      </c>
      <c r="E42" s="181"/>
      <c r="F42" s="181"/>
      <c r="G42" s="181">
        <f>
'実質公債費比率（分子）の構造'!L$52</f>
        <v>
611</v>
      </c>
      <c r="H42" s="181"/>
      <c r="I42" s="181"/>
      <c r="J42" s="181">
        <f>
'実質公債費比率（分子）の構造'!M$52</f>
        <v>
605</v>
      </c>
      <c r="K42" s="181"/>
      <c r="L42" s="181"/>
      <c r="M42" s="181">
        <f>
'実質公債費比率（分子）の構造'!N$52</f>
        <v>
590</v>
      </c>
      <c r="N42" s="181"/>
      <c r="O42" s="181"/>
      <c r="P42" s="181">
        <f>
'実質公債費比率（分子）の構造'!O$52</f>
        <v>
539</v>
      </c>
    </row>
    <row r="43" spans="1:16" x14ac:dyDescent="0.2">
      <c r="A43" s="181" t="s">
        <v>
64</v>
      </c>
      <c r="B43" s="181">
        <f>
'実質公債費比率（分子）の構造'!K$51</f>
        <v>
0</v>
      </c>
      <c r="C43" s="181"/>
      <c r="D43" s="181"/>
      <c r="E43" s="181" t="str">
        <f>
'実質公債費比率（分子）の構造'!L$51</f>
        <v>
-</v>
      </c>
      <c r="F43" s="181"/>
      <c r="G43" s="181"/>
      <c r="H43" s="181" t="str">
        <f>
'実質公債費比率（分子）の構造'!M$51</f>
        <v>
-</v>
      </c>
      <c r="I43" s="181"/>
      <c r="J43" s="181"/>
      <c r="K43" s="181" t="str">
        <f>
'実質公債費比率（分子）の構造'!N$51</f>
        <v>
-</v>
      </c>
      <c r="L43" s="181"/>
      <c r="M43" s="181"/>
      <c r="N43" s="181" t="str">
        <f>
'実質公債費比率（分子）の構造'!O$51</f>
        <v>
-</v>
      </c>
      <c r="O43" s="181"/>
      <c r="P43" s="181"/>
    </row>
    <row r="44" spans="1:16" x14ac:dyDescent="0.2">
      <c r="A44" s="181" t="s">
        <v>
65</v>
      </c>
      <c r="B44" s="181">
        <f>
'実質公債費比率（分子）の構造'!K$50</f>
        <v>
16</v>
      </c>
      <c r="C44" s="181"/>
      <c r="D44" s="181"/>
      <c r="E44" s="181">
        <f>
'実質公債費比率（分子）の構造'!L$50</f>
        <v>
16</v>
      </c>
      <c r="F44" s="181"/>
      <c r="G44" s="181"/>
      <c r="H44" s="181">
        <f>
'実質公債費比率（分子）の構造'!M$50</f>
        <v>
16</v>
      </c>
      <c r="I44" s="181"/>
      <c r="J44" s="181"/>
      <c r="K44" s="181">
        <f>
'実質公債費比率（分子）の構造'!N$50</f>
        <v>
16</v>
      </c>
      <c r="L44" s="181"/>
      <c r="M44" s="181"/>
      <c r="N44" s="181">
        <f>
'実質公債費比率（分子）の構造'!O$50</f>
        <v>
16</v>
      </c>
      <c r="O44" s="181"/>
      <c r="P44" s="181"/>
    </row>
    <row r="45" spans="1:16" x14ac:dyDescent="0.2">
      <c r="A45" s="181" t="s">
        <v>
66</v>
      </c>
      <c r="B45" s="181">
        <f>
'実質公債費比率（分子）の構造'!K$49</f>
        <v>
30</v>
      </c>
      <c r="C45" s="181"/>
      <c r="D45" s="181"/>
      <c r="E45" s="181">
        <f>
'実質公債費比率（分子）の構造'!L$49</f>
        <v>
48</v>
      </c>
      <c r="F45" s="181"/>
      <c r="G45" s="181"/>
      <c r="H45" s="181">
        <f>
'実質公債費比率（分子）の構造'!M$49</f>
        <v>
56</v>
      </c>
      <c r="I45" s="181"/>
      <c r="J45" s="181"/>
      <c r="K45" s="181">
        <f>
'実質公債費比率（分子）の構造'!N$49</f>
        <v>
56</v>
      </c>
      <c r="L45" s="181"/>
      <c r="M45" s="181"/>
      <c r="N45" s="181">
        <f>
'実質公債費比率（分子）の構造'!O$49</f>
        <v>
56</v>
      </c>
      <c r="O45" s="181"/>
      <c r="P45" s="181"/>
    </row>
    <row r="46" spans="1:16" x14ac:dyDescent="0.2">
      <c r="A46" s="181" t="s">
        <v>
67</v>
      </c>
      <c r="B46" s="181">
        <f>
'実質公債費比率（分子）の構造'!K$48</f>
        <v>
166</v>
      </c>
      <c r="C46" s="181"/>
      <c r="D46" s="181"/>
      <c r="E46" s="181">
        <f>
'実質公債費比率（分子）の構造'!L$48</f>
        <v>
163</v>
      </c>
      <c r="F46" s="181"/>
      <c r="G46" s="181"/>
      <c r="H46" s="181">
        <f>
'実質公債費比率（分子）の構造'!M$48</f>
        <v>
159</v>
      </c>
      <c r="I46" s="181"/>
      <c r="J46" s="181"/>
      <c r="K46" s="181">
        <f>
'実質公債費比率（分子）の構造'!N$48</f>
        <v>
148</v>
      </c>
      <c r="L46" s="181"/>
      <c r="M46" s="181"/>
      <c r="N46" s="181">
        <f>
'実質公債費比率（分子）の構造'!O$48</f>
        <v>
142</v>
      </c>
      <c r="O46" s="181"/>
      <c r="P46" s="181"/>
    </row>
    <row r="47" spans="1:16" x14ac:dyDescent="0.2">
      <c r="A47" s="181" t="s">
        <v>
68</v>
      </c>
      <c r="B47" s="181" t="str">
        <f>
'実質公債費比率（分子）の構造'!K$47</f>
        <v>
-</v>
      </c>
      <c r="C47" s="181"/>
      <c r="D47" s="181"/>
      <c r="E47" s="181" t="str">
        <f>
'実質公債費比率（分子）の構造'!L$47</f>
        <v>
-</v>
      </c>
      <c r="F47" s="181"/>
      <c r="G47" s="181"/>
      <c r="H47" s="181" t="str">
        <f>
'実質公債費比率（分子）の構造'!M$47</f>
        <v>
-</v>
      </c>
      <c r="I47" s="181"/>
      <c r="J47" s="181"/>
      <c r="K47" s="181" t="str">
        <f>
'実質公債費比率（分子）の構造'!N$47</f>
        <v>
-</v>
      </c>
      <c r="L47" s="181"/>
      <c r="M47" s="181"/>
      <c r="N47" s="181" t="str">
        <f>
'実質公債費比率（分子）の構造'!O$47</f>
        <v>
-</v>
      </c>
      <c r="O47" s="181"/>
      <c r="P47" s="181"/>
    </row>
    <row r="48" spans="1:16" x14ac:dyDescent="0.2">
      <c r="A48" s="181" t="s">
        <v>
69</v>
      </c>
      <c r="B48" s="181" t="str">
        <f>
'実質公債費比率（分子）の構造'!K$46</f>
        <v>
-</v>
      </c>
      <c r="C48" s="181"/>
      <c r="D48" s="181"/>
      <c r="E48" s="181" t="str">
        <f>
'実質公債費比率（分子）の構造'!L$46</f>
        <v>
-</v>
      </c>
      <c r="F48" s="181"/>
      <c r="G48" s="181"/>
      <c r="H48" s="181" t="str">
        <f>
'実質公債費比率（分子）の構造'!M$46</f>
        <v>
-</v>
      </c>
      <c r="I48" s="181"/>
      <c r="J48" s="181"/>
      <c r="K48" s="181" t="str">
        <f>
'実質公債費比率（分子）の構造'!N$46</f>
        <v>
-</v>
      </c>
      <c r="L48" s="181"/>
      <c r="M48" s="181"/>
      <c r="N48" s="181" t="str">
        <f>
'実質公債費比率（分子）の構造'!O$46</f>
        <v>
-</v>
      </c>
      <c r="O48" s="181"/>
      <c r="P48" s="181"/>
    </row>
    <row r="49" spans="1:16" x14ac:dyDescent="0.2">
      <c r="A49" s="181" t="s">
        <v>
70</v>
      </c>
      <c r="B49" s="181">
        <f>
'実質公債費比率（分子）の構造'!K$45</f>
        <v>
731</v>
      </c>
      <c r="C49" s="181"/>
      <c r="D49" s="181"/>
      <c r="E49" s="181">
        <f>
'実質公債費比率（分子）の構造'!L$45</f>
        <v>
769</v>
      </c>
      <c r="F49" s="181"/>
      <c r="G49" s="181"/>
      <c r="H49" s="181">
        <f>
'実質公債費比率（分子）の構造'!M$45</f>
        <v>
770</v>
      </c>
      <c r="I49" s="181"/>
      <c r="J49" s="181"/>
      <c r="K49" s="181">
        <f>
'実質公債費比率（分子）の構造'!N$45</f>
        <v>
744</v>
      </c>
      <c r="L49" s="181"/>
      <c r="M49" s="181"/>
      <c r="N49" s="181">
        <f>
'実質公債費比率（分子）の構造'!O$45</f>
        <v>
716</v>
      </c>
      <c r="O49" s="181"/>
      <c r="P49" s="181"/>
    </row>
    <row r="50" spans="1:16" x14ac:dyDescent="0.2">
      <c r="A50" s="181" t="s">
        <v>
71</v>
      </c>
      <c r="B50" s="181" t="e">
        <f>
NA()</f>
        <v>
#N/A</v>
      </c>
      <c r="C50" s="181">
        <f>
IF(ISNUMBER('実質公債費比率（分子）の構造'!K$53),'実質公債費比率（分子）の構造'!K$53,NA())</f>
        <v>
337</v>
      </c>
      <c r="D50" s="181" t="e">
        <f>
NA()</f>
        <v>
#N/A</v>
      </c>
      <c r="E50" s="181" t="e">
        <f>
NA()</f>
        <v>
#N/A</v>
      </c>
      <c r="F50" s="181">
        <f>
IF(ISNUMBER('実質公債費比率（分子）の構造'!L$53),'実質公債費比率（分子）の構造'!L$53,NA())</f>
        <v>
385</v>
      </c>
      <c r="G50" s="181" t="e">
        <f>
NA()</f>
        <v>
#N/A</v>
      </c>
      <c r="H50" s="181" t="e">
        <f>
NA()</f>
        <v>
#N/A</v>
      </c>
      <c r="I50" s="181">
        <f>
IF(ISNUMBER('実質公債費比率（分子）の構造'!M$53),'実質公債費比率（分子）の構造'!M$53,NA())</f>
        <v>
396</v>
      </c>
      <c r="J50" s="181" t="e">
        <f>
NA()</f>
        <v>
#N/A</v>
      </c>
      <c r="K50" s="181" t="e">
        <f>
NA()</f>
        <v>
#N/A</v>
      </c>
      <c r="L50" s="181">
        <f>
IF(ISNUMBER('実質公債費比率（分子）の構造'!N$53),'実質公債費比率（分子）の構造'!N$53,NA())</f>
        <v>
374</v>
      </c>
      <c r="M50" s="181" t="e">
        <f>
NA()</f>
        <v>
#N/A</v>
      </c>
      <c r="N50" s="181" t="e">
        <f>
NA()</f>
        <v>
#N/A</v>
      </c>
      <c r="O50" s="181">
        <f>
IF(ISNUMBER('実質公債費比率（分子）の構造'!O$53),'実質公債費比率（分子）の構造'!O$53,NA())</f>
        <v>
391</v>
      </c>
      <c r="P50" s="181" t="e">
        <f>
NA()</f>
        <v>
#N/A</v>
      </c>
    </row>
    <row r="53" spans="1:16" x14ac:dyDescent="0.2">
      <c r="A53" s="149" t="s">
        <v>
72</v>
      </c>
    </row>
    <row r="54" spans="1:16" x14ac:dyDescent="0.2">
      <c r="A54" s="180"/>
      <c r="B54" s="180" t="str">
        <f>
'将来負担比率（分子）の構造'!I$40</f>
        <v>
H26</v>
      </c>
      <c r="C54" s="180"/>
      <c r="D54" s="180"/>
      <c r="E54" s="180" t="str">
        <f>
'将来負担比率（分子）の構造'!J$40</f>
        <v>
H27</v>
      </c>
      <c r="F54" s="180"/>
      <c r="G54" s="180"/>
      <c r="H54" s="180" t="str">
        <f>
'将来負担比率（分子）の構造'!K$40</f>
        <v>
H28</v>
      </c>
      <c r="I54" s="180"/>
      <c r="J54" s="180"/>
      <c r="K54" s="180" t="str">
        <f>
'将来負担比率（分子）の構造'!L$40</f>
        <v>
H29</v>
      </c>
      <c r="L54" s="180"/>
      <c r="M54" s="180"/>
      <c r="N54" s="180" t="str">
        <f>
'将来負担比率（分子）の構造'!M$40</f>
        <v>
H30</v>
      </c>
      <c r="O54" s="180"/>
      <c r="P54" s="180"/>
    </row>
    <row r="55" spans="1:16" x14ac:dyDescent="0.2">
      <c r="A55" s="180"/>
      <c r="B55" s="180" t="s">
        <v>
73</v>
      </c>
      <c r="C55" s="180"/>
      <c r="D55" s="180" t="s">
        <v>
74</v>
      </c>
      <c r="E55" s="180" t="s">
        <v>
73</v>
      </c>
      <c r="F55" s="180"/>
      <c r="G55" s="180" t="s">
        <v>
74</v>
      </c>
      <c r="H55" s="180" t="s">
        <v>
73</v>
      </c>
      <c r="I55" s="180"/>
      <c r="J55" s="180" t="s">
        <v>
74</v>
      </c>
      <c r="K55" s="180" t="s">
        <v>
73</v>
      </c>
      <c r="L55" s="180"/>
      <c r="M55" s="180" t="s">
        <v>
74</v>
      </c>
      <c r="N55" s="180" t="s">
        <v>
73</v>
      </c>
      <c r="O55" s="180"/>
      <c r="P55" s="180" t="s">
        <v>
74</v>
      </c>
    </row>
    <row r="56" spans="1:16" x14ac:dyDescent="0.2">
      <c r="A56" s="180" t="s">
        <v>
43</v>
      </c>
      <c r="B56" s="180"/>
      <c r="C56" s="180"/>
      <c r="D56" s="180">
        <f>
'将来負担比率（分子）の構造'!I$52</f>
        <v>
4639</v>
      </c>
      <c r="E56" s="180"/>
      <c r="F56" s="180"/>
      <c r="G56" s="180">
        <f>
'将来負担比率（分子）の構造'!J$52</f>
        <v>
4881</v>
      </c>
      <c r="H56" s="180"/>
      <c r="I56" s="180"/>
      <c r="J56" s="180">
        <f>
'将来負担比率（分子）の構造'!K$52</f>
        <v>
4735</v>
      </c>
      <c r="K56" s="180"/>
      <c r="L56" s="180"/>
      <c r="M56" s="180">
        <f>
'将来負担比率（分子）の構造'!L$52</f>
        <v>
4762</v>
      </c>
      <c r="N56" s="180"/>
      <c r="O56" s="180"/>
      <c r="P56" s="180">
        <f>
'将来負担比率（分子）の構造'!M$52</f>
        <v>
4664</v>
      </c>
    </row>
    <row r="57" spans="1:16" x14ac:dyDescent="0.2">
      <c r="A57" s="180" t="s">
        <v>
42</v>
      </c>
      <c r="B57" s="180"/>
      <c r="C57" s="180"/>
      <c r="D57" s="180">
        <f>
'将来負担比率（分子）の構造'!I$51</f>
        <v>
1139</v>
      </c>
      <c r="E57" s="180"/>
      <c r="F57" s="180"/>
      <c r="G57" s="180">
        <f>
'将来負担比率（分子）の構造'!J$51</f>
        <v>
1022</v>
      </c>
      <c r="H57" s="180"/>
      <c r="I57" s="180"/>
      <c r="J57" s="180">
        <f>
'将来負担比率（分子）の構造'!K$51</f>
        <v>
828</v>
      </c>
      <c r="K57" s="180"/>
      <c r="L57" s="180"/>
      <c r="M57" s="180">
        <f>
'将来負担比率（分子）の構造'!L$51</f>
        <v>
737</v>
      </c>
      <c r="N57" s="180"/>
      <c r="O57" s="180"/>
      <c r="P57" s="180">
        <f>
'将来負担比率（分子）の構造'!M$51</f>
        <v>
592</v>
      </c>
    </row>
    <row r="58" spans="1:16" x14ac:dyDescent="0.2">
      <c r="A58" s="180" t="s">
        <v>
41</v>
      </c>
      <c r="B58" s="180"/>
      <c r="C58" s="180"/>
      <c r="D58" s="180">
        <f>
'将来負担比率（分子）の構造'!I$50</f>
        <v>
2485</v>
      </c>
      <c r="E58" s="180"/>
      <c r="F58" s="180"/>
      <c r="G58" s="180">
        <f>
'将来負担比率（分子）の構造'!J$50</f>
        <v>
2633</v>
      </c>
      <c r="H58" s="180"/>
      <c r="I58" s="180"/>
      <c r="J58" s="180">
        <f>
'将来負担比率（分子）の構造'!K$50</f>
        <v>
2812</v>
      </c>
      <c r="K58" s="180"/>
      <c r="L58" s="180"/>
      <c r="M58" s="180">
        <f>
'将来負担比率（分子）の構造'!L$50</f>
        <v>
3270</v>
      </c>
      <c r="N58" s="180"/>
      <c r="O58" s="180"/>
      <c r="P58" s="180">
        <f>
'将来負担比率（分子）の構造'!M$50</f>
        <v>
3723</v>
      </c>
    </row>
    <row r="59" spans="1:16" x14ac:dyDescent="0.2">
      <c r="A59" s="180" t="s">
        <v>
39</v>
      </c>
      <c r="B59" s="180" t="str">
        <f>
'将来負担比率（分子）の構造'!I$49</f>
        <v>
-</v>
      </c>
      <c r="C59" s="180"/>
      <c r="D59" s="180"/>
      <c r="E59" s="180" t="str">
        <f>
'将来負担比率（分子）の構造'!J$49</f>
        <v>
-</v>
      </c>
      <c r="F59" s="180"/>
      <c r="G59" s="180"/>
      <c r="H59" s="180" t="str">
        <f>
'将来負担比率（分子）の構造'!K$49</f>
        <v>
-</v>
      </c>
      <c r="I59" s="180"/>
      <c r="J59" s="180"/>
      <c r="K59" s="180" t="str">
        <f>
'将来負担比率（分子）の構造'!L$49</f>
        <v>
-</v>
      </c>
      <c r="L59" s="180"/>
      <c r="M59" s="180"/>
      <c r="N59" s="180" t="str">
        <f>
'将来負担比率（分子）の構造'!M$49</f>
        <v>
-</v>
      </c>
      <c r="O59" s="180"/>
      <c r="P59" s="180"/>
    </row>
    <row r="60" spans="1:16" x14ac:dyDescent="0.2">
      <c r="A60" s="180" t="s">
        <v>
38</v>
      </c>
      <c r="B60" s="180" t="str">
        <f>
'将来負担比率（分子）の構造'!I$48</f>
        <v>
-</v>
      </c>
      <c r="C60" s="180"/>
      <c r="D60" s="180"/>
      <c r="E60" s="180" t="str">
        <f>
'将来負担比率（分子）の構造'!J$48</f>
        <v>
-</v>
      </c>
      <c r="F60" s="180"/>
      <c r="G60" s="180"/>
      <c r="H60" s="180" t="str">
        <f>
'将来負担比率（分子）の構造'!K$48</f>
        <v>
-</v>
      </c>
      <c r="I60" s="180"/>
      <c r="J60" s="180"/>
      <c r="K60" s="180" t="str">
        <f>
'将来負担比率（分子）の構造'!L$48</f>
        <v>
-</v>
      </c>
      <c r="L60" s="180"/>
      <c r="M60" s="180"/>
      <c r="N60" s="180" t="str">
        <f>
'将来負担比率（分子）の構造'!M$48</f>
        <v>
-</v>
      </c>
      <c r="O60" s="180"/>
      <c r="P60" s="180"/>
    </row>
    <row r="61" spans="1:16" x14ac:dyDescent="0.2">
      <c r="A61" s="180" t="s">
        <v>
36</v>
      </c>
      <c r="B61" s="180" t="str">
        <f>
'将来負担比率（分子）の構造'!I$46</f>
        <v>
-</v>
      </c>
      <c r="C61" s="180"/>
      <c r="D61" s="180"/>
      <c r="E61" s="180" t="str">
        <f>
'将来負担比率（分子）の構造'!J$46</f>
        <v>
-</v>
      </c>
      <c r="F61" s="180"/>
      <c r="G61" s="180"/>
      <c r="H61" s="180" t="str">
        <f>
'将来負担比率（分子）の構造'!K$46</f>
        <v>
-</v>
      </c>
      <c r="I61" s="180"/>
      <c r="J61" s="180"/>
      <c r="K61" s="180" t="str">
        <f>
'将来負担比率（分子）の構造'!L$46</f>
        <v>
-</v>
      </c>
      <c r="L61" s="180"/>
      <c r="M61" s="180"/>
      <c r="N61" s="180" t="str">
        <f>
'将来負担比率（分子）の構造'!M$46</f>
        <v>
-</v>
      </c>
      <c r="O61" s="180"/>
      <c r="P61" s="180"/>
    </row>
    <row r="62" spans="1:16" x14ac:dyDescent="0.2">
      <c r="A62" s="180" t="s">
        <v>
35</v>
      </c>
      <c r="B62" s="180">
        <f>
'将来負担比率（分子）の構造'!I$45</f>
        <v>
1243</v>
      </c>
      <c r="C62" s="180"/>
      <c r="D62" s="180"/>
      <c r="E62" s="180">
        <f>
'将来負担比率（分子）の構造'!J$45</f>
        <v>
1204</v>
      </c>
      <c r="F62" s="180"/>
      <c r="G62" s="180"/>
      <c r="H62" s="180">
        <f>
'将来負担比率（分子）の構造'!K$45</f>
        <v>
1220</v>
      </c>
      <c r="I62" s="180"/>
      <c r="J62" s="180"/>
      <c r="K62" s="180">
        <f>
'将来負担比率（分子）の構造'!L$45</f>
        <v>
1176</v>
      </c>
      <c r="L62" s="180"/>
      <c r="M62" s="180"/>
      <c r="N62" s="180">
        <f>
'将来負担比率（分子）の構造'!M$45</f>
        <v>
1155</v>
      </c>
      <c r="O62" s="180"/>
      <c r="P62" s="180"/>
    </row>
    <row r="63" spans="1:16" x14ac:dyDescent="0.2">
      <c r="A63" s="180" t="s">
        <v>
34</v>
      </c>
      <c r="B63" s="180">
        <f>
'将来負担比率（分子）の構造'!I$44</f>
        <v>
491</v>
      </c>
      <c r="C63" s="180"/>
      <c r="D63" s="180"/>
      <c r="E63" s="180">
        <f>
'将来負担比率（分子）の構造'!J$44</f>
        <v>
449</v>
      </c>
      <c r="F63" s="180"/>
      <c r="G63" s="180"/>
      <c r="H63" s="180">
        <f>
'将来負担比率（分子）の構造'!K$44</f>
        <v>
396</v>
      </c>
      <c r="I63" s="180"/>
      <c r="J63" s="180"/>
      <c r="K63" s="180">
        <f>
'将来負担比率（分子）の構造'!L$44</f>
        <v>
343</v>
      </c>
      <c r="L63" s="180"/>
      <c r="M63" s="180"/>
      <c r="N63" s="180">
        <f>
'将来負担比率（分子）の構造'!M$44</f>
        <v>
289</v>
      </c>
      <c r="O63" s="180"/>
      <c r="P63" s="180"/>
    </row>
    <row r="64" spans="1:16" x14ac:dyDescent="0.2">
      <c r="A64" s="180" t="s">
        <v>
33</v>
      </c>
      <c r="B64" s="180">
        <f>
'将来負担比率（分子）の構造'!I$43</f>
        <v>
1536</v>
      </c>
      <c r="C64" s="180"/>
      <c r="D64" s="180"/>
      <c r="E64" s="180">
        <f>
'将来負担比率（分子）の構造'!J$43</f>
        <v>
1511</v>
      </c>
      <c r="F64" s="180"/>
      <c r="G64" s="180"/>
      <c r="H64" s="180">
        <f>
'将来負担比率（分子）の構造'!K$43</f>
        <v>
1435</v>
      </c>
      <c r="I64" s="180"/>
      <c r="J64" s="180"/>
      <c r="K64" s="180">
        <f>
'将来負担比率（分子）の構造'!L$43</f>
        <v>
1219</v>
      </c>
      <c r="L64" s="180"/>
      <c r="M64" s="180"/>
      <c r="N64" s="180">
        <f>
'将来負担比率（分子）の構造'!M$43</f>
        <v>
1221</v>
      </c>
      <c r="O64" s="180"/>
      <c r="P64" s="180"/>
    </row>
    <row r="65" spans="1:16" x14ac:dyDescent="0.2">
      <c r="A65" s="180" t="s">
        <v>
32</v>
      </c>
      <c r="B65" s="180">
        <f>
'将来負担比率（分子）の構造'!I$42</f>
        <v>
96</v>
      </c>
      <c r="C65" s="180"/>
      <c r="D65" s="180"/>
      <c r="E65" s="180">
        <f>
'将来負担比率（分子）の構造'!J$42</f>
        <v>
80</v>
      </c>
      <c r="F65" s="180"/>
      <c r="G65" s="180"/>
      <c r="H65" s="180">
        <f>
'将来負担比率（分子）の構造'!K$42</f>
        <v>
64</v>
      </c>
      <c r="I65" s="180"/>
      <c r="J65" s="180"/>
      <c r="K65" s="180">
        <f>
'将来負担比率（分子）の構造'!L$42</f>
        <v>
48</v>
      </c>
      <c r="L65" s="180"/>
      <c r="M65" s="180"/>
      <c r="N65" s="180">
        <f>
'将来負担比率（分子）の構造'!M$42</f>
        <v>
32</v>
      </c>
      <c r="O65" s="180"/>
      <c r="P65" s="180"/>
    </row>
    <row r="66" spans="1:16" x14ac:dyDescent="0.2">
      <c r="A66" s="180" t="s">
        <v>
31</v>
      </c>
      <c r="B66" s="180">
        <f>
'将来負担比率（分子）の構造'!I$41</f>
        <v>
7278</v>
      </c>
      <c r="C66" s="180"/>
      <c r="D66" s="180"/>
      <c r="E66" s="180">
        <f>
'将来負担比率（分子）の構造'!J$41</f>
        <v>
7376</v>
      </c>
      <c r="F66" s="180"/>
      <c r="G66" s="180"/>
      <c r="H66" s="180">
        <f>
'将来負担比率（分子）の構造'!K$41</f>
        <v>
7185</v>
      </c>
      <c r="I66" s="180"/>
      <c r="J66" s="180"/>
      <c r="K66" s="180">
        <f>
'将来負担比率（分子）の構造'!L$41</f>
        <v>
7065</v>
      </c>
      <c r="L66" s="180"/>
      <c r="M66" s="180"/>
      <c r="N66" s="180">
        <f>
'将来負担比率（分子）の構造'!M$41</f>
        <v>
6822</v>
      </c>
      <c r="O66" s="180"/>
      <c r="P66" s="180"/>
    </row>
    <row r="67" spans="1:16" x14ac:dyDescent="0.2">
      <c r="A67" s="180" t="s">
        <v>
75</v>
      </c>
      <c r="B67" s="180" t="e">
        <f>
NA()</f>
        <v>
#N/A</v>
      </c>
      <c r="C67" s="180">
        <f>
IF(ISNUMBER('将来負担比率（分子）の構造'!I$53), IF('将来負担比率（分子）の構造'!I$53 &lt; 0, 0, '将来負担比率（分子）の構造'!I$53), NA())</f>
        <v>
2380</v>
      </c>
      <c r="D67" s="180" t="e">
        <f>
NA()</f>
        <v>
#N/A</v>
      </c>
      <c r="E67" s="180" t="e">
        <f>
NA()</f>
        <v>
#N/A</v>
      </c>
      <c r="F67" s="180">
        <f>
IF(ISNUMBER('将来負担比率（分子）の構造'!J$53), IF('将来負担比率（分子）の構造'!J$53 &lt; 0, 0, '将来負担比率（分子）の構造'!J$53), NA())</f>
        <v>
2085</v>
      </c>
      <c r="G67" s="180" t="e">
        <f>
NA()</f>
        <v>
#N/A</v>
      </c>
      <c r="H67" s="180" t="e">
        <f>
NA()</f>
        <v>
#N/A</v>
      </c>
      <c r="I67" s="180">
        <f>
IF(ISNUMBER('将来負担比率（分子）の構造'!K$53), IF('将来負担比率（分子）の構造'!K$53 &lt; 0, 0, '将来負担比率（分子）の構造'!K$53), NA())</f>
        <v>
1924</v>
      </c>
      <c r="J67" s="180" t="e">
        <f>
NA()</f>
        <v>
#N/A</v>
      </c>
      <c r="K67" s="180" t="e">
        <f>
NA()</f>
        <v>
#N/A</v>
      </c>
      <c r="L67" s="180">
        <f>
IF(ISNUMBER('将来負担比率（分子）の構造'!L$53), IF('将来負担比率（分子）の構造'!L$53 &lt; 0, 0, '将来負担比率（分子）の構造'!L$53), NA())</f>
        <v>
1082</v>
      </c>
      <c r="M67" s="180" t="e">
        <f>
NA()</f>
        <v>
#N/A</v>
      </c>
      <c r="N67" s="180" t="e">
        <f>
NA()</f>
        <v>
#N/A</v>
      </c>
      <c r="O67" s="180">
        <f>
IF(ISNUMBER('将来負担比率（分子）の構造'!M$53), IF('将来負担比率（分子）の構造'!M$53 &lt; 0, 0, '将来負担比率（分子）の構造'!M$53), NA())</f>
        <v>
541</v>
      </c>
      <c r="P67" s="180" t="e">
        <f>
NA()</f>
        <v>
#N/A</v>
      </c>
    </row>
    <row r="70" spans="1:16" x14ac:dyDescent="0.2">
      <c r="A70" s="182" t="s">
        <v>
76</v>
      </c>
      <c r="B70" s="182"/>
      <c r="C70" s="182"/>
      <c r="D70" s="182"/>
      <c r="E70" s="182"/>
      <c r="F70" s="182"/>
    </row>
    <row r="71" spans="1:16" x14ac:dyDescent="0.2">
      <c r="A71" s="183"/>
      <c r="B71" s="183" t="str">
        <f>
基金残高に係る経年分析!F54</f>
        <v>
H28</v>
      </c>
      <c r="C71" s="183" t="str">
        <f>
基金残高に係る経年分析!G54</f>
        <v>
H29</v>
      </c>
      <c r="D71" s="183" t="str">
        <f>
基金残高に係る経年分析!H54</f>
        <v>
H30</v>
      </c>
    </row>
    <row r="72" spans="1:16" x14ac:dyDescent="0.2">
      <c r="A72" s="183" t="s">
        <v>
77</v>
      </c>
      <c r="B72" s="184">
        <f>
基金残高に係る経年分析!F55</f>
        <v>
970</v>
      </c>
      <c r="C72" s="184">
        <f>
基金残高に係る経年分析!G55</f>
        <v>
1200</v>
      </c>
      <c r="D72" s="184">
        <f>
基金残高に係る経年分析!H55</f>
        <v>
1304</v>
      </c>
    </row>
    <row r="73" spans="1:16" x14ac:dyDescent="0.2">
      <c r="A73" s="183" t="s">
        <v>
78</v>
      </c>
      <c r="B73" s="184">
        <f>
基金残高に係る経年分析!F56</f>
        <v>
212</v>
      </c>
      <c r="C73" s="184">
        <f>
基金残高に係る経年分析!G56</f>
        <v>
212</v>
      </c>
      <c r="D73" s="184">
        <f>
基金残高に係る経年分析!H56</f>
        <v>
212</v>
      </c>
    </row>
    <row r="74" spans="1:16" x14ac:dyDescent="0.2">
      <c r="A74" s="183" t="s">
        <v>
79</v>
      </c>
      <c r="B74" s="184">
        <f>
基金残高に係る経年分析!F57</f>
        <v>
1310</v>
      </c>
      <c r="C74" s="184">
        <f>
基金残高に係る経年分析!G57</f>
        <v>
1507</v>
      </c>
      <c r="D74" s="184">
        <f>
基金残高に係る経年分析!H57</f>
        <v>
1857</v>
      </c>
    </row>
  </sheetData>
  <sheetProtection algorithmName="SHA-512" hashValue="IFKGNY6K70Qhah54INeFCjWs5ANqJH565i2Ibk5ef84WRzB+CH3LVbGugl6twDvmM0xDEaa2b8aU1F+PhN8TLQ==" saltValue="CxCWCnaXCYoCG1Ss25179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
220</v>
      </c>
      <c r="DI1" s="656"/>
      <c r="DJ1" s="656"/>
      <c r="DK1" s="656"/>
      <c r="DL1" s="656"/>
      <c r="DM1" s="656"/>
      <c r="DN1" s="657"/>
      <c r="DO1" s="225"/>
      <c r="DP1" s="655" t="s">
        <v>
221</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2">
      <c r="B2" s="226" t="s">
        <v>
222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8" t="s">
        <v>
223</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
224</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
225</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2">
      <c r="B4" s="658" t="s">
        <v>
1</v>
      </c>
      <c r="C4" s="659"/>
      <c r="D4" s="659"/>
      <c r="E4" s="659"/>
      <c r="F4" s="659"/>
      <c r="G4" s="659"/>
      <c r="H4" s="659"/>
      <c r="I4" s="659"/>
      <c r="J4" s="659"/>
      <c r="K4" s="659"/>
      <c r="L4" s="659"/>
      <c r="M4" s="659"/>
      <c r="N4" s="659"/>
      <c r="O4" s="659"/>
      <c r="P4" s="659"/>
      <c r="Q4" s="660"/>
      <c r="R4" s="658" t="s">
        <v>
226</v>
      </c>
      <c r="S4" s="659"/>
      <c r="T4" s="659"/>
      <c r="U4" s="659"/>
      <c r="V4" s="659"/>
      <c r="W4" s="659"/>
      <c r="X4" s="659"/>
      <c r="Y4" s="660"/>
      <c r="Z4" s="658" t="s">
        <v>
227</v>
      </c>
      <c r="AA4" s="659"/>
      <c r="AB4" s="659"/>
      <c r="AC4" s="660"/>
      <c r="AD4" s="658" t="s">
        <v>
228</v>
      </c>
      <c r="AE4" s="659"/>
      <c r="AF4" s="659"/>
      <c r="AG4" s="659"/>
      <c r="AH4" s="659"/>
      <c r="AI4" s="659"/>
      <c r="AJ4" s="659"/>
      <c r="AK4" s="660"/>
      <c r="AL4" s="658" t="s">
        <v>
227</v>
      </c>
      <c r="AM4" s="659"/>
      <c r="AN4" s="659"/>
      <c r="AO4" s="660"/>
      <c r="AP4" s="664" t="s">
        <v>
229</v>
      </c>
      <c r="AQ4" s="664"/>
      <c r="AR4" s="664"/>
      <c r="AS4" s="664"/>
      <c r="AT4" s="664"/>
      <c r="AU4" s="664"/>
      <c r="AV4" s="664"/>
      <c r="AW4" s="664"/>
      <c r="AX4" s="664"/>
      <c r="AY4" s="664"/>
      <c r="AZ4" s="664"/>
      <c r="BA4" s="664"/>
      <c r="BB4" s="664"/>
      <c r="BC4" s="664"/>
      <c r="BD4" s="664"/>
      <c r="BE4" s="664"/>
      <c r="BF4" s="664"/>
      <c r="BG4" s="664" t="s">
        <v>
230</v>
      </c>
      <c r="BH4" s="664"/>
      <c r="BI4" s="664"/>
      <c r="BJ4" s="664"/>
      <c r="BK4" s="664"/>
      <c r="BL4" s="664"/>
      <c r="BM4" s="664"/>
      <c r="BN4" s="664"/>
      <c r="BO4" s="664" t="s">
        <v>
227</v>
      </c>
      <c r="BP4" s="664"/>
      <c r="BQ4" s="664"/>
      <c r="BR4" s="664"/>
      <c r="BS4" s="664" t="s">
        <v>
231</v>
      </c>
      <c r="BT4" s="664"/>
      <c r="BU4" s="664"/>
      <c r="BV4" s="664"/>
      <c r="BW4" s="664"/>
      <c r="BX4" s="664"/>
      <c r="BY4" s="664"/>
      <c r="BZ4" s="664"/>
      <c r="CA4" s="664"/>
      <c r="CB4" s="664"/>
      <c r="CD4" s="661" t="s">
        <v>
232</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2">
      <c r="B5" s="665" t="s">
        <v>
233</v>
      </c>
      <c r="C5" s="666"/>
      <c r="D5" s="666"/>
      <c r="E5" s="666"/>
      <c r="F5" s="666"/>
      <c r="G5" s="666"/>
      <c r="H5" s="666"/>
      <c r="I5" s="666"/>
      <c r="J5" s="666"/>
      <c r="K5" s="666"/>
      <c r="L5" s="666"/>
      <c r="M5" s="666"/>
      <c r="N5" s="666"/>
      <c r="O5" s="666"/>
      <c r="P5" s="666"/>
      <c r="Q5" s="667"/>
      <c r="R5" s="668">
        <v>
933447</v>
      </c>
      <c r="S5" s="669"/>
      <c r="T5" s="669"/>
      <c r="U5" s="669"/>
      <c r="V5" s="669"/>
      <c r="W5" s="669"/>
      <c r="X5" s="669"/>
      <c r="Y5" s="670"/>
      <c r="Z5" s="671">
        <v>
12.5</v>
      </c>
      <c r="AA5" s="671"/>
      <c r="AB5" s="671"/>
      <c r="AC5" s="671"/>
      <c r="AD5" s="672">
        <v>
933447</v>
      </c>
      <c r="AE5" s="672"/>
      <c r="AF5" s="672"/>
      <c r="AG5" s="672"/>
      <c r="AH5" s="672"/>
      <c r="AI5" s="672"/>
      <c r="AJ5" s="672"/>
      <c r="AK5" s="672"/>
      <c r="AL5" s="673">
        <v>
27.5</v>
      </c>
      <c r="AM5" s="674"/>
      <c r="AN5" s="674"/>
      <c r="AO5" s="675"/>
      <c r="AP5" s="665" t="s">
        <v>
234</v>
      </c>
      <c r="AQ5" s="666"/>
      <c r="AR5" s="666"/>
      <c r="AS5" s="666"/>
      <c r="AT5" s="666"/>
      <c r="AU5" s="666"/>
      <c r="AV5" s="666"/>
      <c r="AW5" s="666"/>
      <c r="AX5" s="666"/>
      <c r="AY5" s="666"/>
      <c r="AZ5" s="666"/>
      <c r="BA5" s="666"/>
      <c r="BB5" s="666"/>
      <c r="BC5" s="666"/>
      <c r="BD5" s="666"/>
      <c r="BE5" s="666"/>
      <c r="BF5" s="667"/>
      <c r="BG5" s="679">
        <v>
933447</v>
      </c>
      <c r="BH5" s="680"/>
      <c r="BI5" s="680"/>
      <c r="BJ5" s="680"/>
      <c r="BK5" s="680"/>
      <c r="BL5" s="680"/>
      <c r="BM5" s="680"/>
      <c r="BN5" s="681"/>
      <c r="BO5" s="682">
        <v>
100</v>
      </c>
      <c r="BP5" s="682"/>
      <c r="BQ5" s="682"/>
      <c r="BR5" s="682"/>
      <c r="BS5" s="683" t="s">
        <v>
183</v>
      </c>
      <c r="BT5" s="683"/>
      <c r="BU5" s="683"/>
      <c r="BV5" s="683"/>
      <c r="BW5" s="683"/>
      <c r="BX5" s="683"/>
      <c r="BY5" s="683"/>
      <c r="BZ5" s="683"/>
      <c r="CA5" s="683"/>
      <c r="CB5" s="687"/>
      <c r="CD5" s="661" t="s">
        <v>
229</v>
      </c>
      <c r="CE5" s="662"/>
      <c r="CF5" s="662"/>
      <c r="CG5" s="662"/>
      <c r="CH5" s="662"/>
      <c r="CI5" s="662"/>
      <c r="CJ5" s="662"/>
      <c r="CK5" s="662"/>
      <c r="CL5" s="662"/>
      <c r="CM5" s="662"/>
      <c r="CN5" s="662"/>
      <c r="CO5" s="662"/>
      <c r="CP5" s="662"/>
      <c r="CQ5" s="663"/>
      <c r="CR5" s="661" t="s">
        <v>
235</v>
      </c>
      <c r="CS5" s="662"/>
      <c r="CT5" s="662"/>
      <c r="CU5" s="662"/>
      <c r="CV5" s="662"/>
      <c r="CW5" s="662"/>
      <c r="CX5" s="662"/>
      <c r="CY5" s="663"/>
      <c r="CZ5" s="661" t="s">
        <v>
227</v>
      </c>
      <c r="DA5" s="662"/>
      <c r="DB5" s="662"/>
      <c r="DC5" s="663"/>
      <c r="DD5" s="661" t="s">
        <v>
236</v>
      </c>
      <c r="DE5" s="662"/>
      <c r="DF5" s="662"/>
      <c r="DG5" s="662"/>
      <c r="DH5" s="662"/>
      <c r="DI5" s="662"/>
      <c r="DJ5" s="662"/>
      <c r="DK5" s="662"/>
      <c r="DL5" s="662"/>
      <c r="DM5" s="662"/>
      <c r="DN5" s="662"/>
      <c r="DO5" s="662"/>
      <c r="DP5" s="663"/>
      <c r="DQ5" s="661" t="s">
        <v>
237</v>
      </c>
      <c r="DR5" s="662"/>
      <c r="DS5" s="662"/>
      <c r="DT5" s="662"/>
      <c r="DU5" s="662"/>
      <c r="DV5" s="662"/>
      <c r="DW5" s="662"/>
      <c r="DX5" s="662"/>
      <c r="DY5" s="662"/>
      <c r="DZ5" s="662"/>
      <c r="EA5" s="662"/>
      <c r="EB5" s="662"/>
      <c r="EC5" s="663"/>
    </row>
    <row r="6" spans="2:143" ht="11.25" customHeight="1" x14ac:dyDescent="0.2">
      <c r="B6" s="676" t="s">
        <v>
238</v>
      </c>
      <c r="C6" s="677"/>
      <c r="D6" s="677"/>
      <c r="E6" s="677"/>
      <c r="F6" s="677"/>
      <c r="G6" s="677"/>
      <c r="H6" s="677"/>
      <c r="I6" s="677"/>
      <c r="J6" s="677"/>
      <c r="K6" s="677"/>
      <c r="L6" s="677"/>
      <c r="M6" s="677"/>
      <c r="N6" s="677"/>
      <c r="O6" s="677"/>
      <c r="P6" s="677"/>
      <c r="Q6" s="678"/>
      <c r="R6" s="679">
        <v>
73411</v>
      </c>
      <c r="S6" s="680"/>
      <c r="T6" s="680"/>
      <c r="U6" s="680"/>
      <c r="V6" s="680"/>
      <c r="W6" s="680"/>
      <c r="X6" s="680"/>
      <c r="Y6" s="681"/>
      <c r="Z6" s="682">
        <v>
1</v>
      </c>
      <c r="AA6" s="682"/>
      <c r="AB6" s="682"/>
      <c r="AC6" s="682"/>
      <c r="AD6" s="683">
        <v>
73411</v>
      </c>
      <c r="AE6" s="683"/>
      <c r="AF6" s="683"/>
      <c r="AG6" s="683"/>
      <c r="AH6" s="683"/>
      <c r="AI6" s="683"/>
      <c r="AJ6" s="683"/>
      <c r="AK6" s="683"/>
      <c r="AL6" s="684">
        <v>
2.2000000000000002</v>
      </c>
      <c r="AM6" s="685"/>
      <c r="AN6" s="685"/>
      <c r="AO6" s="686"/>
      <c r="AP6" s="676" t="s">
        <v>
239</v>
      </c>
      <c r="AQ6" s="677"/>
      <c r="AR6" s="677"/>
      <c r="AS6" s="677"/>
      <c r="AT6" s="677"/>
      <c r="AU6" s="677"/>
      <c r="AV6" s="677"/>
      <c r="AW6" s="677"/>
      <c r="AX6" s="677"/>
      <c r="AY6" s="677"/>
      <c r="AZ6" s="677"/>
      <c r="BA6" s="677"/>
      <c r="BB6" s="677"/>
      <c r="BC6" s="677"/>
      <c r="BD6" s="677"/>
      <c r="BE6" s="677"/>
      <c r="BF6" s="678"/>
      <c r="BG6" s="679">
        <v>
933447</v>
      </c>
      <c r="BH6" s="680"/>
      <c r="BI6" s="680"/>
      <c r="BJ6" s="680"/>
      <c r="BK6" s="680"/>
      <c r="BL6" s="680"/>
      <c r="BM6" s="680"/>
      <c r="BN6" s="681"/>
      <c r="BO6" s="682">
        <v>
100</v>
      </c>
      <c r="BP6" s="682"/>
      <c r="BQ6" s="682"/>
      <c r="BR6" s="682"/>
      <c r="BS6" s="683" t="s">
        <v>
139</v>
      </c>
      <c r="BT6" s="683"/>
      <c r="BU6" s="683"/>
      <c r="BV6" s="683"/>
      <c r="BW6" s="683"/>
      <c r="BX6" s="683"/>
      <c r="BY6" s="683"/>
      <c r="BZ6" s="683"/>
      <c r="CA6" s="683"/>
      <c r="CB6" s="687"/>
      <c r="CD6" s="690" t="s">
        <v>
240</v>
      </c>
      <c r="CE6" s="691"/>
      <c r="CF6" s="691"/>
      <c r="CG6" s="691"/>
      <c r="CH6" s="691"/>
      <c r="CI6" s="691"/>
      <c r="CJ6" s="691"/>
      <c r="CK6" s="691"/>
      <c r="CL6" s="691"/>
      <c r="CM6" s="691"/>
      <c r="CN6" s="691"/>
      <c r="CO6" s="691"/>
      <c r="CP6" s="691"/>
      <c r="CQ6" s="692"/>
      <c r="CR6" s="679">
        <v>
85160</v>
      </c>
      <c r="CS6" s="680"/>
      <c r="CT6" s="680"/>
      <c r="CU6" s="680"/>
      <c r="CV6" s="680"/>
      <c r="CW6" s="680"/>
      <c r="CX6" s="680"/>
      <c r="CY6" s="681"/>
      <c r="CZ6" s="673">
        <v>
1.2</v>
      </c>
      <c r="DA6" s="674"/>
      <c r="DB6" s="674"/>
      <c r="DC6" s="693"/>
      <c r="DD6" s="688">
        <v>
2233</v>
      </c>
      <c r="DE6" s="680"/>
      <c r="DF6" s="680"/>
      <c r="DG6" s="680"/>
      <c r="DH6" s="680"/>
      <c r="DI6" s="680"/>
      <c r="DJ6" s="680"/>
      <c r="DK6" s="680"/>
      <c r="DL6" s="680"/>
      <c r="DM6" s="680"/>
      <c r="DN6" s="680"/>
      <c r="DO6" s="680"/>
      <c r="DP6" s="681"/>
      <c r="DQ6" s="688">
        <v>
85160</v>
      </c>
      <c r="DR6" s="680"/>
      <c r="DS6" s="680"/>
      <c r="DT6" s="680"/>
      <c r="DU6" s="680"/>
      <c r="DV6" s="680"/>
      <c r="DW6" s="680"/>
      <c r="DX6" s="680"/>
      <c r="DY6" s="680"/>
      <c r="DZ6" s="680"/>
      <c r="EA6" s="680"/>
      <c r="EB6" s="680"/>
      <c r="EC6" s="689"/>
    </row>
    <row r="7" spans="2:143" ht="11.25" customHeight="1" x14ac:dyDescent="0.2">
      <c r="B7" s="676" t="s">
        <v>
241</v>
      </c>
      <c r="C7" s="677"/>
      <c r="D7" s="677"/>
      <c r="E7" s="677"/>
      <c r="F7" s="677"/>
      <c r="G7" s="677"/>
      <c r="H7" s="677"/>
      <c r="I7" s="677"/>
      <c r="J7" s="677"/>
      <c r="K7" s="677"/>
      <c r="L7" s="677"/>
      <c r="M7" s="677"/>
      <c r="N7" s="677"/>
      <c r="O7" s="677"/>
      <c r="P7" s="677"/>
      <c r="Q7" s="678"/>
      <c r="R7" s="679">
        <v>
1606</v>
      </c>
      <c r="S7" s="680"/>
      <c r="T7" s="680"/>
      <c r="U7" s="680"/>
      <c r="V7" s="680"/>
      <c r="W7" s="680"/>
      <c r="X7" s="680"/>
      <c r="Y7" s="681"/>
      <c r="Z7" s="682">
        <v>
0</v>
      </c>
      <c r="AA7" s="682"/>
      <c r="AB7" s="682"/>
      <c r="AC7" s="682"/>
      <c r="AD7" s="683">
        <v>
1606</v>
      </c>
      <c r="AE7" s="683"/>
      <c r="AF7" s="683"/>
      <c r="AG7" s="683"/>
      <c r="AH7" s="683"/>
      <c r="AI7" s="683"/>
      <c r="AJ7" s="683"/>
      <c r="AK7" s="683"/>
      <c r="AL7" s="684">
        <v>
0</v>
      </c>
      <c r="AM7" s="685"/>
      <c r="AN7" s="685"/>
      <c r="AO7" s="686"/>
      <c r="AP7" s="676" t="s">
        <v>
242</v>
      </c>
      <c r="AQ7" s="677"/>
      <c r="AR7" s="677"/>
      <c r="AS7" s="677"/>
      <c r="AT7" s="677"/>
      <c r="AU7" s="677"/>
      <c r="AV7" s="677"/>
      <c r="AW7" s="677"/>
      <c r="AX7" s="677"/>
      <c r="AY7" s="677"/>
      <c r="AZ7" s="677"/>
      <c r="BA7" s="677"/>
      <c r="BB7" s="677"/>
      <c r="BC7" s="677"/>
      <c r="BD7" s="677"/>
      <c r="BE7" s="677"/>
      <c r="BF7" s="678"/>
      <c r="BG7" s="679">
        <v>
395938</v>
      </c>
      <c r="BH7" s="680"/>
      <c r="BI7" s="680"/>
      <c r="BJ7" s="680"/>
      <c r="BK7" s="680"/>
      <c r="BL7" s="680"/>
      <c r="BM7" s="680"/>
      <c r="BN7" s="681"/>
      <c r="BO7" s="682">
        <v>
42.4</v>
      </c>
      <c r="BP7" s="682"/>
      <c r="BQ7" s="682"/>
      <c r="BR7" s="682"/>
      <c r="BS7" s="683" t="s">
        <v>
139</v>
      </c>
      <c r="BT7" s="683"/>
      <c r="BU7" s="683"/>
      <c r="BV7" s="683"/>
      <c r="BW7" s="683"/>
      <c r="BX7" s="683"/>
      <c r="BY7" s="683"/>
      <c r="BZ7" s="683"/>
      <c r="CA7" s="683"/>
      <c r="CB7" s="687"/>
      <c r="CD7" s="694" t="s">
        <v>
243</v>
      </c>
      <c r="CE7" s="695"/>
      <c r="CF7" s="695"/>
      <c r="CG7" s="695"/>
      <c r="CH7" s="695"/>
      <c r="CI7" s="695"/>
      <c r="CJ7" s="695"/>
      <c r="CK7" s="695"/>
      <c r="CL7" s="695"/>
      <c r="CM7" s="695"/>
      <c r="CN7" s="695"/>
      <c r="CO7" s="695"/>
      <c r="CP7" s="695"/>
      <c r="CQ7" s="696"/>
      <c r="CR7" s="679">
        <v>
1212361</v>
      </c>
      <c r="CS7" s="680"/>
      <c r="CT7" s="680"/>
      <c r="CU7" s="680"/>
      <c r="CV7" s="680"/>
      <c r="CW7" s="680"/>
      <c r="CX7" s="680"/>
      <c r="CY7" s="681"/>
      <c r="CZ7" s="682">
        <v>
16.5</v>
      </c>
      <c r="DA7" s="682"/>
      <c r="DB7" s="682"/>
      <c r="DC7" s="682"/>
      <c r="DD7" s="688">
        <v>
1028</v>
      </c>
      <c r="DE7" s="680"/>
      <c r="DF7" s="680"/>
      <c r="DG7" s="680"/>
      <c r="DH7" s="680"/>
      <c r="DI7" s="680"/>
      <c r="DJ7" s="680"/>
      <c r="DK7" s="680"/>
      <c r="DL7" s="680"/>
      <c r="DM7" s="680"/>
      <c r="DN7" s="680"/>
      <c r="DO7" s="680"/>
      <c r="DP7" s="681"/>
      <c r="DQ7" s="688">
        <v>
1040566</v>
      </c>
      <c r="DR7" s="680"/>
      <c r="DS7" s="680"/>
      <c r="DT7" s="680"/>
      <c r="DU7" s="680"/>
      <c r="DV7" s="680"/>
      <c r="DW7" s="680"/>
      <c r="DX7" s="680"/>
      <c r="DY7" s="680"/>
      <c r="DZ7" s="680"/>
      <c r="EA7" s="680"/>
      <c r="EB7" s="680"/>
      <c r="EC7" s="689"/>
    </row>
    <row r="8" spans="2:143" ht="11.25" customHeight="1" x14ac:dyDescent="0.2">
      <c r="B8" s="676" t="s">
        <v>
244</v>
      </c>
      <c r="C8" s="677"/>
      <c r="D8" s="677"/>
      <c r="E8" s="677"/>
      <c r="F8" s="677"/>
      <c r="G8" s="677"/>
      <c r="H8" s="677"/>
      <c r="I8" s="677"/>
      <c r="J8" s="677"/>
      <c r="K8" s="677"/>
      <c r="L8" s="677"/>
      <c r="M8" s="677"/>
      <c r="N8" s="677"/>
      <c r="O8" s="677"/>
      <c r="P8" s="677"/>
      <c r="Q8" s="678"/>
      <c r="R8" s="679">
        <v>
5336</v>
      </c>
      <c r="S8" s="680"/>
      <c r="T8" s="680"/>
      <c r="U8" s="680"/>
      <c r="V8" s="680"/>
      <c r="W8" s="680"/>
      <c r="X8" s="680"/>
      <c r="Y8" s="681"/>
      <c r="Z8" s="682">
        <v>
0.1</v>
      </c>
      <c r="AA8" s="682"/>
      <c r="AB8" s="682"/>
      <c r="AC8" s="682"/>
      <c r="AD8" s="683">
        <v>
5336</v>
      </c>
      <c r="AE8" s="683"/>
      <c r="AF8" s="683"/>
      <c r="AG8" s="683"/>
      <c r="AH8" s="683"/>
      <c r="AI8" s="683"/>
      <c r="AJ8" s="683"/>
      <c r="AK8" s="683"/>
      <c r="AL8" s="684">
        <v>
0.2</v>
      </c>
      <c r="AM8" s="685"/>
      <c r="AN8" s="685"/>
      <c r="AO8" s="686"/>
      <c r="AP8" s="676" t="s">
        <v>
245</v>
      </c>
      <c r="AQ8" s="677"/>
      <c r="AR8" s="677"/>
      <c r="AS8" s="677"/>
      <c r="AT8" s="677"/>
      <c r="AU8" s="677"/>
      <c r="AV8" s="677"/>
      <c r="AW8" s="677"/>
      <c r="AX8" s="677"/>
      <c r="AY8" s="677"/>
      <c r="AZ8" s="677"/>
      <c r="BA8" s="677"/>
      <c r="BB8" s="677"/>
      <c r="BC8" s="677"/>
      <c r="BD8" s="677"/>
      <c r="BE8" s="677"/>
      <c r="BF8" s="678"/>
      <c r="BG8" s="679">
        <v>
12885</v>
      </c>
      <c r="BH8" s="680"/>
      <c r="BI8" s="680"/>
      <c r="BJ8" s="680"/>
      <c r="BK8" s="680"/>
      <c r="BL8" s="680"/>
      <c r="BM8" s="680"/>
      <c r="BN8" s="681"/>
      <c r="BO8" s="682">
        <v>
1.4</v>
      </c>
      <c r="BP8" s="682"/>
      <c r="BQ8" s="682"/>
      <c r="BR8" s="682"/>
      <c r="BS8" s="688" t="s">
        <v>
246</v>
      </c>
      <c r="BT8" s="680"/>
      <c r="BU8" s="680"/>
      <c r="BV8" s="680"/>
      <c r="BW8" s="680"/>
      <c r="BX8" s="680"/>
      <c r="BY8" s="680"/>
      <c r="BZ8" s="680"/>
      <c r="CA8" s="680"/>
      <c r="CB8" s="689"/>
      <c r="CD8" s="694" t="s">
        <v>
247</v>
      </c>
      <c r="CE8" s="695"/>
      <c r="CF8" s="695"/>
      <c r="CG8" s="695"/>
      <c r="CH8" s="695"/>
      <c r="CI8" s="695"/>
      <c r="CJ8" s="695"/>
      <c r="CK8" s="695"/>
      <c r="CL8" s="695"/>
      <c r="CM8" s="695"/>
      <c r="CN8" s="695"/>
      <c r="CO8" s="695"/>
      <c r="CP8" s="695"/>
      <c r="CQ8" s="696"/>
      <c r="CR8" s="679">
        <v>
1347508</v>
      </c>
      <c r="CS8" s="680"/>
      <c r="CT8" s="680"/>
      <c r="CU8" s="680"/>
      <c r="CV8" s="680"/>
      <c r="CW8" s="680"/>
      <c r="CX8" s="680"/>
      <c r="CY8" s="681"/>
      <c r="CZ8" s="682">
        <v>
18.3</v>
      </c>
      <c r="DA8" s="682"/>
      <c r="DB8" s="682"/>
      <c r="DC8" s="682"/>
      <c r="DD8" s="688">
        <v>
13871</v>
      </c>
      <c r="DE8" s="680"/>
      <c r="DF8" s="680"/>
      <c r="DG8" s="680"/>
      <c r="DH8" s="680"/>
      <c r="DI8" s="680"/>
      <c r="DJ8" s="680"/>
      <c r="DK8" s="680"/>
      <c r="DL8" s="680"/>
      <c r="DM8" s="680"/>
      <c r="DN8" s="680"/>
      <c r="DO8" s="680"/>
      <c r="DP8" s="681"/>
      <c r="DQ8" s="688">
        <v>
636244</v>
      </c>
      <c r="DR8" s="680"/>
      <c r="DS8" s="680"/>
      <c r="DT8" s="680"/>
      <c r="DU8" s="680"/>
      <c r="DV8" s="680"/>
      <c r="DW8" s="680"/>
      <c r="DX8" s="680"/>
      <c r="DY8" s="680"/>
      <c r="DZ8" s="680"/>
      <c r="EA8" s="680"/>
      <c r="EB8" s="680"/>
      <c r="EC8" s="689"/>
    </row>
    <row r="9" spans="2:143" ht="11.25" customHeight="1" x14ac:dyDescent="0.2">
      <c r="B9" s="676" t="s">
        <v>
248</v>
      </c>
      <c r="C9" s="677"/>
      <c r="D9" s="677"/>
      <c r="E9" s="677"/>
      <c r="F9" s="677"/>
      <c r="G9" s="677"/>
      <c r="H9" s="677"/>
      <c r="I9" s="677"/>
      <c r="J9" s="677"/>
      <c r="K9" s="677"/>
      <c r="L9" s="677"/>
      <c r="M9" s="677"/>
      <c r="N9" s="677"/>
      <c r="O9" s="677"/>
      <c r="P9" s="677"/>
      <c r="Q9" s="678"/>
      <c r="R9" s="679">
        <v>
4316</v>
      </c>
      <c r="S9" s="680"/>
      <c r="T9" s="680"/>
      <c r="U9" s="680"/>
      <c r="V9" s="680"/>
      <c r="W9" s="680"/>
      <c r="X9" s="680"/>
      <c r="Y9" s="681"/>
      <c r="Z9" s="682">
        <v>
0.1</v>
      </c>
      <c r="AA9" s="682"/>
      <c r="AB9" s="682"/>
      <c r="AC9" s="682"/>
      <c r="AD9" s="683">
        <v>
4316</v>
      </c>
      <c r="AE9" s="683"/>
      <c r="AF9" s="683"/>
      <c r="AG9" s="683"/>
      <c r="AH9" s="683"/>
      <c r="AI9" s="683"/>
      <c r="AJ9" s="683"/>
      <c r="AK9" s="683"/>
      <c r="AL9" s="684">
        <v>
0.1</v>
      </c>
      <c r="AM9" s="685"/>
      <c r="AN9" s="685"/>
      <c r="AO9" s="686"/>
      <c r="AP9" s="676" t="s">
        <v>
249</v>
      </c>
      <c r="AQ9" s="677"/>
      <c r="AR9" s="677"/>
      <c r="AS9" s="677"/>
      <c r="AT9" s="677"/>
      <c r="AU9" s="677"/>
      <c r="AV9" s="677"/>
      <c r="AW9" s="677"/>
      <c r="AX9" s="677"/>
      <c r="AY9" s="677"/>
      <c r="AZ9" s="677"/>
      <c r="BA9" s="677"/>
      <c r="BB9" s="677"/>
      <c r="BC9" s="677"/>
      <c r="BD9" s="677"/>
      <c r="BE9" s="677"/>
      <c r="BF9" s="678"/>
      <c r="BG9" s="679">
        <v>
349276</v>
      </c>
      <c r="BH9" s="680"/>
      <c r="BI9" s="680"/>
      <c r="BJ9" s="680"/>
      <c r="BK9" s="680"/>
      <c r="BL9" s="680"/>
      <c r="BM9" s="680"/>
      <c r="BN9" s="681"/>
      <c r="BO9" s="682">
        <v>
37.4</v>
      </c>
      <c r="BP9" s="682"/>
      <c r="BQ9" s="682"/>
      <c r="BR9" s="682"/>
      <c r="BS9" s="688" t="s">
        <v>
183</v>
      </c>
      <c r="BT9" s="680"/>
      <c r="BU9" s="680"/>
      <c r="BV9" s="680"/>
      <c r="BW9" s="680"/>
      <c r="BX9" s="680"/>
      <c r="BY9" s="680"/>
      <c r="BZ9" s="680"/>
      <c r="CA9" s="680"/>
      <c r="CB9" s="689"/>
      <c r="CD9" s="694" t="s">
        <v>
250</v>
      </c>
      <c r="CE9" s="695"/>
      <c r="CF9" s="695"/>
      <c r="CG9" s="695"/>
      <c r="CH9" s="695"/>
      <c r="CI9" s="695"/>
      <c r="CJ9" s="695"/>
      <c r="CK9" s="695"/>
      <c r="CL9" s="695"/>
      <c r="CM9" s="695"/>
      <c r="CN9" s="695"/>
      <c r="CO9" s="695"/>
      <c r="CP9" s="695"/>
      <c r="CQ9" s="696"/>
      <c r="CR9" s="679">
        <v>
1159076</v>
      </c>
      <c r="CS9" s="680"/>
      <c r="CT9" s="680"/>
      <c r="CU9" s="680"/>
      <c r="CV9" s="680"/>
      <c r="CW9" s="680"/>
      <c r="CX9" s="680"/>
      <c r="CY9" s="681"/>
      <c r="CZ9" s="682">
        <v>
15.8</v>
      </c>
      <c r="DA9" s="682"/>
      <c r="DB9" s="682"/>
      <c r="DC9" s="682"/>
      <c r="DD9" s="688">
        <v>
70391</v>
      </c>
      <c r="DE9" s="680"/>
      <c r="DF9" s="680"/>
      <c r="DG9" s="680"/>
      <c r="DH9" s="680"/>
      <c r="DI9" s="680"/>
      <c r="DJ9" s="680"/>
      <c r="DK9" s="680"/>
      <c r="DL9" s="680"/>
      <c r="DM9" s="680"/>
      <c r="DN9" s="680"/>
      <c r="DO9" s="680"/>
      <c r="DP9" s="681"/>
      <c r="DQ9" s="688">
        <v>
577647</v>
      </c>
      <c r="DR9" s="680"/>
      <c r="DS9" s="680"/>
      <c r="DT9" s="680"/>
      <c r="DU9" s="680"/>
      <c r="DV9" s="680"/>
      <c r="DW9" s="680"/>
      <c r="DX9" s="680"/>
      <c r="DY9" s="680"/>
      <c r="DZ9" s="680"/>
      <c r="EA9" s="680"/>
      <c r="EB9" s="680"/>
      <c r="EC9" s="689"/>
    </row>
    <row r="10" spans="2:143" ht="11.25" customHeight="1" x14ac:dyDescent="0.2">
      <c r="B10" s="676" t="s">
        <v>
251</v>
      </c>
      <c r="C10" s="677"/>
      <c r="D10" s="677"/>
      <c r="E10" s="677"/>
      <c r="F10" s="677"/>
      <c r="G10" s="677"/>
      <c r="H10" s="677"/>
      <c r="I10" s="677"/>
      <c r="J10" s="677"/>
      <c r="K10" s="677"/>
      <c r="L10" s="677"/>
      <c r="M10" s="677"/>
      <c r="N10" s="677"/>
      <c r="O10" s="677"/>
      <c r="P10" s="677"/>
      <c r="Q10" s="678"/>
      <c r="R10" s="679" t="s">
        <v>
246</v>
      </c>
      <c r="S10" s="680"/>
      <c r="T10" s="680"/>
      <c r="U10" s="680"/>
      <c r="V10" s="680"/>
      <c r="W10" s="680"/>
      <c r="X10" s="680"/>
      <c r="Y10" s="681"/>
      <c r="Z10" s="682" t="s">
        <v>
246</v>
      </c>
      <c r="AA10" s="682"/>
      <c r="AB10" s="682"/>
      <c r="AC10" s="682"/>
      <c r="AD10" s="683" t="s">
        <v>
246</v>
      </c>
      <c r="AE10" s="683"/>
      <c r="AF10" s="683"/>
      <c r="AG10" s="683"/>
      <c r="AH10" s="683"/>
      <c r="AI10" s="683"/>
      <c r="AJ10" s="683"/>
      <c r="AK10" s="683"/>
      <c r="AL10" s="684" t="s">
        <v>
246</v>
      </c>
      <c r="AM10" s="685"/>
      <c r="AN10" s="685"/>
      <c r="AO10" s="686"/>
      <c r="AP10" s="676" t="s">
        <v>
252</v>
      </c>
      <c r="AQ10" s="677"/>
      <c r="AR10" s="677"/>
      <c r="AS10" s="677"/>
      <c r="AT10" s="677"/>
      <c r="AU10" s="677"/>
      <c r="AV10" s="677"/>
      <c r="AW10" s="677"/>
      <c r="AX10" s="677"/>
      <c r="AY10" s="677"/>
      <c r="AZ10" s="677"/>
      <c r="BA10" s="677"/>
      <c r="BB10" s="677"/>
      <c r="BC10" s="677"/>
      <c r="BD10" s="677"/>
      <c r="BE10" s="677"/>
      <c r="BF10" s="678"/>
      <c r="BG10" s="679">
        <v>
20013</v>
      </c>
      <c r="BH10" s="680"/>
      <c r="BI10" s="680"/>
      <c r="BJ10" s="680"/>
      <c r="BK10" s="680"/>
      <c r="BL10" s="680"/>
      <c r="BM10" s="680"/>
      <c r="BN10" s="681"/>
      <c r="BO10" s="682">
        <v>
2.1</v>
      </c>
      <c r="BP10" s="682"/>
      <c r="BQ10" s="682"/>
      <c r="BR10" s="682"/>
      <c r="BS10" s="688" t="s">
        <v>
139</v>
      </c>
      <c r="BT10" s="680"/>
      <c r="BU10" s="680"/>
      <c r="BV10" s="680"/>
      <c r="BW10" s="680"/>
      <c r="BX10" s="680"/>
      <c r="BY10" s="680"/>
      <c r="BZ10" s="680"/>
      <c r="CA10" s="680"/>
      <c r="CB10" s="689"/>
      <c r="CD10" s="694" t="s">
        <v>
253</v>
      </c>
      <c r="CE10" s="695"/>
      <c r="CF10" s="695"/>
      <c r="CG10" s="695"/>
      <c r="CH10" s="695"/>
      <c r="CI10" s="695"/>
      <c r="CJ10" s="695"/>
      <c r="CK10" s="695"/>
      <c r="CL10" s="695"/>
      <c r="CM10" s="695"/>
      <c r="CN10" s="695"/>
      <c r="CO10" s="695"/>
      <c r="CP10" s="695"/>
      <c r="CQ10" s="696"/>
      <c r="CR10" s="679">
        <v>
126294</v>
      </c>
      <c r="CS10" s="680"/>
      <c r="CT10" s="680"/>
      <c r="CU10" s="680"/>
      <c r="CV10" s="680"/>
      <c r="CW10" s="680"/>
      <c r="CX10" s="680"/>
      <c r="CY10" s="681"/>
      <c r="CZ10" s="682">
        <v>
1.7</v>
      </c>
      <c r="DA10" s="682"/>
      <c r="DB10" s="682"/>
      <c r="DC10" s="682"/>
      <c r="DD10" s="688">
        <v>
441</v>
      </c>
      <c r="DE10" s="680"/>
      <c r="DF10" s="680"/>
      <c r="DG10" s="680"/>
      <c r="DH10" s="680"/>
      <c r="DI10" s="680"/>
      <c r="DJ10" s="680"/>
      <c r="DK10" s="680"/>
      <c r="DL10" s="680"/>
      <c r="DM10" s="680"/>
      <c r="DN10" s="680"/>
      <c r="DO10" s="680"/>
      <c r="DP10" s="681"/>
      <c r="DQ10" s="688">
        <v>
69383</v>
      </c>
      <c r="DR10" s="680"/>
      <c r="DS10" s="680"/>
      <c r="DT10" s="680"/>
      <c r="DU10" s="680"/>
      <c r="DV10" s="680"/>
      <c r="DW10" s="680"/>
      <c r="DX10" s="680"/>
      <c r="DY10" s="680"/>
      <c r="DZ10" s="680"/>
      <c r="EA10" s="680"/>
      <c r="EB10" s="680"/>
      <c r="EC10" s="689"/>
    </row>
    <row r="11" spans="2:143" ht="11.25" customHeight="1" x14ac:dyDescent="0.2">
      <c r="B11" s="676" t="s">
        <v>
254</v>
      </c>
      <c r="C11" s="677"/>
      <c r="D11" s="677"/>
      <c r="E11" s="677"/>
      <c r="F11" s="677"/>
      <c r="G11" s="677"/>
      <c r="H11" s="677"/>
      <c r="I11" s="677"/>
      <c r="J11" s="677"/>
      <c r="K11" s="677"/>
      <c r="L11" s="677"/>
      <c r="M11" s="677"/>
      <c r="N11" s="677"/>
      <c r="O11" s="677"/>
      <c r="P11" s="677"/>
      <c r="Q11" s="678"/>
      <c r="R11" s="679" t="s">
        <v>
183</v>
      </c>
      <c r="S11" s="680"/>
      <c r="T11" s="680"/>
      <c r="U11" s="680"/>
      <c r="V11" s="680"/>
      <c r="W11" s="680"/>
      <c r="X11" s="680"/>
      <c r="Y11" s="681"/>
      <c r="Z11" s="682" t="s">
        <v>
139</v>
      </c>
      <c r="AA11" s="682"/>
      <c r="AB11" s="682"/>
      <c r="AC11" s="682"/>
      <c r="AD11" s="683" t="s">
        <v>
183</v>
      </c>
      <c r="AE11" s="683"/>
      <c r="AF11" s="683"/>
      <c r="AG11" s="683"/>
      <c r="AH11" s="683"/>
      <c r="AI11" s="683"/>
      <c r="AJ11" s="683"/>
      <c r="AK11" s="683"/>
      <c r="AL11" s="684" t="s">
        <v>
139</v>
      </c>
      <c r="AM11" s="685"/>
      <c r="AN11" s="685"/>
      <c r="AO11" s="686"/>
      <c r="AP11" s="676" t="s">
        <v>
255</v>
      </c>
      <c r="AQ11" s="677"/>
      <c r="AR11" s="677"/>
      <c r="AS11" s="677"/>
      <c r="AT11" s="677"/>
      <c r="AU11" s="677"/>
      <c r="AV11" s="677"/>
      <c r="AW11" s="677"/>
      <c r="AX11" s="677"/>
      <c r="AY11" s="677"/>
      <c r="AZ11" s="677"/>
      <c r="BA11" s="677"/>
      <c r="BB11" s="677"/>
      <c r="BC11" s="677"/>
      <c r="BD11" s="677"/>
      <c r="BE11" s="677"/>
      <c r="BF11" s="678"/>
      <c r="BG11" s="679">
        <v>
13764</v>
      </c>
      <c r="BH11" s="680"/>
      <c r="BI11" s="680"/>
      <c r="BJ11" s="680"/>
      <c r="BK11" s="680"/>
      <c r="BL11" s="680"/>
      <c r="BM11" s="680"/>
      <c r="BN11" s="681"/>
      <c r="BO11" s="682">
        <v>
1.5</v>
      </c>
      <c r="BP11" s="682"/>
      <c r="BQ11" s="682"/>
      <c r="BR11" s="682"/>
      <c r="BS11" s="688" t="s">
        <v>
139</v>
      </c>
      <c r="BT11" s="680"/>
      <c r="BU11" s="680"/>
      <c r="BV11" s="680"/>
      <c r="BW11" s="680"/>
      <c r="BX11" s="680"/>
      <c r="BY11" s="680"/>
      <c r="BZ11" s="680"/>
      <c r="CA11" s="680"/>
      <c r="CB11" s="689"/>
      <c r="CD11" s="694" t="s">
        <v>
256</v>
      </c>
      <c r="CE11" s="695"/>
      <c r="CF11" s="695"/>
      <c r="CG11" s="695"/>
      <c r="CH11" s="695"/>
      <c r="CI11" s="695"/>
      <c r="CJ11" s="695"/>
      <c r="CK11" s="695"/>
      <c r="CL11" s="695"/>
      <c r="CM11" s="695"/>
      <c r="CN11" s="695"/>
      <c r="CO11" s="695"/>
      <c r="CP11" s="695"/>
      <c r="CQ11" s="696"/>
      <c r="CR11" s="679">
        <v>
496558</v>
      </c>
      <c r="CS11" s="680"/>
      <c r="CT11" s="680"/>
      <c r="CU11" s="680"/>
      <c r="CV11" s="680"/>
      <c r="CW11" s="680"/>
      <c r="CX11" s="680"/>
      <c r="CY11" s="681"/>
      <c r="CZ11" s="682">
        <v>
6.8</v>
      </c>
      <c r="DA11" s="682"/>
      <c r="DB11" s="682"/>
      <c r="DC11" s="682"/>
      <c r="DD11" s="688">
        <v>
304596</v>
      </c>
      <c r="DE11" s="680"/>
      <c r="DF11" s="680"/>
      <c r="DG11" s="680"/>
      <c r="DH11" s="680"/>
      <c r="DI11" s="680"/>
      <c r="DJ11" s="680"/>
      <c r="DK11" s="680"/>
      <c r="DL11" s="680"/>
      <c r="DM11" s="680"/>
      <c r="DN11" s="680"/>
      <c r="DO11" s="680"/>
      <c r="DP11" s="681"/>
      <c r="DQ11" s="688">
        <v>
142547</v>
      </c>
      <c r="DR11" s="680"/>
      <c r="DS11" s="680"/>
      <c r="DT11" s="680"/>
      <c r="DU11" s="680"/>
      <c r="DV11" s="680"/>
      <c r="DW11" s="680"/>
      <c r="DX11" s="680"/>
      <c r="DY11" s="680"/>
      <c r="DZ11" s="680"/>
      <c r="EA11" s="680"/>
      <c r="EB11" s="680"/>
      <c r="EC11" s="689"/>
    </row>
    <row r="12" spans="2:143" ht="11.25" customHeight="1" x14ac:dyDescent="0.2">
      <c r="B12" s="676" t="s">
        <v>
257</v>
      </c>
      <c r="C12" s="677"/>
      <c r="D12" s="677"/>
      <c r="E12" s="677"/>
      <c r="F12" s="677"/>
      <c r="G12" s="677"/>
      <c r="H12" s="677"/>
      <c r="I12" s="677"/>
      <c r="J12" s="677"/>
      <c r="K12" s="677"/>
      <c r="L12" s="677"/>
      <c r="M12" s="677"/>
      <c r="N12" s="677"/>
      <c r="O12" s="677"/>
      <c r="P12" s="677"/>
      <c r="Q12" s="678"/>
      <c r="R12" s="679">
        <v>
139341</v>
      </c>
      <c r="S12" s="680"/>
      <c r="T12" s="680"/>
      <c r="U12" s="680"/>
      <c r="V12" s="680"/>
      <c r="W12" s="680"/>
      <c r="X12" s="680"/>
      <c r="Y12" s="681"/>
      <c r="Z12" s="682">
        <v>
1.9</v>
      </c>
      <c r="AA12" s="682"/>
      <c r="AB12" s="682"/>
      <c r="AC12" s="682"/>
      <c r="AD12" s="683">
        <v>
139341</v>
      </c>
      <c r="AE12" s="683"/>
      <c r="AF12" s="683"/>
      <c r="AG12" s="683"/>
      <c r="AH12" s="683"/>
      <c r="AI12" s="683"/>
      <c r="AJ12" s="683"/>
      <c r="AK12" s="683"/>
      <c r="AL12" s="684">
        <v>
4.0999999999999996</v>
      </c>
      <c r="AM12" s="685"/>
      <c r="AN12" s="685"/>
      <c r="AO12" s="686"/>
      <c r="AP12" s="676" t="s">
        <v>
258</v>
      </c>
      <c r="AQ12" s="677"/>
      <c r="AR12" s="677"/>
      <c r="AS12" s="677"/>
      <c r="AT12" s="677"/>
      <c r="AU12" s="677"/>
      <c r="AV12" s="677"/>
      <c r="AW12" s="677"/>
      <c r="AX12" s="677"/>
      <c r="AY12" s="677"/>
      <c r="AZ12" s="677"/>
      <c r="BA12" s="677"/>
      <c r="BB12" s="677"/>
      <c r="BC12" s="677"/>
      <c r="BD12" s="677"/>
      <c r="BE12" s="677"/>
      <c r="BF12" s="678"/>
      <c r="BG12" s="679">
        <v>
418629</v>
      </c>
      <c r="BH12" s="680"/>
      <c r="BI12" s="680"/>
      <c r="BJ12" s="680"/>
      <c r="BK12" s="680"/>
      <c r="BL12" s="680"/>
      <c r="BM12" s="680"/>
      <c r="BN12" s="681"/>
      <c r="BO12" s="682">
        <v>
44.8</v>
      </c>
      <c r="BP12" s="682"/>
      <c r="BQ12" s="682"/>
      <c r="BR12" s="682"/>
      <c r="BS12" s="688" t="s">
        <v>
183</v>
      </c>
      <c r="BT12" s="680"/>
      <c r="BU12" s="680"/>
      <c r="BV12" s="680"/>
      <c r="BW12" s="680"/>
      <c r="BX12" s="680"/>
      <c r="BY12" s="680"/>
      <c r="BZ12" s="680"/>
      <c r="CA12" s="680"/>
      <c r="CB12" s="689"/>
      <c r="CD12" s="694" t="s">
        <v>
259</v>
      </c>
      <c r="CE12" s="695"/>
      <c r="CF12" s="695"/>
      <c r="CG12" s="695"/>
      <c r="CH12" s="695"/>
      <c r="CI12" s="695"/>
      <c r="CJ12" s="695"/>
      <c r="CK12" s="695"/>
      <c r="CL12" s="695"/>
      <c r="CM12" s="695"/>
      <c r="CN12" s="695"/>
      <c r="CO12" s="695"/>
      <c r="CP12" s="695"/>
      <c r="CQ12" s="696"/>
      <c r="CR12" s="679">
        <v>
202571</v>
      </c>
      <c r="CS12" s="680"/>
      <c r="CT12" s="680"/>
      <c r="CU12" s="680"/>
      <c r="CV12" s="680"/>
      <c r="CW12" s="680"/>
      <c r="CX12" s="680"/>
      <c r="CY12" s="681"/>
      <c r="CZ12" s="682">
        <v>
2.8</v>
      </c>
      <c r="DA12" s="682"/>
      <c r="DB12" s="682"/>
      <c r="DC12" s="682"/>
      <c r="DD12" s="688">
        <v>
9217</v>
      </c>
      <c r="DE12" s="680"/>
      <c r="DF12" s="680"/>
      <c r="DG12" s="680"/>
      <c r="DH12" s="680"/>
      <c r="DI12" s="680"/>
      <c r="DJ12" s="680"/>
      <c r="DK12" s="680"/>
      <c r="DL12" s="680"/>
      <c r="DM12" s="680"/>
      <c r="DN12" s="680"/>
      <c r="DO12" s="680"/>
      <c r="DP12" s="681"/>
      <c r="DQ12" s="688">
        <v>
72335</v>
      </c>
      <c r="DR12" s="680"/>
      <c r="DS12" s="680"/>
      <c r="DT12" s="680"/>
      <c r="DU12" s="680"/>
      <c r="DV12" s="680"/>
      <c r="DW12" s="680"/>
      <c r="DX12" s="680"/>
      <c r="DY12" s="680"/>
      <c r="DZ12" s="680"/>
      <c r="EA12" s="680"/>
      <c r="EB12" s="680"/>
      <c r="EC12" s="689"/>
    </row>
    <row r="13" spans="2:143" ht="11.25" customHeight="1" x14ac:dyDescent="0.2">
      <c r="B13" s="676" t="s">
        <v>
260</v>
      </c>
      <c r="C13" s="677"/>
      <c r="D13" s="677"/>
      <c r="E13" s="677"/>
      <c r="F13" s="677"/>
      <c r="G13" s="677"/>
      <c r="H13" s="677"/>
      <c r="I13" s="677"/>
      <c r="J13" s="677"/>
      <c r="K13" s="677"/>
      <c r="L13" s="677"/>
      <c r="M13" s="677"/>
      <c r="N13" s="677"/>
      <c r="O13" s="677"/>
      <c r="P13" s="677"/>
      <c r="Q13" s="678"/>
      <c r="R13" s="679" t="s">
        <v>
246</v>
      </c>
      <c r="S13" s="680"/>
      <c r="T13" s="680"/>
      <c r="U13" s="680"/>
      <c r="V13" s="680"/>
      <c r="W13" s="680"/>
      <c r="X13" s="680"/>
      <c r="Y13" s="681"/>
      <c r="Z13" s="682" t="s">
        <v>
139</v>
      </c>
      <c r="AA13" s="682"/>
      <c r="AB13" s="682"/>
      <c r="AC13" s="682"/>
      <c r="AD13" s="683" t="s">
        <v>
139</v>
      </c>
      <c r="AE13" s="683"/>
      <c r="AF13" s="683"/>
      <c r="AG13" s="683"/>
      <c r="AH13" s="683"/>
      <c r="AI13" s="683"/>
      <c r="AJ13" s="683"/>
      <c r="AK13" s="683"/>
      <c r="AL13" s="684" t="s">
        <v>
246</v>
      </c>
      <c r="AM13" s="685"/>
      <c r="AN13" s="685"/>
      <c r="AO13" s="686"/>
      <c r="AP13" s="676" t="s">
        <v>
261</v>
      </c>
      <c r="AQ13" s="677"/>
      <c r="AR13" s="677"/>
      <c r="AS13" s="677"/>
      <c r="AT13" s="677"/>
      <c r="AU13" s="677"/>
      <c r="AV13" s="677"/>
      <c r="AW13" s="677"/>
      <c r="AX13" s="677"/>
      <c r="AY13" s="677"/>
      <c r="AZ13" s="677"/>
      <c r="BA13" s="677"/>
      <c r="BB13" s="677"/>
      <c r="BC13" s="677"/>
      <c r="BD13" s="677"/>
      <c r="BE13" s="677"/>
      <c r="BF13" s="678"/>
      <c r="BG13" s="679">
        <v>
356192</v>
      </c>
      <c r="BH13" s="680"/>
      <c r="BI13" s="680"/>
      <c r="BJ13" s="680"/>
      <c r="BK13" s="680"/>
      <c r="BL13" s="680"/>
      <c r="BM13" s="680"/>
      <c r="BN13" s="681"/>
      <c r="BO13" s="682">
        <v>
38.200000000000003</v>
      </c>
      <c r="BP13" s="682"/>
      <c r="BQ13" s="682"/>
      <c r="BR13" s="682"/>
      <c r="BS13" s="688" t="s">
        <v>
246</v>
      </c>
      <c r="BT13" s="680"/>
      <c r="BU13" s="680"/>
      <c r="BV13" s="680"/>
      <c r="BW13" s="680"/>
      <c r="BX13" s="680"/>
      <c r="BY13" s="680"/>
      <c r="BZ13" s="680"/>
      <c r="CA13" s="680"/>
      <c r="CB13" s="689"/>
      <c r="CD13" s="694" t="s">
        <v>
262</v>
      </c>
      <c r="CE13" s="695"/>
      <c r="CF13" s="695"/>
      <c r="CG13" s="695"/>
      <c r="CH13" s="695"/>
      <c r="CI13" s="695"/>
      <c r="CJ13" s="695"/>
      <c r="CK13" s="695"/>
      <c r="CL13" s="695"/>
      <c r="CM13" s="695"/>
      <c r="CN13" s="695"/>
      <c r="CO13" s="695"/>
      <c r="CP13" s="695"/>
      <c r="CQ13" s="696"/>
      <c r="CR13" s="679">
        <v>
997791</v>
      </c>
      <c r="CS13" s="680"/>
      <c r="CT13" s="680"/>
      <c r="CU13" s="680"/>
      <c r="CV13" s="680"/>
      <c r="CW13" s="680"/>
      <c r="CX13" s="680"/>
      <c r="CY13" s="681"/>
      <c r="CZ13" s="682">
        <v>
13.6</v>
      </c>
      <c r="DA13" s="682"/>
      <c r="DB13" s="682"/>
      <c r="DC13" s="682"/>
      <c r="DD13" s="688">
        <v>
832990</v>
      </c>
      <c r="DE13" s="680"/>
      <c r="DF13" s="680"/>
      <c r="DG13" s="680"/>
      <c r="DH13" s="680"/>
      <c r="DI13" s="680"/>
      <c r="DJ13" s="680"/>
      <c r="DK13" s="680"/>
      <c r="DL13" s="680"/>
      <c r="DM13" s="680"/>
      <c r="DN13" s="680"/>
      <c r="DO13" s="680"/>
      <c r="DP13" s="681"/>
      <c r="DQ13" s="688">
        <v>
147821</v>
      </c>
      <c r="DR13" s="680"/>
      <c r="DS13" s="680"/>
      <c r="DT13" s="680"/>
      <c r="DU13" s="680"/>
      <c r="DV13" s="680"/>
      <c r="DW13" s="680"/>
      <c r="DX13" s="680"/>
      <c r="DY13" s="680"/>
      <c r="DZ13" s="680"/>
      <c r="EA13" s="680"/>
      <c r="EB13" s="680"/>
      <c r="EC13" s="689"/>
    </row>
    <row r="14" spans="2:143" ht="11.25" customHeight="1" x14ac:dyDescent="0.2">
      <c r="B14" s="676" t="s">
        <v>
263</v>
      </c>
      <c r="C14" s="677"/>
      <c r="D14" s="677"/>
      <c r="E14" s="677"/>
      <c r="F14" s="677"/>
      <c r="G14" s="677"/>
      <c r="H14" s="677"/>
      <c r="I14" s="677"/>
      <c r="J14" s="677"/>
      <c r="K14" s="677"/>
      <c r="L14" s="677"/>
      <c r="M14" s="677"/>
      <c r="N14" s="677"/>
      <c r="O14" s="677"/>
      <c r="P14" s="677"/>
      <c r="Q14" s="678"/>
      <c r="R14" s="679" t="s">
        <v>
139</v>
      </c>
      <c r="S14" s="680"/>
      <c r="T14" s="680"/>
      <c r="U14" s="680"/>
      <c r="V14" s="680"/>
      <c r="W14" s="680"/>
      <c r="X14" s="680"/>
      <c r="Y14" s="681"/>
      <c r="Z14" s="682" t="s">
        <v>
139</v>
      </c>
      <c r="AA14" s="682"/>
      <c r="AB14" s="682"/>
      <c r="AC14" s="682"/>
      <c r="AD14" s="683" t="s">
        <v>
139</v>
      </c>
      <c r="AE14" s="683"/>
      <c r="AF14" s="683"/>
      <c r="AG14" s="683"/>
      <c r="AH14" s="683"/>
      <c r="AI14" s="683"/>
      <c r="AJ14" s="683"/>
      <c r="AK14" s="683"/>
      <c r="AL14" s="684" t="s">
        <v>
139</v>
      </c>
      <c r="AM14" s="685"/>
      <c r="AN14" s="685"/>
      <c r="AO14" s="686"/>
      <c r="AP14" s="676" t="s">
        <v>
264</v>
      </c>
      <c r="AQ14" s="677"/>
      <c r="AR14" s="677"/>
      <c r="AS14" s="677"/>
      <c r="AT14" s="677"/>
      <c r="AU14" s="677"/>
      <c r="AV14" s="677"/>
      <c r="AW14" s="677"/>
      <c r="AX14" s="677"/>
      <c r="AY14" s="677"/>
      <c r="AZ14" s="677"/>
      <c r="BA14" s="677"/>
      <c r="BB14" s="677"/>
      <c r="BC14" s="677"/>
      <c r="BD14" s="677"/>
      <c r="BE14" s="677"/>
      <c r="BF14" s="678"/>
      <c r="BG14" s="679">
        <v>
38834</v>
      </c>
      <c r="BH14" s="680"/>
      <c r="BI14" s="680"/>
      <c r="BJ14" s="680"/>
      <c r="BK14" s="680"/>
      <c r="BL14" s="680"/>
      <c r="BM14" s="680"/>
      <c r="BN14" s="681"/>
      <c r="BO14" s="682">
        <v>
4.2</v>
      </c>
      <c r="BP14" s="682"/>
      <c r="BQ14" s="682"/>
      <c r="BR14" s="682"/>
      <c r="BS14" s="688" t="s">
        <v>
139</v>
      </c>
      <c r="BT14" s="680"/>
      <c r="BU14" s="680"/>
      <c r="BV14" s="680"/>
      <c r="BW14" s="680"/>
      <c r="BX14" s="680"/>
      <c r="BY14" s="680"/>
      <c r="BZ14" s="680"/>
      <c r="CA14" s="680"/>
      <c r="CB14" s="689"/>
      <c r="CD14" s="694" t="s">
        <v>
265</v>
      </c>
      <c r="CE14" s="695"/>
      <c r="CF14" s="695"/>
      <c r="CG14" s="695"/>
      <c r="CH14" s="695"/>
      <c r="CI14" s="695"/>
      <c r="CJ14" s="695"/>
      <c r="CK14" s="695"/>
      <c r="CL14" s="695"/>
      <c r="CM14" s="695"/>
      <c r="CN14" s="695"/>
      <c r="CO14" s="695"/>
      <c r="CP14" s="695"/>
      <c r="CQ14" s="696"/>
      <c r="CR14" s="679">
        <v>
362681</v>
      </c>
      <c r="CS14" s="680"/>
      <c r="CT14" s="680"/>
      <c r="CU14" s="680"/>
      <c r="CV14" s="680"/>
      <c r="CW14" s="680"/>
      <c r="CX14" s="680"/>
      <c r="CY14" s="681"/>
      <c r="CZ14" s="682">
        <v>
4.9000000000000004</v>
      </c>
      <c r="DA14" s="682"/>
      <c r="DB14" s="682"/>
      <c r="DC14" s="682"/>
      <c r="DD14" s="688">
        <v>
72733</v>
      </c>
      <c r="DE14" s="680"/>
      <c r="DF14" s="680"/>
      <c r="DG14" s="680"/>
      <c r="DH14" s="680"/>
      <c r="DI14" s="680"/>
      <c r="DJ14" s="680"/>
      <c r="DK14" s="680"/>
      <c r="DL14" s="680"/>
      <c r="DM14" s="680"/>
      <c r="DN14" s="680"/>
      <c r="DO14" s="680"/>
      <c r="DP14" s="681"/>
      <c r="DQ14" s="688">
        <v>
146346</v>
      </c>
      <c r="DR14" s="680"/>
      <c r="DS14" s="680"/>
      <c r="DT14" s="680"/>
      <c r="DU14" s="680"/>
      <c r="DV14" s="680"/>
      <c r="DW14" s="680"/>
      <c r="DX14" s="680"/>
      <c r="DY14" s="680"/>
      <c r="DZ14" s="680"/>
      <c r="EA14" s="680"/>
      <c r="EB14" s="680"/>
      <c r="EC14" s="689"/>
    </row>
    <row r="15" spans="2:143" ht="11.25" customHeight="1" x14ac:dyDescent="0.2">
      <c r="B15" s="676" t="s">
        <v>
266</v>
      </c>
      <c r="C15" s="677"/>
      <c r="D15" s="677"/>
      <c r="E15" s="677"/>
      <c r="F15" s="677"/>
      <c r="G15" s="677"/>
      <c r="H15" s="677"/>
      <c r="I15" s="677"/>
      <c r="J15" s="677"/>
      <c r="K15" s="677"/>
      <c r="L15" s="677"/>
      <c r="M15" s="677"/>
      <c r="N15" s="677"/>
      <c r="O15" s="677"/>
      <c r="P15" s="677"/>
      <c r="Q15" s="678"/>
      <c r="R15" s="679">
        <v>
36268</v>
      </c>
      <c r="S15" s="680"/>
      <c r="T15" s="680"/>
      <c r="U15" s="680"/>
      <c r="V15" s="680"/>
      <c r="W15" s="680"/>
      <c r="X15" s="680"/>
      <c r="Y15" s="681"/>
      <c r="Z15" s="682">
        <v>
0.5</v>
      </c>
      <c r="AA15" s="682"/>
      <c r="AB15" s="682"/>
      <c r="AC15" s="682"/>
      <c r="AD15" s="683">
        <v>
36268</v>
      </c>
      <c r="AE15" s="683"/>
      <c r="AF15" s="683"/>
      <c r="AG15" s="683"/>
      <c r="AH15" s="683"/>
      <c r="AI15" s="683"/>
      <c r="AJ15" s="683"/>
      <c r="AK15" s="683"/>
      <c r="AL15" s="684">
        <v>
1.1000000000000001</v>
      </c>
      <c r="AM15" s="685"/>
      <c r="AN15" s="685"/>
      <c r="AO15" s="686"/>
      <c r="AP15" s="676" t="s">
        <v>
267</v>
      </c>
      <c r="AQ15" s="677"/>
      <c r="AR15" s="677"/>
      <c r="AS15" s="677"/>
      <c r="AT15" s="677"/>
      <c r="AU15" s="677"/>
      <c r="AV15" s="677"/>
      <c r="AW15" s="677"/>
      <c r="AX15" s="677"/>
      <c r="AY15" s="677"/>
      <c r="AZ15" s="677"/>
      <c r="BA15" s="677"/>
      <c r="BB15" s="677"/>
      <c r="BC15" s="677"/>
      <c r="BD15" s="677"/>
      <c r="BE15" s="677"/>
      <c r="BF15" s="678"/>
      <c r="BG15" s="679">
        <v>
80046</v>
      </c>
      <c r="BH15" s="680"/>
      <c r="BI15" s="680"/>
      <c r="BJ15" s="680"/>
      <c r="BK15" s="680"/>
      <c r="BL15" s="680"/>
      <c r="BM15" s="680"/>
      <c r="BN15" s="681"/>
      <c r="BO15" s="682">
        <v>
8.6</v>
      </c>
      <c r="BP15" s="682"/>
      <c r="BQ15" s="682"/>
      <c r="BR15" s="682"/>
      <c r="BS15" s="688" t="s">
        <v>
246</v>
      </c>
      <c r="BT15" s="680"/>
      <c r="BU15" s="680"/>
      <c r="BV15" s="680"/>
      <c r="BW15" s="680"/>
      <c r="BX15" s="680"/>
      <c r="BY15" s="680"/>
      <c r="BZ15" s="680"/>
      <c r="CA15" s="680"/>
      <c r="CB15" s="689"/>
      <c r="CD15" s="694" t="s">
        <v>
268</v>
      </c>
      <c r="CE15" s="695"/>
      <c r="CF15" s="695"/>
      <c r="CG15" s="695"/>
      <c r="CH15" s="695"/>
      <c r="CI15" s="695"/>
      <c r="CJ15" s="695"/>
      <c r="CK15" s="695"/>
      <c r="CL15" s="695"/>
      <c r="CM15" s="695"/>
      <c r="CN15" s="695"/>
      <c r="CO15" s="695"/>
      <c r="CP15" s="695"/>
      <c r="CQ15" s="696"/>
      <c r="CR15" s="679">
        <v>
571388</v>
      </c>
      <c r="CS15" s="680"/>
      <c r="CT15" s="680"/>
      <c r="CU15" s="680"/>
      <c r="CV15" s="680"/>
      <c r="CW15" s="680"/>
      <c r="CX15" s="680"/>
      <c r="CY15" s="681"/>
      <c r="CZ15" s="682">
        <v>
7.8</v>
      </c>
      <c r="DA15" s="682"/>
      <c r="DB15" s="682"/>
      <c r="DC15" s="682"/>
      <c r="DD15" s="688">
        <v>
83318</v>
      </c>
      <c r="DE15" s="680"/>
      <c r="DF15" s="680"/>
      <c r="DG15" s="680"/>
      <c r="DH15" s="680"/>
      <c r="DI15" s="680"/>
      <c r="DJ15" s="680"/>
      <c r="DK15" s="680"/>
      <c r="DL15" s="680"/>
      <c r="DM15" s="680"/>
      <c r="DN15" s="680"/>
      <c r="DO15" s="680"/>
      <c r="DP15" s="681"/>
      <c r="DQ15" s="688">
        <v>
336442</v>
      </c>
      <c r="DR15" s="680"/>
      <c r="DS15" s="680"/>
      <c r="DT15" s="680"/>
      <c r="DU15" s="680"/>
      <c r="DV15" s="680"/>
      <c r="DW15" s="680"/>
      <c r="DX15" s="680"/>
      <c r="DY15" s="680"/>
      <c r="DZ15" s="680"/>
      <c r="EA15" s="680"/>
      <c r="EB15" s="680"/>
      <c r="EC15" s="689"/>
    </row>
    <row r="16" spans="2:143" ht="11.25" customHeight="1" x14ac:dyDescent="0.2">
      <c r="B16" s="676" t="s">
        <v>
269</v>
      </c>
      <c r="C16" s="677"/>
      <c r="D16" s="677"/>
      <c r="E16" s="677"/>
      <c r="F16" s="677"/>
      <c r="G16" s="677"/>
      <c r="H16" s="677"/>
      <c r="I16" s="677"/>
      <c r="J16" s="677"/>
      <c r="K16" s="677"/>
      <c r="L16" s="677"/>
      <c r="M16" s="677"/>
      <c r="N16" s="677"/>
      <c r="O16" s="677"/>
      <c r="P16" s="677"/>
      <c r="Q16" s="678"/>
      <c r="R16" s="679" t="s">
        <v>
139</v>
      </c>
      <c r="S16" s="680"/>
      <c r="T16" s="680"/>
      <c r="U16" s="680"/>
      <c r="V16" s="680"/>
      <c r="W16" s="680"/>
      <c r="X16" s="680"/>
      <c r="Y16" s="681"/>
      <c r="Z16" s="682" t="s">
        <v>
139</v>
      </c>
      <c r="AA16" s="682"/>
      <c r="AB16" s="682"/>
      <c r="AC16" s="682"/>
      <c r="AD16" s="683" t="s">
        <v>
246</v>
      </c>
      <c r="AE16" s="683"/>
      <c r="AF16" s="683"/>
      <c r="AG16" s="683"/>
      <c r="AH16" s="683"/>
      <c r="AI16" s="683"/>
      <c r="AJ16" s="683"/>
      <c r="AK16" s="683"/>
      <c r="AL16" s="684" t="s">
        <v>
139</v>
      </c>
      <c r="AM16" s="685"/>
      <c r="AN16" s="685"/>
      <c r="AO16" s="686"/>
      <c r="AP16" s="676" t="s">
        <v>
270</v>
      </c>
      <c r="AQ16" s="677"/>
      <c r="AR16" s="677"/>
      <c r="AS16" s="677"/>
      <c r="AT16" s="677"/>
      <c r="AU16" s="677"/>
      <c r="AV16" s="677"/>
      <c r="AW16" s="677"/>
      <c r="AX16" s="677"/>
      <c r="AY16" s="677"/>
      <c r="AZ16" s="677"/>
      <c r="BA16" s="677"/>
      <c r="BB16" s="677"/>
      <c r="BC16" s="677"/>
      <c r="BD16" s="677"/>
      <c r="BE16" s="677"/>
      <c r="BF16" s="678"/>
      <c r="BG16" s="679" t="s">
        <v>
139</v>
      </c>
      <c r="BH16" s="680"/>
      <c r="BI16" s="680"/>
      <c r="BJ16" s="680"/>
      <c r="BK16" s="680"/>
      <c r="BL16" s="680"/>
      <c r="BM16" s="680"/>
      <c r="BN16" s="681"/>
      <c r="BO16" s="682" t="s">
        <v>
246</v>
      </c>
      <c r="BP16" s="682"/>
      <c r="BQ16" s="682"/>
      <c r="BR16" s="682"/>
      <c r="BS16" s="688" t="s">
        <v>
246</v>
      </c>
      <c r="BT16" s="680"/>
      <c r="BU16" s="680"/>
      <c r="BV16" s="680"/>
      <c r="BW16" s="680"/>
      <c r="BX16" s="680"/>
      <c r="BY16" s="680"/>
      <c r="BZ16" s="680"/>
      <c r="CA16" s="680"/>
      <c r="CB16" s="689"/>
      <c r="CD16" s="694" t="s">
        <v>
271</v>
      </c>
      <c r="CE16" s="695"/>
      <c r="CF16" s="695"/>
      <c r="CG16" s="695"/>
      <c r="CH16" s="695"/>
      <c r="CI16" s="695"/>
      <c r="CJ16" s="695"/>
      <c r="CK16" s="695"/>
      <c r="CL16" s="695"/>
      <c r="CM16" s="695"/>
      <c r="CN16" s="695"/>
      <c r="CO16" s="695"/>
      <c r="CP16" s="695"/>
      <c r="CQ16" s="696"/>
      <c r="CR16" s="679">
        <v>
1296</v>
      </c>
      <c r="CS16" s="680"/>
      <c r="CT16" s="680"/>
      <c r="CU16" s="680"/>
      <c r="CV16" s="680"/>
      <c r="CW16" s="680"/>
      <c r="CX16" s="680"/>
      <c r="CY16" s="681"/>
      <c r="CZ16" s="682">
        <v>
0</v>
      </c>
      <c r="DA16" s="682"/>
      <c r="DB16" s="682"/>
      <c r="DC16" s="682"/>
      <c r="DD16" s="688" t="s">
        <v>
246</v>
      </c>
      <c r="DE16" s="680"/>
      <c r="DF16" s="680"/>
      <c r="DG16" s="680"/>
      <c r="DH16" s="680"/>
      <c r="DI16" s="680"/>
      <c r="DJ16" s="680"/>
      <c r="DK16" s="680"/>
      <c r="DL16" s="680"/>
      <c r="DM16" s="680"/>
      <c r="DN16" s="680"/>
      <c r="DO16" s="680"/>
      <c r="DP16" s="681"/>
      <c r="DQ16" s="688">
        <v>
1296</v>
      </c>
      <c r="DR16" s="680"/>
      <c r="DS16" s="680"/>
      <c r="DT16" s="680"/>
      <c r="DU16" s="680"/>
      <c r="DV16" s="680"/>
      <c r="DW16" s="680"/>
      <c r="DX16" s="680"/>
      <c r="DY16" s="680"/>
      <c r="DZ16" s="680"/>
      <c r="EA16" s="680"/>
      <c r="EB16" s="680"/>
      <c r="EC16" s="689"/>
    </row>
    <row r="17" spans="2:133" ht="11.25" customHeight="1" x14ac:dyDescent="0.2">
      <c r="B17" s="676" t="s">
        <v>
272</v>
      </c>
      <c r="C17" s="677"/>
      <c r="D17" s="677"/>
      <c r="E17" s="677"/>
      <c r="F17" s="677"/>
      <c r="G17" s="677"/>
      <c r="H17" s="677"/>
      <c r="I17" s="677"/>
      <c r="J17" s="677"/>
      <c r="K17" s="677"/>
      <c r="L17" s="677"/>
      <c r="M17" s="677"/>
      <c r="N17" s="677"/>
      <c r="O17" s="677"/>
      <c r="P17" s="677"/>
      <c r="Q17" s="678"/>
      <c r="R17" s="679">
        <v>
964</v>
      </c>
      <c r="S17" s="680"/>
      <c r="T17" s="680"/>
      <c r="U17" s="680"/>
      <c r="V17" s="680"/>
      <c r="W17" s="680"/>
      <c r="X17" s="680"/>
      <c r="Y17" s="681"/>
      <c r="Z17" s="682">
        <v>
0</v>
      </c>
      <c r="AA17" s="682"/>
      <c r="AB17" s="682"/>
      <c r="AC17" s="682"/>
      <c r="AD17" s="683">
        <v>
964</v>
      </c>
      <c r="AE17" s="683"/>
      <c r="AF17" s="683"/>
      <c r="AG17" s="683"/>
      <c r="AH17" s="683"/>
      <c r="AI17" s="683"/>
      <c r="AJ17" s="683"/>
      <c r="AK17" s="683"/>
      <c r="AL17" s="684">
        <v>
0</v>
      </c>
      <c r="AM17" s="685"/>
      <c r="AN17" s="685"/>
      <c r="AO17" s="686"/>
      <c r="AP17" s="676" t="s">
        <v>
273</v>
      </c>
      <c r="AQ17" s="677"/>
      <c r="AR17" s="677"/>
      <c r="AS17" s="677"/>
      <c r="AT17" s="677"/>
      <c r="AU17" s="677"/>
      <c r="AV17" s="677"/>
      <c r="AW17" s="677"/>
      <c r="AX17" s="677"/>
      <c r="AY17" s="677"/>
      <c r="AZ17" s="677"/>
      <c r="BA17" s="677"/>
      <c r="BB17" s="677"/>
      <c r="BC17" s="677"/>
      <c r="BD17" s="677"/>
      <c r="BE17" s="677"/>
      <c r="BF17" s="678"/>
      <c r="BG17" s="679" t="s">
        <v>
183</v>
      </c>
      <c r="BH17" s="680"/>
      <c r="BI17" s="680"/>
      <c r="BJ17" s="680"/>
      <c r="BK17" s="680"/>
      <c r="BL17" s="680"/>
      <c r="BM17" s="680"/>
      <c r="BN17" s="681"/>
      <c r="BO17" s="682" t="s">
        <v>
246</v>
      </c>
      <c r="BP17" s="682"/>
      <c r="BQ17" s="682"/>
      <c r="BR17" s="682"/>
      <c r="BS17" s="688" t="s">
        <v>
246</v>
      </c>
      <c r="BT17" s="680"/>
      <c r="BU17" s="680"/>
      <c r="BV17" s="680"/>
      <c r="BW17" s="680"/>
      <c r="BX17" s="680"/>
      <c r="BY17" s="680"/>
      <c r="BZ17" s="680"/>
      <c r="CA17" s="680"/>
      <c r="CB17" s="689"/>
      <c r="CD17" s="694" t="s">
        <v>
274</v>
      </c>
      <c r="CE17" s="695"/>
      <c r="CF17" s="695"/>
      <c r="CG17" s="695"/>
      <c r="CH17" s="695"/>
      <c r="CI17" s="695"/>
      <c r="CJ17" s="695"/>
      <c r="CK17" s="695"/>
      <c r="CL17" s="695"/>
      <c r="CM17" s="695"/>
      <c r="CN17" s="695"/>
      <c r="CO17" s="695"/>
      <c r="CP17" s="695"/>
      <c r="CQ17" s="696"/>
      <c r="CR17" s="679">
        <v>
715750</v>
      </c>
      <c r="CS17" s="680"/>
      <c r="CT17" s="680"/>
      <c r="CU17" s="680"/>
      <c r="CV17" s="680"/>
      <c r="CW17" s="680"/>
      <c r="CX17" s="680"/>
      <c r="CY17" s="681"/>
      <c r="CZ17" s="682">
        <v>
9.6999999999999993</v>
      </c>
      <c r="DA17" s="682"/>
      <c r="DB17" s="682"/>
      <c r="DC17" s="682"/>
      <c r="DD17" s="688" t="s">
        <v>
246</v>
      </c>
      <c r="DE17" s="680"/>
      <c r="DF17" s="680"/>
      <c r="DG17" s="680"/>
      <c r="DH17" s="680"/>
      <c r="DI17" s="680"/>
      <c r="DJ17" s="680"/>
      <c r="DK17" s="680"/>
      <c r="DL17" s="680"/>
      <c r="DM17" s="680"/>
      <c r="DN17" s="680"/>
      <c r="DO17" s="680"/>
      <c r="DP17" s="681"/>
      <c r="DQ17" s="688">
        <v>
649084</v>
      </c>
      <c r="DR17" s="680"/>
      <c r="DS17" s="680"/>
      <c r="DT17" s="680"/>
      <c r="DU17" s="680"/>
      <c r="DV17" s="680"/>
      <c r="DW17" s="680"/>
      <c r="DX17" s="680"/>
      <c r="DY17" s="680"/>
      <c r="DZ17" s="680"/>
      <c r="EA17" s="680"/>
      <c r="EB17" s="680"/>
      <c r="EC17" s="689"/>
    </row>
    <row r="18" spans="2:133" ht="11.25" customHeight="1" x14ac:dyDescent="0.2">
      <c r="B18" s="676" t="s">
        <v>
275</v>
      </c>
      <c r="C18" s="677"/>
      <c r="D18" s="677"/>
      <c r="E18" s="677"/>
      <c r="F18" s="677"/>
      <c r="G18" s="677"/>
      <c r="H18" s="677"/>
      <c r="I18" s="677"/>
      <c r="J18" s="677"/>
      <c r="K18" s="677"/>
      <c r="L18" s="677"/>
      <c r="M18" s="677"/>
      <c r="N18" s="677"/>
      <c r="O18" s="677"/>
      <c r="P18" s="677"/>
      <c r="Q18" s="678"/>
      <c r="R18" s="679">
        <v>
2549872</v>
      </c>
      <c r="S18" s="680"/>
      <c r="T18" s="680"/>
      <c r="U18" s="680"/>
      <c r="V18" s="680"/>
      <c r="W18" s="680"/>
      <c r="X18" s="680"/>
      <c r="Y18" s="681"/>
      <c r="Z18" s="682">
        <v>
34.1</v>
      </c>
      <c r="AA18" s="682"/>
      <c r="AB18" s="682"/>
      <c r="AC18" s="682"/>
      <c r="AD18" s="683">
        <v>
2201686</v>
      </c>
      <c r="AE18" s="683"/>
      <c r="AF18" s="683"/>
      <c r="AG18" s="683"/>
      <c r="AH18" s="683"/>
      <c r="AI18" s="683"/>
      <c r="AJ18" s="683"/>
      <c r="AK18" s="683"/>
      <c r="AL18" s="684">
        <v>
64.7</v>
      </c>
      <c r="AM18" s="685"/>
      <c r="AN18" s="685"/>
      <c r="AO18" s="686"/>
      <c r="AP18" s="676" t="s">
        <v>
276</v>
      </c>
      <c r="AQ18" s="677"/>
      <c r="AR18" s="677"/>
      <c r="AS18" s="677"/>
      <c r="AT18" s="677"/>
      <c r="AU18" s="677"/>
      <c r="AV18" s="677"/>
      <c r="AW18" s="677"/>
      <c r="AX18" s="677"/>
      <c r="AY18" s="677"/>
      <c r="AZ18" s="677"/>
      <c r="BA18" s="677"/>
      <c r="BB18" s="677"/>
      <c r="BC18" s="677"/>
      <c r="BD18" s="677"/>
      <c r="BE18" s="677"/>
      <c r="BF18" s="678"/>
      <c r="BG18" s="679" t="s">
        <v>
139</v>
      </c>
      <c r="BH18" s="680"/>
      <c r="BI18" s="680"/>
      <c r="BJ18" s="680"/>
      <c r="BK18" s="680"/>
      <c r="BL18" s="680"/>
      <c r="BM18" s="680"/>
      <c r="BN18" s="681"/>
      <c r="BO18" s="682" t="s">
        <v>
139</v>
      </c>
      <c r="BP18" s="682"/>
      <c r="BQ18" s="682"/>
      <c r="BR18" s="682"/>
      <c r="BS18" s="688" t="s">
        <v>
139</v>
      </c>
      <c r="BT18" s="680"/>
      <c r="BU18" s="680"/>
      <c r="BV18" s="680"/>
      <c r="BW18" s="680"/>
      <c r="BX18" s="680"/>
      <c r="BY18" s="680"/>
      <c r="BZ18" s="680"/>
      <c r="CA18" s="680"/>
      <c r="CB18" s="689"/>
      <c r="CD18" s="694" t="s">
        <v>
277</v>
      </c>
      <c r="CE18" s="695"/>
      <c r="CF18" s="695"/>
      <c r="CG18" s="695"/>
      <c r="CH18" s="695"/>
      <c r="CI18" s="695"/>
      <c r="CJ18" s="695"/>
      <c r="CK18" s="695"/>
      <c r="CL18" s="695"/>
      <c r="CM18" s="695"/>
      <c r="CN18" s="695"/>
      <c r="CO18" s="695"/>
      <c r="CP18" s="695"/>
      <c r="CQ18" s="696"/>
      <c r="CR18" s="679">
        <v>
65000</v>
      </c>
      <c r="CS18" s="680"/>
      <c r="CT18" s="680"/>
      <c r="CU18" s="680"/>
      <c r="CV18" s="680"/>
      <c r="CW18" s="680"/>
      <c r="CX18" s="680"/>
      <c r="CY18" s="681"/>
      <c r="CZ18" s="682">
        <v>
0.9</v>
      </c>
      <c r="DA18" s="682"/>
      <c r="DB18" s="682"/>
      <c r="DC18" s="682"/>
      <c r="DD18" s="688" t="s">
        <v>
139</v>
      </c>
      <c r="DE18" s="680"/>
      <c r="DF18" s="680"/>
      <c r="DG18" s="680"/>
      <c r="DH18" s="680"/>
      <c r="DI18" s="680"/>
      <c r="DJ18" s="680"/>
      <c r="DK18" s="680"/>
      <c r="DL18" s="680"/>
      <c r="DM18" s="680"/>
      <c r="DN18" s="680"/>
      <c r="DO18" s="680"/>
      <c r="DP18" s="681"/>
      <c r="DQ18" s="688">
        <v>
65000</v>
      </c>
      <c r="DR18" s="680"/>
      <c r="DS18" s="680"/>
      <c r="DT18" s="680"/>
      <c r="DU18" s="680"/>
      <c r="DV18" s="680"/>
      <c r="DW18" s="680"/>
      <c r="DX18" s="680"/>
      <c r="DY18" s="680"/>
      <c r="DZ18" s="680"/>
      <c r="EA18" s="680"/>
      <c r="EB18" s="680"/>
      <c r="EC18" s="689"/>
    </row>
    <row r="19" spans="2:133" ht="11.25" customHeight="1" x14ac:dyDescent="0.2">
      <c r="B19" s="676" t="s">
        <v>
278</v>
      </c>
      <c r="C19" s="677"/>
      <c r="D19" s="677"/>
      <c r="E19" s="677"/>
      <c r="F19" s="677"/>
      <c r="G19" s="677"/>
      <c r="H19" s="677"/>
      <c r="I19" s="677"/>
      <c r="J19" s="677"/>
      <c r="K19" s="677"/>
      <c r="L19" s="677"/>
      <c r="M19" s="677"/>
      <c r="N19" s="677"/>
      <c r="O19" s="677"/>
      <c r="P19" s="677"/>
      <c r="Q19" s="678"/>
      <c r="R19" s="679">
        <v>
2201686</v>
      </c>
      <c r="S19" s="680"/>
      <c r="T19" s="680"/>
      <c r="U19" s="680"/>
      <c r="V19" s="680"/>
      <c r="W19" s="680"/>
      <c r="X19" s="680"/>
      <c r="Y19" s="681"/>
      <c r="Z19" s="682">
        <v>
29.5</v>
      </c>
      <c r="AA19" s="682"/>
      <c r="AB19" s="682"/>
      <c r="AC19" s="682"/>
      <c r="AD19" s="683">
        <v>
2201686</v>
      </c>
      <c r="AE19" s="683"/>
      <c r="AF19" s="683"/>
      <c r="AG19" s="683"/>
      <c r="AH19" s="683"/>
      <c r="AI19" s="683"/>
      <c r="AJ19" s="683"/>
      <c r="AK19" s="683"/>
      <c r="AL19" s="684">
        <v>
64.7</v>
      </c>
      <c r="AM19" s="685"/>
      <c r="AN19" s="685"/>
      <c r="AO19" s="686"/>
      <c r="AP19" s="676" t="s">
        <v>
279</v>
      </c>
      <c r="AQ19" s="677"/>
      <c r="AR19" s="677"/>
      <c r="AS19" s="677"/>
      <c r="AT19" s="677"/>
      <c r="AU19" s="677"/>
      <c r="AV19" s="677"/>
      <c r="AW19" s="677"/>
      <c r="AX19" s="677"/>
      <c r="AY19" s="677"/>
      <c r="AZ19" s="677"/>
      <c r="BA19" s="677"/>
      <c r="BB19" s="677"/>
      <c r="BC19" s="677"/>
      <c r="BD19" s="677"/>
      <c r="BE19" s="677"/>
      <c r="BF19" s="678"/>
      <c r="BG19" s="679" t="s">
        <v>
246</v>
      </c>
      <c r="BH19" s="680"/>
      <c r="BI19" s="680"/>
      <c r="BJ19" s="680"/>
      <c r="BK19" s="680"/>
      <c r="BL19" s="680"/>
      <c r="BM19" s="680"/>
      <c r="BN19" s="681"/>
      <c r="BO19" s="682" t="s">
        <v>
246</v>
      </c>
      <c r="BP19" s="682"/>
      <c r="BQ19" s="682"/>
      <c r="BR19" s="682"/>
      <c r="BS19" s="688" t="s">
        <v>
246</v>
      </c>
      <c r="BT19" s="680"/>
      <c r="BU19" s="680"/>
      <c r="BV19" s="680"/>
      <c r="BW19" s="680"/>
      <c r="BX19" s="680"/>
      <c r="BY19" s="680"/>
      <c r="BZ19" s="680"/>
      <c r="CA19" s="680"/>
      <c r="CB19" s="689"/>
      <c r="CD19" s="694" t="s">
        <v>
280</v>
      </c>
      <c r="CE19" s="695"/>
      <c r="CF19" s="695"/>
      <c r="CG19" s="695"/>
      <c r="CH19" s="695"/>
      <c r="CI19" s="695"/>
      <c r="CJ19" s="695"/>
      <c r="CK19" s="695"/>
      <c r="CL19" s="695"/>
      <c r="CM19" s="695"/>
      <c r="CN19" s="695"/>
      <c r="CO19" s="695"/>
      <c r="CP19" s="695"/>
      <c r="CQ19" s="696"/>
      <c r="CR19" s="679" t="s">
        <v>
139</v>
      </c>
      <c r="CS19" s="680"/>
      <c r="CT19" s="680"/>
      <c r="CU19" s="680"/>
      <c r="CV19" s="680"/>
      <c r="CW19" s="680"/>
      <c r="CX19" s="680"/>
      <c r="CY19" s="681"/>
      <c r="CZ19" s="682" t="s">
        <v>
183</v>
      </c>
      <c r="DA19" s="682"/>
      <c r="DB19" s="682"/>
      <c r="DC19" s="682"/>
      <c r="DD19" s="688" t="s">
        <v>
183</v>
      </c>
      <c r="DE19" s="680"/>
      <c r="DF19" s="680"/>
      <c r="DG19" s="680"/>
      <c r="DH19" s="680"/>
      <c r="DI19" s="680"/>
      <c r="DJ19" s="680"/>
      <c r="DK19" s="680"/>
      <c r="DL19" s="680"/>
      <c r="DM19" s="680"/>
      <c r="DN19" s="680"/>
      <c r="DO19" s="680"/>
      <c r="DP19" s="681"/>
      <c r="DQ19" s="688" t="s">
        <v>
183</v>
      </c>
      <c r="DR19" s="680"/>
      <c r="DS19" s="680"/>
      <c r="DT19" s="680"/>
      <c r="DU19" s="680"/>
      <c r="DV19" s="680"/>
      <c r="DW19" s="680"/>
      <c r="DX19" s="680"/>
      <c r="DY19" s="680"/>
      <c r="DZ19" s="680"/>
      <c r="EA19" s="680"/>
      <c r="EB19" s="680"/>
      <c r="EC19" s="689"/>
    </row>
    <row r="20" spans="2:133" ht="11.25" customHeight="1" x14ac:dyDescent="0.2">
      <c r="B20" s="676" t="s">
        <v>
281</v>
      </c>
      <c r="C20" s="677"/>
      <c r="D20" s="677"/>
      <c r="E20" s="677"/>
      <c r="F20" s="677"/>
      <c r="G20" s="677"/>
      <c r="H20" s="677"/>
      <c r="I20" s="677"/>
      <c r="J20" s="677"/>
      <c r="K20" s="677"/>
      <c r="L20" s="677"/>
      <c r="M20" s="677"/>
      <c r="N20" s="677"/>
      <c r="O20" s="677"/>
      <c r="P20" s="677"/>
      <c r="Q20" s="678"/>
      <c r="R20" s="679">
        <v>
348186</v>
      </c>
      <c r="S20" s="680"/>
      <c r="T20" s="680"/>
      <c r="U20" s="680"/>
      <c r="V20" s="680"/>
      <c r="W20" s="680"/>
      <c r="X20" s="680"/>
      <c r="Y20" s="681"/>
      <c r="Z20" s="682">
        <v>
4.7</v>
      </c>
      <c r="AA20" s="682"/>
      <c r="AB20" s="682"/>
      <c r="AC20" s="682"/>
      <c r="AD20" s="683" t="s">
        <v>
246</v>
      </c>
      <c r="AE20" s="683"/>
      <c r="AF20" s="683"/>
      <c r="AG20" s="683"/>
      <c r="AH20" s="683"/>
      <c r="AI20" s="683"/>
      <c r="AJ20" s="683"/>
      <c r="AK20" s="683"/>
      <c r="AL20" s="684" t="s">
        <v>
246</v>
      </c>
      <c r="AM20" s="685"/>
      <c r="AN20" s="685"/>
      <c r="AO20" s="686"/>
      <c r="AP20" s="676" t="s">
        <v>
282</v>
      </c>
      <c r="AQ20" s="677"/>
      <c r="AR20" s="677"/>
      <c r="AS20" s="677"/>
      <c r="AT20" s="677"/>
      <c r="AU20" s="677"/>
      <c r="AV20" s="677"/>
      <c r="AW20" s="677"/>
      <c r="AX20" s="677"/>
      <c r="AY20" s="677"/>
      <c r="AZ20" s="677"/>
      <c r="BA20" s="677"/>
      <c r="BB20" s="677"/>
      <c r="BC20" s="677"/>
      <c r="BD20" s="677"/>
      <c r="BE20" s="677"/>
      <c r="BF20" s="678"/>
      <c r="BG20" s="679" t="s">
        <v>
246</v>
      </c>
      <c r="BH20" s="680"/>
      <c r="BI20" s="680"/>
      <c r="BJ20" s="680"/>
      <c r="BK20" s="680"/>
      <c r="BL20" s="680"/>
      <c r="BM20" s="680"/>
      <c r="BN20" s="681"/>
      <c r="BO20" s="682" t="s">
        <v>
139</v>
      </c>
      <c r="BP20" s="682"/>
      <c r="BQ20" s="682"/>
      <c r="BR20" s="682"/>
      <c r="BS20" s="688" t="s">
        <v>
139</v>
      </c>
      <c r="BT20" s="680"/>
      <c r="BU20" s="680"/>
      <c r="BV20" s="680"/>
      <c r="BW20" s="680"/>
      <c r="BX20" s="680"/>
      <c r="BY20" s="680"/>
      <c r="BZ20" s="680"/>
      <c r="CA20" s="680"/>
      <c r="CB20" s="689"/>
      <c r="CD20" s="694" t="s">
        <v>
283</v>
      </c>
      <c r="CE20" s="695"/>
      <c r="CF20" s="695"/>
      <c r="CG20" s="695"/>
      <c r="CH20" s="695"/>
      <c r="CI20" s="695"/>
      <c r="CJ20" s="695"/>
      <c r="CK20" s="695"/>
      <c r="CL20" s="695"/>
      <c r="CM20" s="695"/>
      <c r="CN20" s="695"/>
      <c r="CO20" s="695"/>
      <c r="CP20" s="695"/>
      <c r="CQ20" s="696"/>
      <c r="CR20" s="679">
        <v>
7343434</v>
      </c>
      <c r="CS20" s="680"/>
      <c r="CT20" s="680"/>
      <c r="CU20" s="680"/>
      <c r="CV20" s="680"/>
      <c r="CW20" s="680"/>
      <c r="CX20" s="680"/>
      <c r="CY20" s="681"/>
      <c r="CZ20" s="682">
        <v>
100</v>
      </c>
      <c r="DA20" s="682"/>
      <c r="DB20" s="682"/>
      <c r="DC20" s="682"/>
      <c r="DD20" s="688">
        <v>
1390818</v>
      </c>
      <c r="DE20" s="680"/>
      <c r="DF20" s="680"/>
      <c r="DG20" s="680"/>
      <c r="DH20" s="680"/>
      <c r="DI20" s="680"/>
      <c r="DJ20" s="680"/>
      <c r="DK20" s="680"/>
      <c r="DL20" s="680"/>
      <c r="DM20" s="680"/>
      <c r="DN20" s="680"/>
      <c r="DO20" s="680"/>
      <c r="DP20" s="681"/>
      <c r="DQ20" s="688">
        <v>
3969871</v>
      </c>
      <c r="DR20" s="680"/>
      <c r="DS20" s="680"/>
      <c r="DT20" s="680"/>
      <c r="DU20" s="680"/>
      <c r="DV20" s="680"/>
      <c r="DW20" s="680"/>
      <c r="DX20" s="680"/>
      <c r="DY20" s="680"/>
      <c r="DZ20" s="680"/>
      <c r="EA20" s="680"/>
      <c r="EB20" s="680"/>
      <c r="EC20" s="689"/>
    </row>
    <row r="21" spans="2:133" ht="11.25" customHeight="1" x14ac:dyDescent="0.2">
      <c r="B21" s="676" t="s">
        <v>
284</v>
      </c>
      <c r="C21" s="677"/>
      <c r="D21" s="677"/>
      <c r="E21" s="677"/>
      <c r="F21" s="677"/>
      <c r="G21" s="677"/>
      <c r="H21" s="677"/>
      <c r="I21" s="677"/>
      <c r="J21" s="677"/>
      <c r="K21" s="677"/>
      <c r="L21" s="677"/>
      <c r="M21" s="677"/>
      <c r="N21" s="677"/>
      <c r="O21" s="677"/>
      <c r="P21" s="677"/>
      <c r="Q21" s="678"/>
      <c r="R21" s="679" t="s">
        <v>
139</v>
      </c>
      <c r="S21" s="680"/>
      <c r="T21" s="680"/>
      <c r="U21" s="680"/>
      <c r="V21" s="680"/>
      <c r="W21" s="680"/>
      <c r="X21" s="680"/>
      <c r="Y21" s="681"/>
      <c r="Z21" s="682" t="s">
        <v>
183</v>
      </c>
      <c r="AA21" s="682"/>
      <c r="AB21" s="682"/>
      <c r="AC21" s="682"/>
      <c r="AD21" s="683" t="s">
        <v>
139</v>
      </c>
      <c r="AE21" s="683"/>
      <c r="AF21" s="683"/>
      <c r="AG21" s="683"/>
      <c r="AH21" s="683"/>
      <c r="AI21" s="683"/>
      <c r="AJ21" s="683"/>
      <c r="AK21" s="683"/>
      <c r="AL21" s="684" t="s">
        <v>
139</v>
      </c>
      <c r="AM21" s="685"/>
      <c r="AN21" s="685"/>
      <c r="AO21" s="686"/>
      <c r="AP21" s="697" t="s">
        <v>
285</v>
      </c>
      <c r="AQ21" s="698"/>
      <c r="AR21" s="698"/>
      <c r="AS21" s="698"/>
      <c r="AT21" s="698"/>
      <c r="AU21" s="698"/>
      <c r="AV21" s="698"/>
      <c r="AW21" s="698"/>
      <c r="AX21" s="698"/>
      <c r="AY21" s="698"/>
      <c r="AZ21" s="698"/>
      <c r="BA21" s="698"/>
      <c r="BB21" s="698"/>
      <c r="BC21" s="698"/>
      <c r="BD21" s="698"/>
      <c r="BE21" s="698"/>
      <c r="BF21" s="699"/>
      <c r="BG21" s="679" t="s">
        <v>
139</v>
      </c>
      <c r="BH21" s="680"/>
      <c r="BI21" s="680"/>
      <c r="BJ21" s="680"/>
      <c r="BK21" s="680"/>
      <c r="BL21" s="680"/>
      <c r="BM21" s="680"/>
      <c r="BN21" s="681"/>
      <c r="BO21" s="682" t="s">
        <v>
246</v>
      </c>
      <c r="BP21" s="682"/>
      <c r="BQ21" s="682"/>
      <c r="BR21" s="682"/>
      <c r="BS21" s="688" t="s">
        <v>
139</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2">
      <c r="B22" s="676" t="s">
        <v>
286</v>
      </c>
      <c r="C22" s="677"/>
      <c r="D22" s="677"/>
      <c r="E22" s="677"/>
      <c r="F22" s="677"/>
      <c r="G22" s="677"/>
      <c r="H22" s="677"/>
      <c r="I22" s="677"/>
      <c r="J22" s="677"/>
      <c r="K22" s="677"/>
      <c r="L22" s="677"/>
      <c r="M22" s="677"/>
      <c r="N22" s="677"/>
      <c r="O22" s="677"/>
      <c r="P22" s="677"/>
      <c r="Q22" s="678"/>
      <c r="R22" s="679">
        <v>
3744561</v>
      </c>
      <c r="S22" s="680"/>
      <c r="T22" s="680"/>
      <c r="U22" s="680"/>
      <c r="V22" s="680"/>
      <c r="W22" s="680"/>
      <c r="X22" s="680"/>
      <c r="Y22" s="681"/>
      <c r="Z22" s="682">
        <v>
50.1</v>
      </c>
      <c r="AA22" s="682"/>
      <c r="AB22" s="682"/>
      <c r="AC22" s="682"/>
      <c r="AD22" s="683">
        <v>
3396375</v>
      </c>
      <c r="AE22" s="683"/>
      <c r="AF22" s="683"/>
      <c r="AG22" s="683"/>
      <c r="AH22" s="683"/>
      <c r="AI22" s="683"/>
      <c r="AJ22" s="683"/>
      <c r="AK22" s="683"/>
      <c r="AL22" s="684">
        <v>
99.9</v>
      </c>
      <c r="AM22" s="685"/>
      <c r="AN22" s="685"/>
      <c r="AO22" s="686"/>
      <c r="AP22" s="697" t="s">
        <v>
287</v>
      </c>
      <c r="AQ22" s="698"/>
      <c r="AR22" s="698"/>
      <c r="AS22" s="698"/>
      <c r="AT22" s="698"/>
      <c r="AU22" s="698"/>
      <c r="AV22" s="698"/>
      <c r="AW22" s="698"/>
      <c r="AX22" s="698"/>
      <c r="AY22" s="698"/>
      <c r="AZ22" s="698"/>
      <c r="BA22" s="698"/>
      <c r="BB22" s="698"/>
      <c r="BC22" s="698"/>
      <c r="BD22" s="698"/>
      <c r="BE22" s="698"/>
      <c r="BF22" s="699"/>
      <c r="BG22" s="679" t="s">
        <v>
139</v>
      </c>
      <c r="BH22" s="680"/>
      <c r="BI22" s="680"/>
      <c r="BJ22" s="680"/>
      <c r="BK22" s="680"/>
      <c r="BL22" s="680"/>
      <c r="BM22" s="680"/>
      <c r="BN22" s="681"/>
      <c r="BO22" s="682" t="s">
        <v>
246</v>
      </c>
      <c r="BP22" s="682"/>
      <c r="BQ22" s="682"/>
      <c r="BR22" s="682"/>
      <c r="BS22" s="688" t="s">
        <v>
139</v>
      </c>
      <c r="BT22" s="680"/>
      <c r="BU22" s="680"/>
      <c r="BV22" s="680"/>
      <c r="BW22" s="680"/>
      <c r="BX22" s="680"/>
      <c r="BY22" s="680"/>
      <c r="BZ22" s="680"/>
      <c r="CA22" s="680"/>
      <c r="CB22" s="689"/>
      <c r="CD22" s="661" t="s">
        <v>
288</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2">
      <c r="B23" s="676" t="s">
        <v>
289</v>
      </c>
      <c r="C23" s="677"/>
      <c r="D23" s="677"/>
      <c r="E23" s="677"/>
      <c r="F23" s="677"/>
      <c r="G23" s="677"/>
      <c r="H23" s="677"/>
      <c r="I23" s="677"/>
      <c r="J23" s="677"/>
      <c r="K23" s="677"/>
      <c r="L23" s="677"/>
      <c r="M23" s="677"/>
      <c r="N23" s="677"/>
      <c r="O23" s="677"/>
      <c r="P23" s="677"/>
      <c r="Q23" s="678"/>
      <c r="R23" s="679">
        <v>
3134</v>
      </c>
      <c r="S23" s="680"/>
      <c r="T23" s="680"/>
      <c r="U23" s="680"/>
      <c r="V23" s="680"/>
      <c r="W23" s="680"/>
      <c r="X23" s="680"/>
      <c r="Y23" s="681"/>
      <c r="Z23" s="682">
        <v>
0</v>
      </c>
      <c r="AA23" s="682"/>
      <c r="AB23" s="682"/>
      <c r="AC23" s="682"/>
      <c r="AD23" s="683">
        <v>
3134</v>
      </c>
      <c r="AE23" s="683"/>
      <c r="AF23" s="683"/>
      <c r="AG23" s="683"/>
      <c r="AH23" s="683"/>
      <c r="AI23" s="683"/>
      <c r="AJ23" s="683"/>
      <c r="AK23" s="683"/>
      <c r="AL23" s="684">
        <v>
0.1</v>
      </c>
      <c r="AM23" s="685"/>
      <c r="AN23" s="685"/>
      <c r="AO23" s="686"/>
      <c r="AP23" s="697" t="s">
        <v>
290</v>
      </c>
      <c r="AQ23" s="698"/>
      <c r="AR23" s="698"/>
      <c r="AS23" s="698"/>
      <c r="AT23" s="698"/>
      <c r="AU23" s="698"/>
      <c r="AV23" s="698"/>
      <c r="AW23" s="698"/>
      <c r="AX23" s="698"/>
      <c r="AY23" s="698"/>
      <c r="AZ23" s="698"/>
      <c r="BA23" s="698"/>
      <c r="BB23" s="698"/>
      <c r="BC23" s="698"/>
      <c r="BD23" s="698"/>
      <c r="BE23" s="698"/>
      <c r="BF23" s="699"/>
      <c r="BG23" s="679" t="s">
        <v>
246</v>
      </c>
      <c r="BH23" s="680"/>
      <c r="BI23" s="680"/>
      <c r="BJ23" s="680"/>
      <c r="BK23" s="680"/>
      <c r="BL23" s="680"/>
      <c r="BM23" s="680"/>
      <c r="BN23" s="681"/>
      <c r="BO23" s="682" t="s">
        <v>
139</v>
      </c>
      <c r="BP23" s="682"/>
      <c r="BQ23" s="682"/>
      <c r="BR23" s="682"/>
      <c r="BS23" s="688" t="s">
        <v>
139</v>
      </c>
      <c r="BT23" s="680"/>
      <c r="BU23" s="680"/>
      <c r="BV23" s="680"/>
      <c r="BW23" s="680"/>
      <c r="BX23" s="680"/>
      <c r="BY23" s="680"/>
      <c r="BZ23" s="680"/>
      <c r="CA23" s="680"/>
      <c r="CB23" s="689"/>
      <c r="CD23" s="661" t="s">
        <v>
229</v>
      </c>
      <c r="CE23" s="662"/>
      <c r="CF23" s="662"/>
      <c r="CG23" s="662"/>
      <c r="CH23" s="662"/>
      <c r="CI23" s="662"/>
      <c r="CJ23" s="662"/>
      <c r="CK23" s="662"/>
      <c r="CL23" s="662"/>
      <c r="CM23" s="662"/>
      <c r="CN23" s="662"/>
      <c r="CO23" s="662"/>
      <c r="CP23" s="662"/>
      <c r="CQ23" s="663"/>
      <c r="CR23" s="661" t="s">
        <v>
291</v>
      </c>
      <c r="CS23" s="662"/>
      <c r="CT23" s="662"/>
      <c r="CU23" s="662"/>
      <c r="CV23" s="662"/>
      <c r="CW23" s="662"/>
      <c r="CX23" s="662"/>
      <c r="CY23" s="663"/>
      <c r="CZ23" s="661" t="s">
        <v>
292</v>
      </c>
      <c r="DA23" s="662"/>
      <c r="DB23" s="662"/>
      <c r="DC23" s="663"/>
      <c r="DD23" s="661" t="s">
        <v>
293</v>
      </c>
      <c r="DE23" s="662"/>
      <c r="DF23" s="662"/>
      <c r="DG23" s="662"/>
      <c r="DH23" s="662"/>
      <c r="DI23" s="662"/>
      <c r="DJ23" s="662"/>
      <c r="DK23" s="663"/>
      <c r="DL23" s="709" t="s">
        <v>
294</v>
      </c>
      <c r="DM23" s="710"/>
      <c r="DN23" s="710"/>
      <c r="DO23" s="710"/>
      <c r="DP23" s="710"/>
      <c r="DQ23" s="710"/>
      <c r="DR23" s="710"/>
      <c r="DS23" s="710"/>
      <c r="DT23" s="710"/>
      <c r="DU23" s="710"/>
      <c r="DV23" s="711"/>
      <c r="DW23" s="661" t="s">
        <v>
295</v>
      </c>
      <c r="DX23" s="662"/>
      <c r="DY23" s="662"/>
      <c r="DZ23" s="662"/>
      <c r="EA23" s="662"/>
      <c r="EB23" s="662"/>
      <c r="EC23" s="663"/>
    </row>
    <row r="24" spans="2:133" ht="11.25" customHeight="1" x14ac:dyDescent="0.2">
      <c r="B24" s="676" t="s">
        <v>
296</v>
      </c>
      <c r="C24" s="677"/>
      <c r="D24" s="677"/>
      <c r="E24" s="677"/>
      <c r="F24" s="677"/>
      <c r="G24" s="677"/>
      <c r="H24" s="677"/>
      <c r="I24" s="677"/>
      <c r="J24" s="677"/>
      <c r="K24" s="677"/>
      <c r="L24" s="677"/>
      <c r="M24" s="677"/>
      <c r="N24" s="677"/>
      <c r="O24" s="677"/>
      <c r="P24" s="677"/>
      <c r="Q24" s="678"/>
      <c r="R24" s="679">
        <v>
2475</v>
      </c>
      <c r="S24" s="680"/>
      <c r="T24" s="680"/>
      <c r="U24" s="680"/>
      <c r="V24" s="680"/>
      <c r="W24" s="680"/>
      <c r="X24" s="680"/>
      <c r="Y24" s="681"/>
      <c r="Z24" s="682">
        <v>
0</v>
      </c>
      <c r="AA24" s="682"/>
      <c r="AB24" s="682"/>
      <c r="AC24" s="682"/>
      <c r="AD24" s="683" t="s">
        <v>
246</v>
      </c>
      <c r="AE24" s="683"/>
      <c r="AF24" s="683"/>
      <c r="AG24" s="683"/>
      <c r="AH24" s="683"/>
      <c r="AI24" s="683"/>
      <c r="AJ24" s="683"/>
      <c r="AK24" s="683"/>
      <c r="AL24" s="684" t="s">
        <v>
246</v>
      </c>
      <c r="AM24" s="685"/>
      <c r="AN24" s="685"/>
      <c r="AO24" s="686"/>
      <c r="AP24" s="697" t="s">
        <v>
297</v>
      </c>
      <c r="AQ24" s="698"/>
      <c r="AR24" s="698"/>
      <c r="AS24" s="698"/>
      <c r="AT24" s="698"/>
      <c r="AU24" s="698"/>
      <c r="AV24" s="698"/>
      <c r="AW24" s="698"/>
      <c r="AX24" s="698"/>
      <c r="AY24" s="698"/>
      <c r="AZ24" s="698"/>
      <c r="BA24" s="698"/>
      <c r="BB24" s="698"/>
      <c r="BC24" s="698"/>
      <c r="BD24" s="698"/>
      <c r="BE24" s="698"/>
      <c r="BF24" s="699"/>
      <c r="BG24" s="679" t="s">
        <v>
139</v>
      </c>
      <c r="BH24" s="680"/>
      <c r="BI24" s="680"/>
      <c r="BJ24" s="680"/>
      <c r="BK24" s="680"/>
      <c r="BL24" s="680"/>
      <c r="BM24" s="680"/>
      <c r="BN24" s="681"/>
      <c r="BO24" s="682" t="s">
        <v>
246</v>
      </c>
      <c r="BP24" s="682"/>
      <c r="BQ24" s="682"/>
      <c r="BR24" s="682"/>
      <c r="BS24" s="688" t="s">
        <v>
139</v>
      </c>
      <c r="BT24" s="680"/>
      <c r="BU24" s="680"/>
      <c r="BV24" s="680"/>
      <c r="BW24" s="680"/>
      <c r="BX24" s="680"/>
      <c r="BY24" s="680"/>
      <c r="BZ24" s="680"/>
      <c r="CA24" s="680"/>
      <c r="CB24" s="689"/>
      <c r="CD24" s="690" t="s">
        <v>
298</v>
      </c>
      <c r="CE24" s="691"/>
      <c r="CF24" s="691"/>
      <c r="CG24" s="691"/>
      <c r="CH24" s="691"/>
      <c r="CI24" s="691"/>
      <c r="CJ24" s="691"/>
      <c r="CK24" s="691"/>
      <c r="CL24" s="691"/>
      <c r="CM24" s="691"/>
      <c r="CN24" s="691"/>
      <c r="CO24" s="691"/>
      <c r="CP24" s="691"/>
      <c r="CQ24" s="692"/>
      <c r="CR24" s="668">
        <v>
2455693</v>
      </c>
      <c r="CS24" s="669"/>
      <c r="CT24" s="669"/>
      <c r="CU24" s="669"/>
      <c r="CV24" s="669"/>
      <c r="CW24" s="669"/>
      <c r="CX24" s="669"/>
      <c r="CY24" s="670"/>
      <c r="CZ24" s="673">
        <v>
33.4</v>
      </c>
      <c r="DA24" s="674"/>
      <c r="DB24" s="674"/>
      <c r="DC24" s="693"/>
      <c r="DD24" s="712">
        <v>
1824964</v>
      </c>
      <c r="DE24" s="669"/>
      <c r="DF24" s="669"/>
      <c r="DG24" s="669"/>
      <c r="DH24" s="669"/>
      <c r="DI24" s="669"/>
      <c r="DJ24" s="669"/>
      <c r="DK24" s="670"/>
      <c r="DL24" s="712">
        <v>
1821876</v>
      </c>
      <c r="DM24" s="669"/>
      <c r="DN24" s="669"/>
      <c r="DO24" s="669"/>
      <c r="DP24" s="669"/>
      <c r="DQ24" s="669"/>
      <c r="DR24" s="669"/>
      <c r="DS24" s="669"/>
      <c r="DT24" s="669"/>
      <c r="DU24" s="669"/>
      <c r="DV24" s="670"/>
      <c r="DW24" s="673">
        <v>
51.1</v>
      </c>
      <c r="DX24" s="674"/>
      <c r="DY24" s="674"/>
      <c r="DZ24" s="674"/>
      <c r="EA24" s="674"/>
      <c r="EB24" s="674"/>
      <c r="EC24" s="675"/>
    </row>
    <row r="25" spans="2:133" ht="11.25" customHeight="1" x14ac:dyDescent="0.2">
      <c r="B25" s="676" t="s">
        <v>
299</v>
      </c>
      <c r="C25" s="677"/>
      <c r="D25" s="677"/>
      <c r="E25" s="677"/>
      <c r="F25" s="677"/>
      <c r="G25" s="677"/>
      <c r="H25" s="677"/>
      <c r="I25" s="677"/>
      <c r="J25" s="677"/>
      <c r="K25" s="677"/>
      <c r="L25" s="677"/>
      <c r="M25" s="677"/>
      <c r="N25" s="677"/>
      <c r="O25" s="677"/>
      <c r="P25" s="677"/>
      <c r="Q25" s="678"/>
      <c r="R25" s="679">
        <v>
203121</v>
      </c>
      <c r="S25" s="680"/>
      <c r="T25" s="680"/>
      <c r="U25" s="680"/>
      <c r="V25" s="680"/>
      <c r="W25" s="680"/>
      <c r="X25" s="680"/>
      <c r="Y25" s="681"/>
      <c r="Z25" s="682">
        <v>
2.7</v>
      </c>
      <c r="AA25" s="682"/>
      <c r="AB25" s="682"/>
      <c r="AC25" s="682"/>
      <c r="AD25" s="683">
        <v>
811</v>
      </c>
      <c r="AE25" s="683"/>
      <c r="AF25" s="683"/>
      <c r="AG25" s="683"/>
      <c r="AH25" s="683"/>
      <c r="AI25" s="683"/>
      <c r="AJ25" s="683"/>
      <c r="AK25" s="683"/>
      <c r="AL25" s="684">
        <v>
0</v>
      </c>
      <c r="AM25" s="685"/>
      <c r="AN25" s="685"/>
      <c r="AO25" s="686"/>
      <c r="AP25" s="697" t="s">
        <v>
300</v>
      </c>
      <c r="AQ25" s="698"/>
      <c r="AR25" s="698"/>
      <c r="AS25" s="698"/>
      <c r="AT25" s="698"/>
      <c r="AU25" s="698"/>
      <c r="AV25" s="698"/>
      <c r="AW25" s="698"/>
      <c r="AX25" s="698"/>
      <c r="AY25" s="698"/>
      <c r="AZ25" s="698"/>
      <c r="BA25" s="698"/>
      <c r="BB25" s="698"/>
      <c r="BC25" s="698"/>
      <c r="BD25" s="698"/>
      <c r="BE25" s="698"/>
      <c r="BF25" s="699"/>
      <c r="BG25" s="679" t="s">
        <v>
183</v>
      </c>
      <c r="BH25" s="680"/>
      <c r="BI25" s="680"/>
      <c r="BJ25" s="680"/>
      <c r="BK25" s="680"/>
      <c r="BL25" s="680"/>
      <c r="BM25" s="680"/>
      <c r="BN25" s="681"/>
      <c r="BO25" s="682" t="s">
        <v>
246</v>
      </c>
      <c r="BP25" s="682"/>
      <c r="BQ25" s="682"/>
      <c r="BR25" s="682"/>
      <c r="BS25" s="688" t="s">
        <v>
246</v>
      </c>
      <c r="BT25" s="680"/>
      <c r="BU25" s="680"/>
      <c r="BV25" s="680"/>
      <c r="BW25" s="680"/>
      <c r="BX25" s="680"/>
      <c r="BY25" s="680"/>
      <c r="BZ25" s="680"/>
      <c r="CA25" s="680"/>
      <c r="CB25" s="689"/>
      <c r="CD25" s="694" t="s">
        <v>
301</v>
      </c>
      <c r="CE25" s="695"/>
      <c r="CF25" s="695"/>
      <c r="CG25" s="695"/>
      <c r="CH25" s="695"/>
      <c r="CI25" s="695"/>
      <c r="CJ25" s="695"/>
      <c r="CK25" s="695"/>
      <c r="CL25" s="695"/>
      <c r="CM25" s="695"/>
      <c r="CN25" s="695"/>
      <c r="CO25" s="695"/>
      <c r="CP25" s="695"/>
      <c r="CQ25" s="696"/>
      <c r="CR25" s="679">
        <v>
1208761</v>
      </c>
      <c r="CS25" s="715"/>
      <c r="CT25" s="715"/>
      <c r="CU25" s="715"/>
      <c r="CV25" s="715"/>
      <c r="CW25" s="715"/>
      <c r="CX25" s="715"/>
      <c r="CY25" s="716"/>
      <c r="CZ25" s="684">
        <v>
16.5</v>
      </c>
      <c r="DA25" s="713"/>
      <c r="DB25" s="713"/>
      <c r="DC25" s="717"/>
      <c r="DD25" s="688">
        <v>
997688</v>
      </c>
      <c r="DE25" s="715"/>
      <c r="DF25" s="715"/>
      <c r="DG25" s="715"/>
      <c r="DH25" s="715"/>
      <c r="DI25" s="715"/>
      <c r="DJ25" s="715"/>
      <c r="DK25" s="716"/>
      <c r="DL25" s="688">
        <v>
994600</v>
      </c>
      <c r="DM25" s="715"/>
      <c r="DN25" s="715"/>
      <c r="DO25" s="715"/>
      <c r="DP25" s="715"/>
      <c r="DQ25" s="715"/>
      <c r="DR25" s="715"/>
      <c r="DS25" s="715"/>
      <c r="DT25" s="715"/>
      <c r="DU25" s="715"/>
      <c r="DV25" s="716"/>
      <c r="DW25" s="684">
        <v>
27.9</v>
      </c>
      <c r="DX25" s="713"/>
      <c r="DY25" s="713"/>
      <c r="DZ25" s="713"/>
      <c r="EA25" s="713"/>
      <c r="EB25" s="713"/>
      <c r="EC25" s="714"/>
    </row>
    <row r="26" spans="2:133" ht="11.25" customHeight="1" x14ac:dyDescent="0.2">
      <c r="B26" s="676" t="s">
        <v>
302</v>
      </c>
      <c r="C26" s="677"/>
      <c r="D26" s="677"/>
      <c r="E26" s="677"/>
      <c r="F26" s="677"/>
      <c r="G26" s="677"/>
      <c r="H26" s="677"/>
      <c r="I26" s="677"/>
      <c r="J26" s="677"/>
      <c r="K26" s="677"/>
      <c r="L26" s="677"/>
      <c r="M26" s="677"/>
      <c r="N26" s="677"/>
      <c r="O26" s="677"/>
      <c r="P26" s="677"/>
      <c r="Q26" s="678"/>
      <c r="R26" s="679">
        <v>
17811</v>
      </c>
      <c r="S26" s="680"/>
      <c r="T26" s="680"/>
      <c r="U26" s="680"/>
      <c r="V26" s="680"/>
      <c r="W26" s="680"/>
      <c r="X26" s="680"/>
      <c r="Y26" s="681"/>
      <c r="Z26" s="682">
        <v>
0.2</v>
      </c>
      <c r="AA26" s="682"/>
      <c r="AB26" s="682"/>
      <c r="AC26" s="682"/>
      <c r="AD26" s="683" t="s">
        <v>
139</v>
      </c>
      <c r="AE26" s="683"/>
      <c r="AF26" s="683"/>
      <c r="AG26" s="683"/>
      <c r="AH26" s="683"/>
      <c r="AI26" s="683"/>
      <c r="AJ26" s="683"/>
      <c r="AK26" s="683"/>
      <c r="AL26" s="684" t="s">
        <v>
246</v>
      </c>
      <c r="AM26" s="685"/>
      <c r="AN26" s="685"/>
      <c r="AO26" s="686"/>
      <c r="AP26" s="697" t="s">
        <v>
303</v>
      </c>
      <c r="AQ26" s="718"/>
      <c r="AR26" s="718"/>
      <c r="AS26" s="718"/>
      <c r="AT26" s="718"/>
      <c r="AU26" s="718"/>
      <c r="AV26" s="718"/>
      <c r="AW26" s="718"/>
      <c r="AX26" s="718"/>
      <c r="AY26" s="718"/>
      <c r="AZ26" s="718"/>
      <c r="BA26" s="718"/>
      <c r="BB26" s="718"/>
      <c r="BC26" s="718"/>
      <c r="BD26" s="718"/>
      <c r="BE26" s="718"/>
      <c r="BF26" s="699"/>
      <c r="BG26" s="679" t="s">
        <v>
246</v>
      </c>
      <c r="BH26" s="680"/>
      <c r="BI26" s="680"/>
      <c r="BJ26" s="680"/>
      <c r="BK26" s="680"/>
      <c r="BL26" s="680"/>
      <c r="BM26" s="680"/>
      <c r="BN26" s="681"/>
      <c r="BO26" s="682" t="s">
        <v>
183</v>
      </c>
      <c r="BP26" s="682"/>
      <c r="BQ26" s="682"/>
      <c r="BR26" s="682"/>
      <c r="BS26" s="688" t="s">
        <v>
246</v>
      </c>
      <c r="BT26" s="680"/>
      <c r="BU26" s="680"/>
      <c r="BV26" s="680"/>
      <c r="BW26" s="680"/>
      <c r="BX26" s="680"/>
      <c r="BY26" s="680"/>
      <c r="BZ26" s="680"/>
      <c r="CA26" s="680"/>
      <c r="CB26" s="689"/>
      <c r="CD26" s="694" t="s">
        <v>
304</v>
      </c>
      <c r="CE26" s="695"/>
      <c r="CF26" s="695"/>
      <c r="CG26" s="695"/>
      <c r="CH26" s="695"/>
      <c r="CI26" s="695"/>
      <c r="CJ26" s="695"/>
      <c r="CK26" s="695"/>
      <c r="CL26" s="695"/>
      <c r="CM26" s="695"/>
      <c r="CN26" s="695"/>
      <c r="CO26" s="695"/>
      <c r="CP26" s="695"/>
      <c r="CQ26" s="696"/>
      <c r="CR26" s="679">
        <v>
816325</v>
      </c>
      <c r="CS26" s="680"/>
      <c r="CT26" s="680"/>
      <c r="CU26" s="680"/>
      <c r="CV26" s="680"/>
      <c r="CW26" s="680"/>
      <c r="CX26" s="680"/>
      <c r="CY26" s="681"/>
      <c r="CZ26" s="684">
        <v>
11.1</v>
      </c>
      <c r="DA26" s="713"/>
      <c r="DB26" s="713"/>
      <c r="DC26" s="717"/>
      <c r="DD26" s="688">
        <v>
607113</v>
      </c>
      <c r="DE26" s="680"/>
      <c r="DF26" s="680"/>
      <c r="DG26" s="680"/>
      <c r="DH26" s="680"/>
      <c r="DI26" s="680"/>
      <c r="DJ26" s="680"/>
      <c r="DK26" s="681"/>
      <c r="DL26" s="688" t="s">
        <v>
139</v>
      </c>
      <c r="DM26" s="680"/>
      <c r="DN26" s="680"/>
      <c r="DO26" s="680"/>
      <c r="DP26" s="680"/>
      <c r="DQ26" s="680"/>
      <c r="DR26" s="680"/>
      <c r="DS26" s="680"/>
      <c r="DT26" s="680"/>
      <c r="DU26" s="680"/>
      <c r="DV26" s="681"/>
      <c r="DW26" s="684" t="s">
        <v>
139</v>
      </c>
      <c r="DX26" s="713"/>
      <c r="DY26" s="713"/>
      <c r="DZ26" s="713"/>
      <c r="EA26" s="713"/>
      <c r="EB26" s="713"/>
      <c r="EC26" s="714"/>
    </row>
    <row r="27" spans="2:133" ht="11.25" customHeight="1" x14ac:dyDescent="0.2">
      <c r="B27" s="676" t="s">
        <v>
305</v>
      </c>
      <c r="C27" s="677"/>
      <c r="D27" s="677"/>
      <c r="E27" s="677"/>
      <c r="F27" s="677"/>
      <c r="G27" s="677"/>
      <c r="H27" s="677"/>
      <c r="I27" s="677"/>
      <c r="J27" s="677"/>
      <c r="K27" s="677"/>
      <c r="L27" s="677"/>
      <c r="M27" s="677"/>
      <c r="N27" s="677"/>
      <c r="O27" s="677"/>
      <c r="P27" s="677"/>
      <c r="Q27" s="678"/>
      <c r="R27" s="679">
        <v>
455055</v>
      </c>
      <c r="S27" s="680"/>
      <c r="T27" s="680"/>
      <c r="U27" s="680"/>
      <c r="V27" s="680"/>
      <c r="W27" s="680"/>
      <c r="X27" s="680"/>
      <c r="Y27" s="681"/>
      <c r="Z27" s="682">
        <v>
6.1</v>
      </c>
      <c r="AA27" s="682"/>
      <c r="AB27" s="682"/>
      <c r="AC27" s="682"/>
      <c r="AD27" s="683" t="s">
        <v>
246</v>
      </c>
      <c r="AE27" s="683"/>
      <c r="AF27" s="683"/>
      <c r="AG27" s="683"/>
      <c r="AH27" s="683"/>
      <c r="AI27" s="683"/>
      <c r="AJ27" s="683"/>
      <c r="AK27" s="683"/>
      <c r="AL27" s="684" t="s">
        <v>
246</v>
      </c>
      <c r="AM27" s="685"/>
      <c r="AN27" s="685"/>
      <c r="AO27" s="686"/>
      <c r="AP27" s="676" t="s">
        <v>
306</v>
      </c>
      <c r="AQ27" s="677"/>
      <c r="AR27" s="677"/>
      <c r="AS27" s="677"/>
      <c r="AT27" s="677"/>
      <c r="AU27" s="677"/>
      <c r="AV27" s="677"/>
      <c r="AW27" s="677"/>
      <c r="AX27" s="677"/>
      <c r="AY27" s="677"/>
      <c r="AZ27" s="677"/>
      <c r="BA27" s="677"/>
      <c r="BB27" s="677"/>
      <c r="BC27" s="677"/>
      <c r="BD27" s="677"/>
      <c r="BE27" s="677"/>
      <c r="BF27" s="678"/>
      <c r="BG27" s="679">
        <v>
933447</v>
      </c>
      <c r="BH27" s="680"/>
      <c r="BI27" s="680"/>
      <c r="BJ27" s="680"/>
      <c r="BK27" s="680"/>
      <c r="BL27" s="680"/>
      <c r="BM27" s="680"/>
      <c r="BN27" s="681"/>
      <c r="BO27" s="682">
        <v>
100</v>
      </c>
      <c r="BP27" s="682"/>
      <c r="BQ27" s="682"/>
      <c r="BR27" s="682"/>
      <c r="BS27" s="688" t="s">
        <v>
246</v>
      </c>
      <c r="BT27" s="680"/>
      <c r="BU27" s="680"/>
      <c r="BV27" s="680"/>
      <c r="BW27" s="680"/>
      <c r="BX27" s="680"/>
      <c r="BY27" s="680"/>
      <c r="BZ27" s="680"/>
      <c r="CA27" s="680"/>
      <c r="CB27" s="689"/>
      <c r="CD27" s="694" t="s">
        <v>
307</v>
      </c>
      <c r="CE27" s="695"/>
      <c r="CF27" s="695"/>
      <c r="CG27" s="695"/>
      <c r="CH27" s="695"/>
      <c r="CI27" s="695"/>
      <c r="CJ27" s="695"/>
      <c r="CK27" s="695"/>
      <c r="CL27" s="695"/>
      <c r="CM27" s="695"/>
      <c r="CN27" s="695"/>
      <c r="CO27" s="695"/>
      <c r="CP27" s="695"/>
      <c r="CQ27" s="696"/>
      <c r="CR27" s="679">
        <v>
531182</v>
      </c>
      <c r="CS27" s="715"/>
      <c r="CT27" s="715"/>
      <c r="CU27" s="715"/>
      <c r="CV27" s="715"/>
      <c r="CW27" s="715"/>
      <c r="CX27" s="715"/>
      <c r="CY27" s="716"/>
      <c r="CZ27" s="684">
        <v>
7.2</v>
      </c>
      <c r="DA27" s="713"/>
      <c r="DB27" s="713"/>
      <c r="DC27" s="717"/>
      <c r="DD27" s="688">
        <v>
178192</v>
      </c>
      <c r="DE27" s="715"/>
      <c r="DF27" s="715"/>
      <c r="DG27" s="715"/>
      <c r="DH27" s="715"/>
      <c r="DI27" s="715"/>
      <c r="DJ27" s="715"/>
      <c r="DK27" s="716"/>
      <c r="DL27" s="688">
        <v>
178192</v>
      </c>
      <c r="DM27" s="715"/>
      <c r="DN27" s="715"/>
      <c r="DO27" s="715"/>
      <c r="DP27" s="715"/>
      <c r="DQ27" s="715"/>
      <c r="DR27" s="715"/>
      <c r="DS27" s="715"/>
      <c r="DT27" s="715"/>
      <c r="DU27" s="715"/>
      <c r="DV27" s="716"/>
      <c r="DW27" s="684">
        <v>
5</v>
      </c>
      <c r="DX27" s="713"/>
      <c r="DY27" s="713"/>
      <c r="DZ27" s="713"/>
      <c r="EA27" s="713"/>
      <c r="EB27" s="713"/>
      <c r="EC27" s="714"/>
    </row>
    <row r="28" spans="2:133" ht="11.25" customHeight="1" x14ac:dyDescent="0.2">
      <c r="B28" s="721" t="s">
        <v>
308</v>
      </c>
      <c r="C28" s="722"/>
      <c r="D28" s="722"/>
      <c r="E28" s="722"/>
      <c r="F28" s="722"/>
      <c r="G28" s="722"/>
      <c r="H28" s="722"/>
      <c r="I28" s="722"/>
      <c r="J28" s="722"/>
      <c r="K28" s="722"/>
      <c r="L28" s="722"/>
      <c r="M28" s="722"/>
      <c r="N28" s="722"/>
      <c r="O28" s="722"/>
      <c r="P28" s="722"/>
      <c r="Q28" s="723"/>
      <c r="R28" s="679" t="s">
        <v>
246</v>
      </c>
      <c r="S28" s="680"/>
      <c r="T28" s="680"/>
      <c r="U28" s="680"/>
      <c r="V28" s="680"/>
      <c r="W28" s="680"/>
      <c r="X28" s="680"/>
      <c r="Y28" s="681"/>
      <c r="Z28" s="682" t="s">
        <v>
246</v>
      </c>
      <c r="AA28" s="682"/>
      <c r="AB28" s="682"/>
      <c r="AC28" s="682"/>
      <c r="AD28" s="683" t="s">
        <v>
139</v>
      </c>
      <c r="AE28" s="683"/>
      <c r="AF28" s="683"/>
      <c r="AG28" s="683"/>
      <c r="AH28" s="683"/>
      <c r="AI28" s="683"/>
      <c r="AJ28" s="683"/>
      <c r="AK28" s="683"/>
      <c r="AL28" s="684" t="s">
        <v>
139</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
309</v>
      </c>
      <c r="CE28" s="695"/>
      <c r="CF28" s="695"/>
      <c r="CG28" s="695"/>
      <c r="CH28" s="695"/>
      <c r="CI28" s="695"/>
      <c r="CJ28" s="695"/>
      <c r="CK28" s="695"/>
      <c r="CL28" s="695"/>
      <c r="CM28" s="695"/>
      <c r="CN28" s="695"/>
      <c r="CO28" s="695"/>
      <c r="CP28" s="695"/>
      <c r="CQ28" s="696"/>
      <c r="CR28" s="679">
        <v>
715750</v>
      </c>
      <c r="CS28" s="680"/>
      <c r="CT28" s="680"/>
      <c r="CU28" s="680"/>
      <c r="CV28" s="680"/>
      <c r="CW28" s="680"/>
      <c r="CX28" s="680"/>
      <c r="CY28" s="681"/>
      <c r="CZ28" s="684">
        <v>
9.6999999999999993</v>
      </c>
      <c r="DA28" s="713"/>
      <c r="DB28" s="713"/>
      <c r="DC28" s="717"/>
      <c r="DD28" s="688">
        <v>
649084</v>
      </c>
      <c r="DE28" s="680"/>
      <c r="DF28" s="680"/>
      <c r="DG28" s="680"/>
      <c r="DH28" s="680"/>
      <c r="DI28" s="680"/>
      <c r="DJ28" s="680"/>
      <c r="DK28" s="681"/>
      <c r="DL28" s="688">
        <v>
649084</v>
      </c>
      <c r="DM28" s="680"/>
      <c r="DN28" s="680"/>
      <c r="DO28" s="680"/>
      <c r="DP28" s="680"/>
      <c r="DQ28" s="680"/>
      <c r="DR28" s="680"/>
      <c r="DS28" s="680"/>
      <c r="DT28" s="680"/>
      <c r="DU28" s="680"/>
      <c r="DV28" s="681"/>
      <c r="DW28" s="684">
        <v>
18.2</v>
      </c>
      <c r="DX28" s="713"/>
      <c r="DY28" s="713"/>
      <c r="DZ28" s="713"/>
      <c r="EA28" s="713"/>
      <c r="EB28" s="713"/>
      <c r="EC28" s="714"/>
    </row>
    <row r="29" spans="2:133" ht="11.25" customHeight="1" x14ac:dyDescent="0.2">
      <c r="B29" s="676" t="s">
        <v>
310</v>
      </c>
      <c r="C29" s="677"/>
      <c r="D29" s="677"/>
      <c r="E29" s="677"/>
      <c r="F29" s="677"/>
      <c r="G29" s="677"/>
      <c r="H29" s="677"/>
      <c r="I29" s="677"/>
      <c r="J29" s="677"/>
      <c r="K29" s="677"/>
      <c r="L29" s="677"/>
      <c r="M29" s="677"/>
      <c r="N29" s="677"/>
      <c r="O29" s="677"/>
      <c r="P29" s="677"/>
      <c r="Q29" s="678"/>
      <c r="R29" s="679">
        <v>
2273247</v>
      </c>
      <c r="S29" s="680"/>
      <c r="T29" s="680"/>
      <c r="U29" s="680"/>
      <c r="V29" s="680"/>
      <c r="W29" s="680"/>
      <c r="X29" s="680"/>
      <c r="Y29" s="681"/>
      <c r="Z29" s="682">
        <v>
30.4</v>
      </c>
      <c r="AA29" s="682"/>
      <c r="AB29" s="682"/>
      <c r="AC29" s="682"/>
      <c r="AD29" s="683" t="s">
        <v>
139</v>
      </c>
      <c r="AE29" s="683"/>
      <c r="AF29" s="683"/>
      <c r="AG29" s="683"/>
      <c r="AH29" s="683"/>
      <c r="AI29" s="683"/>
      <c r="AJ29" s="683"/>
      <c r="AK29" s="683"/>
      <c r="AL29" s="684" t="s">
        <v>
246</v>
      </c>
      <c r="AM29" s="685"/>
      <c r="AN29" s="685"/>
      <c r="AO29" s="686"/>
      <c r="AP29" s="658" t="s">
        <v>
229</v>
      </c>
      <c r="AQ29" s="659"/>
      <c r="AR29" s="659"/>
      <c r="AS29" s="659"/>
      <c r="AT29" s="659"/>
      <c r="AU29" s="659"/>
      <c r="AV29" s="659"/>
      <c r="AW29" s="659"/>
      <c r="AX29" s="659"/>
      <c r="AY29" s="659"/>
      <c r="AZ29" s="659"/>
      <c r="BA29" s="659"/>
      <c r="BB29" s="659"/>
      <c r="BC29" s="659"/>
      <c r="BD29" s="659"/>
      <c r="BE29" s="659"/>
      <c r="BF29" s="660"/>
      <c r="BG29" s="658" t="s">
        <v>
311</v>
      </c>
      <c r="BH29" s="719"/>
      <c r="BI29" s="719"/>
      <c r="BJ29" s="719"/>
      <c r="BK29" s="719"/>
      <c r="BL29" s="719"/>
      <c r="BM29" s="719"/>
      <c r="BN29" s="719"/>
      <c r="BO29" s="719"/>
      <c r="BP29" s="719"/>
      <c r="BQ29" s="720"/>
      <c r="BR29" s="658" t="s">
        <v>
312</v>
      </c>
      <c r="BS29" s="719"/>
      <c r="BT29" s="719"/>
      <c r="BU29" s="719"/>
      <c r="BV29" s="719"/>
      <c r="BW29" s="719"/>
      <c r="BX29" s="719"/>
      <c r="BY29" s="719"/>
      <c r="BZ29" s="719"/>
      <c r="CA29" s="719"/>
      <c r="CB29" s="720"/>
      <c r="CD29" s="742" t="s">
        <v>
313</v>
      </c>
      <c r="CE29" s="743"/>
      <c r="CF29" s="694" t="s">
        <v>
70</v>
      </c>
      <c r="CG29" s="695"/>
      <c r="CH29" s="695"/>
      <c r="CI29" s="695"/>
      <c r="CJ29" s="695"/>
      <c r="CK29" s="695"/>
      <c r="CL29" s="695"/>
      <c r="CM29" s="695"/>
      <c r="CN29" s="695"/>
      <c r="CO29" s="695"/>
      <c r="CP29" s="695"/>
      <c r="CQ29" s="696"/>
      <c r="CR29" s="679">
        <v>
715750</v>
      </c>
      <c r="CS29" s="715"/>
      <c r="CT29" s="715"/>
      <c r="CU29" s="715"/>
      <c r="CV29" s="715"/>
      <c r="CW29" s="715"/>
      <c r="CX29" s="715"/>
      <c r="CY29" s="716"/>
      <c r="CZ29" s="684">
        <v>
9.6999999999999993</v>
      </c>
      <c r="DA29" s="713"/>
      <c r="DB29" s="713"/>
      <c r="DC29" s="717"/>
      <c r="DD29" s="688">
        <v>
649084</v>
      </c>
      <c r="DE29" s="715"/>
      <c r="DF29" s="715"/>
      <c r="DG29" s="715"/>
      <c r="DH29" s="715"/>
      <c r="DI29" s="715"/>
      <c r="DJ29" s="715"/>
      <c r="DK29" s="716"/>
      <c r="DL29" s="688">
        <v>
649084</v>
      </c>
      <c r="DM29" s="715"/>
      <c r="DN29" s="715"/>
      <c r="DO29" s="715"/>
      <c r="DP29" s="715"/>
      <c r="DQ29" s="715"/>
      <c r="DR29" s="715"/>
      <c r="DS29" s="715"/>
      <c r="DT29" s="715"/>
      <c r="DU29" s="715"/>
      <c r="DV29" s="716"/>
      <c r="DW29" s="684">
        <v>
18.2</v>
      </c>
      <c r="DX29" s="713"/>
      <c r="DY29" s="713"/>
      <c r="DZ29" s="713"/>
      <c r="EA29" s="713"/>
      <c r="EB29" s="713"/>
      <c r="EC29" s="714"/>
    </row>
    <row r="30" spans="2:133" ht="11.25" customHeight="1" x14ac:dyDescent="0.2">
      <c r="B30" s="676" t="s">
        <v>
314</v>
      </c>
      <c r="C30" s="677"/>
      <c r="D30" s="677"/>
      <c r="E30" s="677"/>
      <c r="F30" s="677"/>
      <c r="G30" s="677"/>
      <c r="H30" s="677"/>
      <c r="I30" s="677"/>
      <c r="J30" s="677"/>
      <c r="K30" s="677"/>
      <c r="L30" s="677"/>
      <c r="M30" s="677"/>
      <c r="N30" s="677"/>
      <c r="O30" s="677"/>
      <c r="P30" s="677"/>
      <c r="Q30" s="678"/>
      <c r="R30" s="679">
        <v>
1185</v>
      </c>
      <c r="S30" s="680"/>
      <c r="T30" s="680"/>
      <c r="U30" s="680"/>
      <c r="V30" s="680"/>
      <c r="W30" s="680"/>
      <c r="X30" s="680"/>
      <c r="Y30" s="681"/>
      <c r="Z30" s="682">
        <v>
0</v>
      </c>
      <c r="AA30" s="682"/>
      <c r="AB30" s="682"/>
      <c r="AC30" s="682"/>
      <c r="AD30" s="683" t="s">
        <v>
183</v>
      </c>
      <c r="AE30" s="683"/>
      <c r="AF30" s="683"/>
      <c r="AG30" s="683"/>
      <c r="AH30" s="683"/>
      <c r="AI30" s="683"/>
      <c r="AJ30" s="683"/>
      <c r="AK30" s="683"/>
      <c r="AL30" s="684" t="s">
        <v>
183</v>
      </c>
      <c r="AM30" s="685"/>
      <c r="AN30" s="685"/>
      <c r="AO30" s="686"/>
      <c r="AP30" s="727" t="s">
        <v>
315</v>
      </c>
      <c r="AQ30" s="728"/>
      <c r="AR30" s="728"/>
      <c r="AS30" s="728"/>
      <c r="AT30" s="733" t="s">
        <v>
316</v>
      </c>
      <c r="AU30" s="230"/>
      <c r="AV30" s="230"/>
      <c r="AW30" s="230"/>
      <c r="AX30" s="665" t="s">
        <v>
192</v>
      </c>
      <c r="AY30" s="666"/>
      <c r="AZ30" s="666"/>
      <c r="BA30" s="666"/>
      <c r="BB30" s="666"/>
      <c r="BC30" s="666"/>
      <c r="BD30" s="666"/>
      <c r="BE30" s="666"/>
      <c r="BF30" s="667"/>
      <c r="BG30" s="739">
        <v>
98.5</v>
      </c>
      <c r="BH30" s="740"/>
      <c r="BI30" s="740"/>
      <c r="BJ30" s="740"/>
      <c r="BK30" s="740"/>
      <c r="BL30" s="740"/>
      <c r="BM30" s="674">
        <v>
95.5</v>
      </c>
      <c r="BN30" s="740"/>
      <c r="BO30" s="740"/>
      <c r="BP30" s="740"/>
      <c r="BQ30" s="741"/>
      <c r="BR30" s="739">
        <v>
98.2</v>
      </c>
      <c r="BS30" s="740"/>
      <c r="BT30" s="740"/>
      <c r="BU30" s="740"/>
      <c r="BV30" s="740"/>
      <c r="BW30" s="740"/>
      <c r="BX30" s="674">
        <v>
94.8</v>
      </c>
      <c r="BY30" s="740"/>
      <c r="BZ30" s="740"/>
      <c r="CA30" s="740"/>
      <c r="CB30" s="741"/>
      <c r="CD30" s="744"/>
      <c r="CE30" s="745"/>
      <c r="CF30" s="694" t="s">
        <v>
317</v>
      </c>
      <c r="CG30" s="695"/>
      <c r="CH30" s="695"/>
      <c r="CI30" s="695"/>
      <c r="CJ30" s="695"/>
      <c r="CK30" s="695"/>
      <c r="CL30" s="695"/>
      <c r="CM30" s="695"/>
      <c r="CN30" s="695"/>
      <c r="CO30" s="695"/>
      <c r="CP30" s="695"/>
      <c r="CQ30" s="696"/>
      <c r="CR30" s="679">
        <v>
670078</v>
      </c>
      <c r="CS30" s="680"/>
      <c r="CT30" s="680"/>
      <c r="CU30" s="680"/>
      <c r="CV30" s="680"/>
      <c r="CW30" s="680"/>
      <c r="CX30" s="680"/>
      <c r="CY30" s="681"/>
      <c r="CZ30" s="684">
        <v>
9.1</v>
      </c>
      <c r="DA30" s="713"/>
      <c r="DB30" s="713"/>
      <c r="DC30" s="717"/>
      <c r="DD30" s="688">
        <v>
610397</v>
      </c>
      <c r="DE30" s="680"/>
      <c r="DF30" s="680"/>
      <c r="DG30" s="680"/>
      <c r="DH30" s="680"/>
      <c r="DI30" s="680"/>
      <c r="DJ30" s="680"/>
      <c r="DK30" s="681"/>
      <c r="DL30" s="688">
        <v>
610397</v>
      </c>
      <c r="DM30" s="680"/>
      <c r="DN30" s="680"/>
      <c r="DO30" s="680"/>
      <c r="DP30" s="680"/>
      <c r="DQ30" s="680"/>
      <c r="DR30" s="680"/>
      <c r="DS30" s="680"/>
      <c r="DT30" s="680"/>
      <c r="DU30" s="680"/>
      <c r="DV30" s="681"/>
      <c r="DW30" s="684">
        <v>
17.100000000000001</v>
      </c>
      <c r="DX30" s="713"/>
      <c r="DY30" s="713"/>
      <c r="DZ30" s="713"/>
      <c r="EA30" s="713"/>
      <c r="EB30" s="713"/>
      <c r="EC30" s="714"/>
    </row>
    <row r="31" spans="2:133" ht="11.25" customHeight="1" x14ac:dyDescent="0.2">
      <c r="B31" s="676" t="s">
        <v>
318</v>
      </c>
      <c r="C31" s="677"/>
      <c r="D31" s="677"/>
      <c r="E31" s="677"/>
      <c r="F31" s="677"/>
      <c r="G31" s="677"/>
      <c r="H31" s="677"/>
      <c r="I31" s="677"/>
      <c r="J31" s="677"/>
      <c r="K31" s="677"/>
      <c r="L31" s="677"/>
      <c r="M31" s="677"/>
      <c r="N31" s="677"/>
      <c r="O31" s="677"/>
      <c r="P31" s="677"/>
      <c r="Q31" s="678"/>
      <c r="R31" s="679">
        <v>
103222</v>
      </c>
      <c r="S31" s="680"/>
      <c r="T31" s="680"/>
      <c r="U31" s="680"/>
      <c r="V31" s="680"/>
      <c r="W31" s="680"/>
      <c r="X31" s="680"/>
      <c r="Y31" s="681"/>
      <c r="Z31" s="682">
        <v>
1.4</v>
      </c>
      <c r="AA31" s="682"/>
      <c r="AB31" s="682"/>
      <c r="AC31" s="682"/>
      <c r="AD31" s="683" t="s">
        <v>
139</v>
      </c>
      <c r="AE31" s="683"/>
      <c r="AF31" s="683"/>
      <c r="AG31" s="683"/>
      <c r="AH31" s="683"/>
      <c r="AI31" s="683"/>
      <c r="AJ31" s="683"/>
      <c r="AK31" s="683"/>
      <c r="AL31" s="684" t="s">
        <v>
139</v>
      </c>
      <c r="AM31" s="685"/>
      <c r="AN31" s="685"/>
      <c r="AO31" s="686"/>
      <c r="AP31" s="729"/>
      <c r="AQ31" s="730"/>
      <c r="AR31" s="730"/>
      <c r="AS31" s="730"/>
      <c r="AT31" s="734"/>
      <c r="AU31" s="229" t="s">
        <v>
319</v>
      </c>
      <c r="AV31" s="229"/>
      <c r="AW31" s="229"/>
      <c r="AX31" s="676" t="s">
        <v>
320</v>
      </c>
      <c r="AY31" s="677"/>
      <c r="AZ31" s="677"/>
      <c r="BA31" s="677"/>
      <c r="BB31" s="677"/>
      <c r="BC31" s="677"/>
      <c r="BD31" s="677"/>
      <c r="BE31" s="677"/>
      <c r="BF31" s="678"/>
      <c r="BG31" s="736">
        <v>
98.1</v>
      </c>
      <c r="BH31" s="715"/>
      <c r="BI31" s="715"/>
      <c r="BJ31" s="715"/>
      <c r="BK31" s="715"/>
      <c r="BL31" s="715"/>
      <c r="BM31" s="685">
        <v>
95.6</v>
      </c>
      <c r="BN31" s="737"/>
      <c r="BO31" s="737"/>
      <c r="BP31" s="737"/>
      <c r="BQ31" s="738"/>
      <c r="BR31" s="736">
        <v>
98.6</v>
      </c>
      <c r="BS31" s="715"/>
      <c r="BT31" s="715"/>
      <c r="BU31" s="715"/>
      <c r="BV31" s="715"/>
      <c r="BW31" s="715"/>
      <c r="BX31" s="685">
        <v>
95.6</v>
      </c>
      <c r="BY31" s="737"/>
      <c r="BZ31" s="737"/>
      <c r="CA31" s="737"/>
      <c r="CB31" s="738"/>
      <c r="CD31" s="744"/>
      <c r="CE31" s="745"/>
      <c r="CF31" s="694" t="s">
        <v>
321</v>
      </c>
      <c r="CG31" s="695"/>
      <c r="CH31" s="695"/>
      <c r="CI31" s="695"/>
      <c r="CJ31" s="695"/>
      <c r="CK31" s="695"/>
      <c r="CL31" s="695"/>
      <c r="CM31" s="695"/>
      <c r="CN31" s="695"/>
      <c r="CO31" s="695"/>
      <c r="CP31" s="695"/>
      <c r="CQ31" s="696"/>
      <c r="CR31" s="679">
        <v>
45672</v>
      </c>
      <c r="CS31" s="715"/>
      <c r="CT31" s="715"/>
      <c r="CU31" s="715"/>
      <c r="CV31" s="715"/>
      <c r="CW31" s="715"/>
      <c r="CX31" s="715"/>
      <c r="CY31" s="716"/>
      <c r="CZ31" s="684">
        <v>
0.6</v>
      </c>
      <c r="DA31" s="713"/>
      <c r="DB31" s="713"/>
      <c r="DC31" s="717"/>
      <c r="DD31" s="688">
        <v>
38687</v>
      </c>
      <c r="DE31" s="715"/>
      <c r="DF31" s="715"/>
      <c r="DG31" s="715"/>
      <c r="DH31" s="715"/>
      <c r="DI31" s="715"/>
      <c r="DJ31" s="715"/>
      <c r="DK31" s="716"/>
      <c r="DL31" s="688">
        <v>
38687</v>
      </c>
      <c r="DM31" s="715"/>
      <c r="DN31" s="715"/>
      <c r="DO31" s="715"/>
      <c r="DP31" s="715"/>
      <c r="DQ31" s="715"/>
      <c r="DR31" s="715"/>
      <c r="DS31" s="715"/>
      <c r="DT31" s="715"/>
      <c r="DU31" s="715"/>
      <c r="DV31" s="716"/>
      <c r="DW31" s="684">
        <v>
1.1000000000000001</v>
      </c>
      <c r="DX31" s="713"/>
      <c r="DY31" s="713"/>
      <c r="DZ31" s="713"/>
      <c r="EA31" s="713"/>
      <c r="EB31" s="713"/>
      <c r="EC31" s="714"/>
    </row>
    <row r="32" spans="2:133" ht="11.25" customHeight="1" x14ac:dyDescent="0.2">
      <c r="B32" s="676" t="s">
        <v>
322</v>
      </c>
      <c r="C32" s="677"/>
      <c r="D32" s="677"/>
      <c r="E32" s="677"/>
      <c r="F32" s="677"/>
      <c r="G32" s="677"/>
      <c r="H32" s="677"/>
      <c r="I32" s="677"/>
      <c r="J32" s="677"/>
      <c r="K32" s="677"/>
      <c r="L32" s="677"/>
      <c r="M32" s="677"/>
      <c r="N32" s="677"/>
      <c r="O32" s="677"/>
      <c r="P32" s="677"/>
      <c r="Q32" s="678"/>
      <c r="R32" s="679">
        <v>
33875</v>
      </c>
      <c r="S32" s="680"/>
      <c r="T32" s="680"/>
      <c r="U32" s="680"/>
      <c r="V32" s="680"/>
      <c r="W32" s="680"/>
      <c r="X32" s="680"/>
      <c r="Y32" s="681"/>
      <c r="Z32" s="682">
        <v>
0.5</v>
      </c>
      <c r="AA32" s="682"/>
      <c r="AB32" s="682"/>
      <c r="AC32" s="682"/>
      <c r="AD32" s="683" t="s">
        <v>
183</v>
      </c>
      <c r="AE32" s="683"/>
      <c r="AF32" s="683"/>
      <c r="AG32" s="683"/>
      <c r="AH32" s="683"/>
      <c r="AI32" s="683"/>
      <c r="AJ32" s="683"/>
      <c r="AK32" s="683"/>
      <c r="AL32" s="684" t="s">
        <v>
246</v>
      </c>
      <c r="AM32" s="685"/>
      <c r="AN32" s="685"/>
      <c r="AO32" s="686"/>
      <c r="AP32" s="731"/>
      <c r="AQ32" s="732"/>
      <c r="AR32" s="732"/>
      <c r="AS32" s="732"/>
      <c r="AT32" s="735"/>
      <c r="AU32" s="231"/>
      <c r="AV32" s="231"/>
      <c r="AW32" s="231"/>
      <c r="AX32" s="724" t="s">
        <v>
323</v>
      </c>
      <c r="AY32" s="725"/>
      <c r="AZ32" s="725"/>
      <c r="BA32" s="725"/>
      <c r="BB32" s="725"/>
      <c r="BC32" s="725"/>
      <c r="BD32" s="725"/>
      <c r="BE32" s="725"/>
      <c r="BF32" s="726"/>
      <c r="BG32" s="748">
        <v>
98.4</v>
      </c>
      <c r="BH32" s="749"/>
      <c r="BI32" s="749"/>
      <c r="BJ32" s="749"/>
      <c r="BK32" s="749"/>
      <c r="BL32" s="749"/>
      <c r="BM32" s="750">
        <v>
93.7</v>
      </c>
      <c r="BN32" s="749"/>
      <c r="BO32" s="749"/>
      <c r="BP32" s="749"/>
      <c r="BQ32" s="751"/>
      <c r="BR32" s="748">
        <v>
97</v>
      </c>
      <c r="BS32" s="749"/>
      <c r="BT32" s="749"/>
      <c r="BU32" s="749"/>
      <c r="BV32" s="749"/>
      <c r="BW32" s="749"/>
      <c r="BX32" s="750">
        <v>
92</v>
      </c>
      <c r="BY32" s="749"/>
      <c r="BZ32" s="749"/>
      <c r="CA32" s="749"/>
      <c r="CB32" s="751"/>
      <c r="CD32" s="746"/>
      <c r="CE32" s="747"/>
      <c r="CF32" s="694" t="s">
        <v>
324</v>
      </c>
      <c r="CG32" s="695"/>
      <c r="CH32" s="695"/>
      <c r="CI32" s="695"/>
      <c r="CJ32" s="695"/>
      <c r="CK32" s="695"/>
      <c r="CL32" s="695"/>
      <c r="CM32" s="695"/>
      <c r="CN32" s="695"/>
      <c r="CO32" s="695"/>
      <c r="CP32" s="695"/>
      <c r="CQ32" s="696"/>
      <c r="CR32" s="679" t="s">
        <v>
139</v>
      </c>
      <c r="CS32" s="680"/>
      <c r="CT32" s="680"/>
      <c r="CU32" s="680"/>
      <c r="CV32" s="680"/>
      <c r="CW32" s="680"/>
      <c r="CX32" s="680"/>
      <c r="CY32" s="681"/>
      <c r="CZ32" s="684" t="s">
        <v>
246</v>
      </c>
      <c r="DA32" s="713"/>
      <c r="DB32" s="713"/>
      <c r="DC32" s="717"/>
      <c r="DD32" s="688" t="s">
        <v>
246</v>
      </c>
      <c r="DE32" s="680"/>
      <c r="DF32" s="680"/>
      <c r="DG32" s="680"/>
      <c r="DH32" s="680"/>
      <c r="DI32" s="680"/>
      <c r="DJ32" s="680"/>
      <c r="DK32" s="681"/>
      <c r="DL32" s="688" t="s">
        <v>
246</v>
      </c>
      <c r="DM32" s="680"/>
      <c r="DN32" s="680"/>
      <c r="DO32" s="680"/>
      <c r="DP32" s="680"/>
      <c r="DQ32" s="680"/>
      <c r="DR32" s="680"/>
      <c r="DS32" s="680"/>
      <c r="DT32" s="680"/>
      <c r="DU32" s="680"/>
      <c r="DV32" s="681"/>
      <c r="DW32" s="684" t="s">
        <v>
246</v>
      </c>
      <c r="DX32" s="713"/>
      <c r="DY32" s="713"/>
      <c r="DZ32" s="713"/>
      <c r="EA32" s="713"/>
      <c r="EB32" s="713"/>
      <c r="EC32" s="714"/>
    </row>
    <row r="33" spans="2:133" ht="11.25" customHeight="1" x14ac:dyDescent="0.2">
      <c r="B33" s="676" t="s">
        <v>
325</v>
      </c>
      <c r="C33" s="677"/>
      <c r="D33" s="677"/>
      <c r="E33" s="677"/>
      <c r="F33" s="677"/>
      <c r="G33" s="677"/>
      <c r="H33" s="677"/>
      <c r="I33" s="677"/>
      <c r="J33" s="677"/>
      <c r="K33" s="677"/>
      <c r="L33" s="677"/>
      <c r="M33" s="677"/>
      <c r="N33" s="677"/>
      <c r="O33" s="677"/>
      <c r="P33" s="677"/>
      <c r="Q33" s="678"/>
      <c r="R33" s="679">
        <v>
142101</v>
      </c>
      <c r="S33" s="680"/>
      <c r="T33" s="680"/>
      <c r="U33" s="680"/>
      <c r="V33" s="680"/>
      <c r="W33" s="680"/>
      <c r="X33" s="680"/>
      <c r="Y33" s="681"/>
      <c r="Z33" s="682">
        <v>
1.9</v>
      </c>
      <c r="AA33" s="682"/>
      <c r="AB33" s="682"/>
      <c r="AC33" s="682"/>
      <c r="AD33" s="683" t="s">
        <v>
246</v>
      </c>
      <c r="AE33" s="683"/>
      <c r="AF33" s="683"/>
      <c r="AG33" s="683"/>
      <c r="AH33" s="683"/>
      <c r="AI33" s="683"/>
      <c r="AJ33" s="683"/>
      <c r="AK33" s="683"/>
      <c r="AL33" s="684" t="s">
        <v>
246</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
326</v>
      </c>
      <c r="CE33" s="695"/>
      <c r="CF33" s="695"/>
      <c r="CG33" s="695"/>
      <c r="CH33" s="695"/>
      <c r="CI33" s="695"/>
      <c r="CJ33" s="695"/>
      <c r="CK33" s="695"/>
      <c r="CL33" s="695"/>
      <c r="CM33" s="695"/>
      <c r="CN33" s="695"/>
      <c r="CO33" s="695"/>
      <c r="CP33" s="695"/>
      <c r="CQ33" s="696"/>
      <c r="CR33" s="679">
        <v>
3495627</v>
      </c>
      <c r="CS33" s="715"/>
      <c r="CT33" s="715"/>
      <c r="CU33" s="715"/>
      <c r="CV33" s="715"/>
      <c r="CW33" s="715"/>
      <c r="CX33" s="715"/>
      <c r="CY33" s="716"/>
      <c r="CZ33" s="684">
        <v>
47.6</v>
      </c>
      <c r="DA33" s="713"/>
      <c r="DB33" s="713"/>
      <c r="DC33" s="717"/>
      <c r="DD33" s="688">
        <v>
1980730</v>
      </c>
      <c r="DE33" s="715"/>
      <c r="DF33" s="715"/>
      <c r="DG33" s="715"/>
      <c r="DH33" s="715"/>
      <c r="DI33" s="715"/>
      <c r="DJ33" s="715"/>
      <c r="DK33" s="716"/>
      <c r="DL33" s="688">
        <v>
1284726</v>
      </c>
      <c r="DM33" s="715"/>
      <c r="DN33" s="715"/>
      <c r="DO33" s="715"/>
      <c r="DP33" s="715"/>
      <c r="DQ33" s="715"/>
      <c r="DR33" s="715"/>
      <c r="DS33" s="715"/>
      <c r="DT33" s="715"/>
      <c r="DU33" s="715"/>
      <c r="DV33" s="716"/>
      <c r="DW33" s="684">
        <v>
36</v>
      </c>
      <c r="DX33" s="713"/>
      <c r="DY33" s="713"/>
      <c r="DZ33" s="713"/>
      <c r="EA33" s="713"/>
      <c r="EB33" s="713"/>
      <c r="EC33" s="714"/>
    </row>
    <row r="34" spans="2:133" ht="11.25" customHeight="1" x14ac:dyDescent="0.2">
      <c r="B34" s="676" t="s">
        <v>
327</v>
      </c>
      <c r="C34" s="677"/>
      <c r="D34" s="677"/>
      <c r="E34" s="677"/>
      <c r="F34" s="677"/>
      <c r="G34" s="677"/>
      <c r="H34" s="677"/>
      <c r="I34" s="677"/>
      <c r="J34" s="677"/>
      <c r="K34" s="677"/>
      <c r="L34" s="677"/>
      <c r="M34" s="677"/>
      <c r="N34" s="677"/>
      <c r="O34" s="677"/>
      <c r="P34" s="677"/>
      <c r="Q34" s="678"/>
      <c r="R34" s="679">
        <v>
67385</v>
      </c>
      <c r="S34" s="680"/>
      <c r="T34" s="680"/>
      <c r="U34" s="680"/>
      <c r="V34" s="680"/>
      <c r="W34" s="680"/>
      <c r="X34" s="680"/>
      <c r="Y34" s="681"/>
      <c r="Z34" s="682">
        <v>
0.9</v>
      </c>
      <c r="AA34" s="682"/>
      <c r="AB34" s="682"/>
      <c r="AC34" s="682"/>
      <c r="AD34" s="683" t="s">
        <v>
246</v>
      </c>
      <c r="AE34" s="683"/>
      <c r="AF34" s="683"/>
      <c r="AG34" s="683"/>
      <c r="AH34" s="683"/>
      <c r="AI34" s="683"/>
      <c r="AJ34" s="683"/>
      <c r="AK34" s="683"/>
      <c r="AL34" s="684" t="s">
        <v>
246</v>
      </c>
      <c r="AM34" s="685"/>
      <c r="AN34" s="685"/>
      <c r="AO34" s="686"/>
      <c r="AP34" s="234"/>
      <c r="AQ34" s="658" t="s">
        <v>
328</v>
      </c>
      <c r="AR34" s="659"/>
      <c r="AS34" s="659"/>
      <c r="AT34" s="659"/>
      <c r="AU34" s="659"/>
      <c r="AV34" s="659"/>
      <c r="AW34" s="659"/>
      <c r="AX34" s="659"/>
      <c r="AY34" s="659"/>
      <c r="AZ34" s="659"/>
      <c r="BA34" s="659"/>
      <c r="BB34" s="659"/>
      <c r="BC34" s="659"/>
      <c r="BD34" s="659"/>
      <c r="BE34" s="659"/>
      <c r="BF34" s="660"/>
      <c r="BG34" s="658" t="s">
        <v>
329</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
330</v>
      </c>
      <c r="CE34" s="695"/>
      <c r="CF34" s="695"/>
      <c r="CG34" s="695"/>
      <c r="CH34" s="695"/>
      <c r="CI34" s="695"/>
      <c r="CJ34" s="695"/>
      <c r="CK34" s="695"/>
      <c r="CL34" s="695"/>
      <c r="CM34" s="695"/>
      <c r="CN34" s="695"/>
      <c r="CO34" s="695"/>
      <c r="CP34" s="695"/>
      <c r="CQ34" s="696"/>
      <c r="CR34" s="679">
        <v>
1421562</v>
      </c>
      <c r="CS34" s="680"/>
      <c r="CT34" s="680"/>
      <c r="CU34" s="680"/>
      <c r="CV34" s="680"/>
      <c r="CW34" s="680"/>
      <c r="CX34" s="680"/>
      <c r="CY34" s="681"/>
      <c r="CZ34" s="684">
        <v>
19.399999999999999</v>
      </c>
      <c r="DA34" s="713"/>
      <c r="DB34" s="713"/>
      <c r="DC34" s="717"/>
      <c r="DD34" s="688">
        <v>
805916</v>
      </c>
      <c r="DE34" s="680"/>
      <c r="DF34" s="680"/>
      <c r="DG34" s="680"/>
      <c r="DH34" s="680"/>
      <c r="DI34" s="680"/>
      <c r="DJ34" s="680"/>
      <c r="DK34" s="681"/>
      <c r="DL34" s="688">
        <v>
693396</v>
      </c>
      <c r="DM34" s="680"/>
      <c r="DN34" s="680"/>
      <c r="DO34" s="680"/>
      <c r="DP34" s="680"/>
      <c r="DQ34" s="680"/>
      <c r="DR34" s="680"/>
      <c r="DS34" s="680"/>
      <c r="DT34" s="680"/>
      <c r="DU34" s="680"/>
      <c r="DV34" s="681"/>
      <c r="DW34" s="684">
        <v>
19.5</v>
      </c>
      <c r="DX34" s="713"/>
      <c r="DY34" s="713"/>
      <c r="DZ34" s="713"/>
      <c r="EA34" s="713"/>
      <c r="EB34" s="713"/>
      <c r="EC34" s="714"/>
    </row>
    <row r="35" spans="2:133" ht="11.25" customHeight="1" x14ac:dyDescent="0.2">
      <c r="B35" s="676" t="s">
        <v>
331</v>
      </c>
      <c r="C35" s="677"/>
      <c r="D35" s="677"/>
      <c r="E35" s="677"/>
      <c r="F35" s="677"/>
      <c r="G35" s="677"/>
      <c r="H35" s="677"/>
      <c r="I35" s="677"/>
      <c r="J35" s="677"/>
      <c r="K35" s="677"/>
      <c r="L35" s="677"/>
      <c r="M35" s="677"/>
      <c r="N35" s="677"/>
      <c r="O35" s="677"/>
      <c r="P35" s="677"/>
      <c r="Q35" s="678"/>
      <c r="R35" s="679">
        <v>
426774</v>
      </c>
      <c r="S35" s="680"/>
      <c r="T35" s="680"/>
      <c r="U35" s="680"/>
      <c r="V35" s="680"/>
      <c r="W35" s="680"/>
      <c r="X35" s="680"/>
      <c r="Y35" s="681"/>
      <c r="Z35" s="682">
        <v>
5.7</v>
      </c>
      <c r="AA35" s="682"/>
      <c r="AB35" s="682"/>
      <c r="AC35" s="682"/>
      <c r="AD35" s="683" t="s">
        <v>
246</v>
      </c>
      <c r="AE35" s="683"/>
      <c r="AF35" s="683"/>
      <c r="AG35" s="683"/>
      <c r="AH35" s="683"/>
      <c r="AI35" s="683"/>
      <c r="AJ35" s="683"/>
      <c r="AK35" s="683"/>
      <c r="AL35" s="684" t="s">
        <v>
139</v>
      </c>
      <c r="AM35" s="685"/>
      <c r="AN35" s="685"/>
      <c r="AO35" s="686"/>
      <c r="AP35" s="234"/>
      <c r="AQ35" s="752" t="s">
        <v>
332</v>
      </c>
      <c r="AR35" s="753"/>
      <c r="AS35" s="753"/>
      <c r="AT35" s="753"/>
      <c r="AU35" s="753"/>
      <c r="AV35" s="753"/>
      <c r="AW35" s="753"/>
      <c r="AX35" s="753"/>
      <c r="AY35" s="754"/>
      <c r="AZ35" s="668">
        <v>
852595</v>
      </c>
      <c r="BA35" s="669"/>
      <c r="BB35" s="669"/>
      <c r="BC35" s="669"/>
      <c r="BD35" s="669"/>
      <c r="BE35" s="669"/>
      <c r="BF35" s="755"/>
      <c r="BG35" s="690" t="s">
        <v>
333</v>
      </c>
      <c r="BH35" s="691"/>
      <c r="BI35" s="691"/>
      <c r="BJ35" s="691"/>
      <c r="BK35" s="691"/>
      <c r="BL35" s="691"/>
      <c r="BM35" s="691"/>
      <c r="BN35" s="691"/>
      <c r="BO35" s="691"/>
      <c r="BP35" s="691"/>
      <c r="BQ35" s="691"/>
      <c r="BR35" s="691"/>
      <c r="BS35" s="691"/>
      <c r="BT35" s="691"/>
      <c r="BU35" s="692"/>
      <c r="BV35" s="668">
        <v>
51679</v>
      </c>
      <c r="BW35" s="669"/>
      <c r="BX35" s="669"/>
      <c r="BY35" s="669"/>
      <c r="BZ35" s="669"/>
      <c r="CA35" s="669"/>
      <c r="CB35" s="755"/>
      <c r="CD35" s="694" t="s">
        <v>
334</v>
      </c>
      <c r="CE35" s="695"/>
      <c r="CF35" s="695"/>
      <c r="CG35" s="695"/>
      <c r="CH35" s="695"/>
      <c r="CI35" s="695"/>
      <c r="CJ35" s="695"/>
      <c r="CK35" s="695"/>
      <c r="CL35" s="695"/>
      <c r="CM35" s="695"/>
      <c r="CN35" s="695"/>
      <c r="CO35" s="695"/>
      <c r="CP35" s="695"/>
      <c r="CQ35" s="696"/>
      <c r="CR35" s="679">
        <v>
268081</v>
      </c>
      <c r="CS35" s="715"/>
      <c r="CT35" s="715"/>
      <c r="CU35" s="715"/>
      <c r="CV35" s="715"/>
      <c r="CW35" s="715"/>
      <c r="CX35" s="715"/>
      <c r="CY35" s="716"/>
      <c r="CZ35" s="684">
        <v>
3.7</v>
      </c>
      <c r="DA35" s="713"/>
      <c r="DB35" s="713"/>
      <c r="DC35" s="717"/>
      <c r="DD35" s="688">
        <v>
142819</v>
      </c>
      <c r="DE35" s="715"/>
      <c r="DF35" s="715"/>
      <c r="DG35" s="715"/>
      <c r="DH35" s="715"/>
      <c r="DI35" s="715"/>
      <c r="DJ35" s="715"/>
      <c r="DK35" s="716"/>
      <c r="DL35" s="688">
        <v>
142819</v>
      </c>
      <c r="DM35" s="715"/>
      <c r="DN35" s="715"/>
      <c r="DO35" s="715"/>
      <c r="DP35" s="715"/>
      <c r="DQ35" s="715"/>
      <c r="DR35" s="715"/>
      <c r="DS35" s="715"/>
      <c r="DT35" s="715"/>
      <c r="DU35" s="715"/>
      <c r="DV35" s="716"/>
      <c r="DW35" s="684">
        <v>
4</v>
      </c>
      <c r="DX35" s="713"/>
      <c r="DY35" s="713"/>
      <c r="DZ35" s="713"/>
      <c r="EA35" s="713"/>
      <c r="EB35" s="713"/>
      <c r="EC35" s="714"/>
    </row>
    <row r="36" spans="2:133" ht="11.25" customHeight="1" x14ac:dyDescent="0.2">
      <c r="B36" s="676" t="s">
        <v>
335</v>
      </c>
      <c r="C36" s="677"/>
      <c r="D36" s="677"/>
      <c r="E36" s="677"/>
      <c r="F36" s="677"/>
      <c r="G36" s="677"/>
      <c r="H36" s="677"/>
      <c r="I36" s="677"/>
      <c r="J36" s="677"/>
      <c r="K36" s="677"/>
      <c r="L36" s="677"/>
      <c r="M36" s="677"/>
      <c r="N36" s="677"/>
      <c r="O36" s="677"/>
      <c r="P36" s="677"/>
      <c r="Q36" s="678"/>
      <c r="R36" s="679" t="s">
        <v>
183</v>
      </c>
      <c r="S36" s="680"/>
      <c r="T36" s="680"/>
      <c r="U36" s="680"/>
      <c r="V36" s="680"/>
      <c r="W36" s="680"/>
      <c r="X36" s="680"/>
      <c r="Y36" s="681"/>
      <c r="Z36" s="682" t="s">
        <v>
183</v>
      </c>
      <c r="AA36" s="682"/>
      <c r="AB36" s="682"/>
      <c r="AC36" s="682"/>
      <c r="AD36" s="683" t="s">
        <v>
139</v>
      </c>
      <c r="AE36" s="683"/>
      <c r="AF36" s="683"/>
      <c r="AG36" s="683"/>
      <c r="AH36" s="683"/>
      <c r="AI36" s="683"/>
      <c r="AJ36" s="683"/>
      <c r="AK36" s="683"/>
      <c r="AL36" s="684" t="s">
        <v>
139</v>
      </c>
      <c r="AM36" s="685"/>
      <c r="AN36" s="685"/>
      <c r="AO36" s="686"/>
      <c r="AQ36" s="756" t="s">
        <v>
336</v>
      </c>
      <c r="AR36" s="757"/>
      <c r="AS36" s="757"/>
      <c r="AT36" s="757"/>
      <c r="AU36" s="757"/>
      <c r="AV36" s="757"/>
      <c r="AW36" s="757"/>
      <c r="AX36" s="757"/>
      <c r="AY36" s="758"/>
      <c r="AZ36" s="679">
        <v>
275563</v>
      </c>
      <c r="BA36" s="680"/>
      <c r="BB36" s="680"/>
      <c r="BC36" s="680"/>
      <c r="BD36" s="715"/>
      <c r="BE36" s="715"/>
      <c r="BF36" s="738"/>
      <c r="BG36" s="694" t="s">
        <v>
337</v>
      </c>
      <c r="BH36" s="695"/>
      <c r="BI36" s="695"/>
      <c r="BJ36" s="695"/>
      <c r="BK36" s="695"/>
      <c r="BL36" s="695"/>
      <c r="BM36" s="695"/>
      <c r="BN36" s="695"/>
      <c r="BO36" s="695"/>
      <c r="BP36" s="695"/>
      <c r="BQ36" s="695"/>
      <c r="BR36" s="695"/>
      <c r="BS36" s="695"/>
      <c r="BT36" s="695"/>
      <c r="BU36" s="696"/>
      <c r="BV36" s="679">
        <v>
-10658</v>
      </c>
      <c r="BW36" s="680"/>
      <c r="BX36" s="680"/>
      <c r="BY36" s="680"/>
      <c r="BZ36" s="680"/>
      <c r="CA36" s="680"/>
      <c r="CB36" s="689"/>
      <c r="CD36" s="694" t="s">
        <v>
338</v>
      </c>
      <c r="CE36" s="695"/>
      <c r="CF36" s="695"/>
      <c r="CG36" s="695"/>
      <c r="CH36" s="695"/>
      <c r="CI36" s="695"/>
      <c r="CJ36" s="695"/>
      <c r="CK36" s="695"/>
      <c r="CL36" s="695"/>
      <c r="CM36" s="695"/>
      <c r="CN36" s="695"/>
      <c r="CO36" s="695"/>
      <c r="CP36" s="695"/>
      <c r="CQ36" s="696"/>
      <c r="CR36" s="679">
        <v>
853467</v>
      </c>
      <c r="CS36" s="680"/>
      <c r="CT36" s="680"/>
      <c r="CU36" s="680"/>
      <c r="CV36" s="680"/>
      <c r="CW36" s="680"/>
      <c r="CX36" s="680"/>
      <c r="CY36" s="681"/>
      <c r="CZ36" s="684">
        <v>
11.6</v>
      </c>
      <c r="DA36" s="713"/>
      <c r="DB36" s="713"/>
      <c r="DC36" s="717"/>
      <c r="DD36" s="688">
        <v>
407697</v>
      </c>
      <c r="DE36" s="680"/>
      <c r="DF36" s="680"/>
      <c r="DG36" s="680"/>
      <c r="DH36" s="680"/>
      <c r="DI36" s="680"/>
      <c r="DJ36" s="680"/>
      <c r="DK36" s="681"/>
      <c r="DL36" s="688">
        <v>
270646</v>
      </c>
      <c r="DM36" s="680"/>
      <c r="DN36" s="680"/>
      <c r="DO36" s="680"/>
      <c r="DP36" s="680"/>
      <c r="DQ36" s="680"/>
      <c r="DR36" s="680"/>
      <c r="DS36" s="680"/>
      <c r="DT36" s="680"/>
      <c r="DU36" s="680"/>
      <c r="DV36" s="681"/>
      <c r="DW36" s="684">
        <v>
7.6</v>
      </c>
      <c r="DX36" s="713"/>
      <c r="DY36" s="713"/>
      <c r="DZ36" s="713"/>
      <c r="EA36" s="713"/>
      <c r="EB36" s="713"/>
      <c r="EC36" s="714"/>
    </row>
    <row r="37" spans="2:133" ht="11.25" customHeight="1" x14ac:dyDescent="0.2">
      <c r="B37" s="676" t="s">
        <v>
339</v>
      </c>
      <c r="C37" s="677"/>
      <c r="D37" s="677"/>
      <c r="E37" s="677"/>
      <c r="F37" s="677"/>
      <c r="G37" s="677"/>
      <c r="H37" s="677"/>
      <c r="I37" s="677"/>
      <c r="J37" s="677"/>
      <c r="K37" s="677"/>
      <c r="L37" s="677"/>
      <c r="M37" s="677"/>
      <c r="N37" s="677"/>
      <c r="O37" s="677"/>
      <c r="P37" s="677"/>
      <c r="Q37" s="678"/>
      <c r="R37" s="679">
        <v>
164174</v>
      </c>
      <c r="S37" s="680"/>
      <c r="T37" s="680"/>
      <c r="U37" s="680"/>
      <c r="V37" s="680"/>
      <c r="W37" s="680"/>
      <c r="X37" s="680"/>
      <c r="Y37" s="681"/>
      <c r="Z37" s="682">
        <v>
2.2000000000000002</v>
      </c>
      <c r="AA37" s="682"/>
      <c r="AB37" s="682"/>
      <c r="AC37" s="682"/>
      <c r="AD37" s="683" t="s">
        <v>
246</v>
      </c>
      <c r="AE37" s="683"/>
      <c r="AF37" s="683"/>
      <c r="AG37" s="683"/>
      <c r="AH37" s="683"/>
      <c r="AI37" s="683"/>
      <c r="AJ37" s="683"/>
      <c r="AK37" s="683"/>
      <c r="AL37" s="684" t="s">
        <v>
139</v>
      </c>
      <c r="AM37" s="685"/>
      <c r="AN37" s="685"/>
      <c r="AO37" s="686"/>
      <c r="AQ37" s="756" t="s">
        <v>
340</v>
      </c>
      <c r="AR37" s="757"/>
      <c r="AS37" s="757"/>
      <c r="AT37" s="757"/>
      <c r="AU37" s="757"/>
      <c r="AV37" s="757"/>
      <c r="AW37" s="757"/>
      <c r="AX37" s="757"/>
      <c r="AY37" s="758"/>
      <c r="AZ37" s="679">
        <v>
65000</v>
      </c>
      <c r="BA37" s="680"/>
      <c r="BB37" s="680"/>
      <c r="BC37" s="680"/>
      <c r="BD37" s="715"/>
      <c r="BE37" s="715"/>
      <c r="BF37" s="738"/>
      <c r="BG37" s="694" t="s">
        <v>
341</v>
      </c>
      <c r="BH37" s="695"/>
      <c r="BI37" s="695"/>
      <c r="BJ37" s="695"/>
      <c r="BK37" s="695"/>
      <c r="BL37" s="695"/>
      <c r="BM37" s="695"/>
      <c r="BN37" s="695"/>
      <c r="BO37" s="695"/>
      <c r="BP37" s="695"/>
      <c r="BQ37" s="695"/>
      <c r="BR37" s="695"/>
      <c r="BS37" s="695"/>
      <c r="BT37" s="695"/>
      <c r="BU37" s="696"/>
      <c r="BV37" s="679">
        <v>
1828</v>
      </c>
      <c r="BW37" s="680"/>
      <c r="BX37" s="680"/>
      <c r="BY37" s="680"/>
      <c r="BZ37" s="680"/>
      <c r="CA37" s="680"/>
      <c r="CB37" s="689"/>
      <c r="CD37" s="694" t="s">
        <v>
342</v>
      </c>
      <c r="CE37" s="695"/>
      <c r="CF37" s="695"/>
      <c r="CG37" s="695"/>
      <c r="CH37" s="695"/>
      <c r="CI37" s="695"/>
      <c r="CJ37" s="695"/>
      <c r="CK37" s="695"/>
      <c r="CL37" s="695"/>
      <c r="CM37" s="695"/>
      <c r="CN37" s="695"/>
      <c r="CO37" s="695"/>
      <c r="CP37" s="695"/>
      <c r="CQ37" s="696"/>
      <c r="CR37" s="679">
        <v>
101119</v>
      </c>
      <c r="CS37" s="715"/>
      <c r="CT37" s="715"/>
      <c r="CU37" s="715"/>
      <c r="CV37" s="715"/>
      <c r="CW37" s="715"/>
      <c r="CX37" s="715"/>
      <c r="CY37" s="716"/>
      <c r="CZ37" s="684">
        <v>
1.4</v>
      </c>
      <c r="DA37" s="713"/>
      <c r="DB37" s="713"/>
      <c r="DC37" s="717"/>
      <c r="DD37" s="688">
        <v>
45119</v>
      </c>
      <c r="DE37" s="715"/>
      <c r="DF37" s="715"/>
      <c r="DG37" s="715"/>
      <c r="DH37" s="715"/>
      <c r="DI37" s="715"/>
      <c r="DJ37" s="715"/>
      <c r="DK37" s="716"/>
      <c r="DL37" s="688">
        <v>
40104</v>
      </c>
      <c r="DM37" s="715"/>
      <c r="DN37" s="715"/>
      <c r="DO37" s="715"/>
      <c r="DP37" s="715"/>
      <c r="DQ37" s="715"/>
      <c r="DR37" s="715"/>
      <c r="DS37" s="715"/>
      <c r="DT37" s="715"/>
      <c r="DU37" s="715"/>
      <c r="DV37" s="716"/>
      <c r="DW37" s="684">
        <v>
1.1000000000000001</v>
      </c>
      <c r="DX37" s="713"/>
      <c r="DY37" s="713"/>
      <c r="DZ37" s="713"/>
      <c r="EA37" s="713"/>
      <c r="EB37" s="713"/>
      <c r="EC37" s="714"/>
    </row>
    <row r="38" spans="2:133" ht="11.25" customHeight="1" x14ac:dyDescent="0.2">
      <c r="B38" s="724" t="s">
        <v>
343</v>
      </c>
      <c r="C38" s="725"/>
      <c r="D38" s="725"/>
      <c r="E38" s="725"/>
      <c r="F38" s="725"/>
      <c r="G38" s="725"/>
      <c r="H38" s="725"/>
      <c r="I38" s="725"/>
      <c r="J38" s="725"/>
      <c r="K38" s="725"/>
      <c r="L38" s="725"/>
      <c r="M38" s="725"/>
      <c r="N38" s="725"/>
      <c r="O38" s="725"/>
      <c r="P38" s="725"/>
      <c r="Q38" s="726"/>
      <c r="R38" s="759">
        <v>
7473946</v>
      </c>
      <c r="S38" s="760"/>
      <c r="T38" s="760"/>
      <c r="U38" s="760"/>
      <c r="V38" s="760"/>
      <c r="W38" s="760"/>
      <c r="X38" s="760"/>
      <c r="Y38" s="761"/>
      <c r="Z38" s="762">
        <v>
100</v>
      </c>
      <c r="AA38" s="762"/>
      <c r="AB38" s="762"/>
      <c r="AC38" s="762"/>
      <c r="AD38" s="763">
        <v>
3400320</v>
      </c>
      <c r="AE38" s="763"/>
      <c r="AF38" s="763"/>
      <c r="AG38" s="763"/>
      <c r="AH38" s="763"/>
      <c r="AI38" s="763"/>
      <c r="AJ38" s="763"/>
      <c r="AK38" s="763"/>
      <c r="AL38" s="764">
        <v>
100</v>
      </c>
      <c r="AM38" s="750"/>
      <c r="AN38" s="750"/>
      <c r="AO38" s="765"/>
      <c r="AQ38" s="756" t="s">
        <v>
344</v>
      </c>
      <c r="AR38" s="757"/>
      <c r="AS38" s="757"/>
      <c r="AT38" s="757"/>
      <c r="AU38" s="757"/>
      <c r="AV38" s="757"/>
      <c r="AW38" s="757"/>
      <c r="AX38" s="757"/>
      <c r="AY38" s="758"/>
      <c r="AZ38" s="679">
        <v>
39715</v>
      </c>
      <c r="BA38" s="680"/>
      <c r="BB38" s="680"/>
      <c r="BC38" s="680"/>
      <c r="BD38" s="715"/>
      <c r="BE38" s="715"/>
      <c r="BF38" s="738"/>
      <c r="BG38" s="694" t="s">
        <v>
345</v>
      </c>
      <c r="BH38" s="695"/>
      <c r="BI38" s="695"/>
      <c r="BJ38" s="695"/>
      <c r="BK38" s="695"/>
      <c r="BL38" s="695"/>
      <c r="BM38" s="695"/>
      <c r="BN38" s="695"/>
      <c r="BO38" s="695"/>
      <c r="BP38" s="695"/>
      <c r="BQ38" s="695"/>
      <c r="BR38" s="695"/>
      <c r="BS38" s="695"/>
      <c r="BT38" s="695"/>
      <c r="BU38" s="696"/>
      <c r="BV38" s="679">
        <v>
2741</v>
      </c>
      <c r="BW38" s="680"/>
      <c r="BX38" s="680"/>
      <c r="BY38" s="680"/>
      <c r="BZ38" s="680"/>
      <c r="CA38" s="680"/>
      <c r="CB38" s="689"/>
      <c r="CD38" s="694" t="s">
        <v>
346</v>
      </c>
      <c r="CE38" s="695"/>
      <c r="CF38" s="695"/>
      <c r="CG38" s="695"/>
      <c r="CH38" s="695"/>
      <c r="CI38" s="695"/>
      <c r="CJ38" s="695"/>
      <c r="CK38" s="695"/>
      <c r="CL38" s="695"/>
      <c r="CM38" s="695"/>
      <c r="CN38" s="695"/>
      <c r="CO38" s="695"/>
      <c r="CP38" s="695"/>
      <c r="CQ38" s="696"/>
      <c r="CR38" s="679">
        <v>
472317</v>
      </c>
      <c r="CS38" s="680"/>
      <c r="CT38" s="680"/>
      <c r="CU38" s="680"/>
      <c r="CV38" s="680"/>
      <c r="CW38" s="680"/>
      <c r="CX38" s="680"/>
      <c r="CY38" s="681"/>
      <c r="CZ38" s="684">
        <v>
6.4</v>
      </c>
      <c r="DA38" s="713"/>
      <c r="DB38" s="713"/>
      <c r="DC38" s="717"/>
      <c r="DD38" s="688">
        <v>
270298</v>
      </c>
      <c r="DE38" s="680"/>
      <c r="DF38" s="680"/>
      <c r="DG38" s="680"/>
      <c r="DH38" s="680"/>
      <c r="DI38" s="680"/>
      <c r="DJ38" s="680"/>
      <c r="DK38" s="681"/>
      <c r="DL38" s="688">
        <v>
177865</v>
      </c>
      <c r="DM38" s="680"/>
      <c r="DN38" s="680"/>
      <c r="DO38" s="680"/>
      <c r="DP38" s="680"/>
      <c r="DQ38" s="680"/>
      <c r="DR38" s="680"/>
      <c r="DS38" s="680"/>
      <c r="DT38" s="680"/>
      <c r="DU38" s="680"/>
      <c r="DV38" s="681"/>
      <c r="DW38" s="684">
        <v>
5</v>
      </c>
      <c r="DX38" s="713"/>
      <c r="DY38" s="713"/>
      <c r="DZ38" s="713"/>
      <c r="EA38" s="713"/>
      <c r="EB38" s="713"/>
      <c r="EC38" s="714"/>
    </row>
    <row r="39" spans="2:133" ht="11.25" customHeight="1" x14ac:dyDescent="0.2">
      <c r="AQ39" s="756" t="s">
        <v>
347</v>
      </c>
      <c r="AR39" s="757"/>
      <c r="AS39" s="757"/>
      <c r="AT39" s="757"/>
      <c r="AU39" s="757"/>
      <c r="AV39" s="757"/>
      <c r="AW39" s="757"/>
      <c r="AX39" s="757"/>
      <c r="AY39" s="758"/>
      <c r="AZ39" s="679">
        <v>
38690</v>
      </c>
      <c r="BA39" s="680"/>
      <c r="BB39" s="680"/>
      <c r="BC39" s="680"/>
      <c r="BD39" s="715"/>
      <c r="BE39" s="715"/>
      <c r="BF39" s="738"/>
      <c r="BG39" s="770" t="s">
        <v>
348</v>
      </c>
      <c r="BH39" s="771"/>
      <c r="BI39" s="771"/>
      <c r="BJ39" s="771"/>
      <c r="BK39" s="771"/>
      <c r="BL39" s="235"/>
      <c r="BM39" s="695" t="s">
        <v>
349</v>
      </c>
      <c r="BN39" s="695"/>
      <c r="BO39" s="695"/>
      <c r="BP39" s="695"/>
      <c r="BQ39" s="695"/>
      <c r="BR39" s="695"/>
      <c r="BS39" s="695"/>
      <c r="BT39" s="695"/>
      <c r="BU39" s="696"/>
      <c r="BV39" s="679">
        <v>
85</v>
      </c>
      <c r="BW39" s="680"/>
      <c r="BX39" s="680"/>
      <c r="BY39" s="680"/>
      <c r="BZ39" s="680"/>
      <c r="CA39" s="680"/>
      <c r="CB39" s="689"/>
      <c r="CD39" s="694" t="s">
        <v>
350</v>
      </c>
      <c r="CE39" s="695"/>
      <c r="CF39" s="695"/>
      <c r="CG39" s="695"/>
      <c r="CH39" s="695"/>
      <c r="CI39" s="695"/>
      <c r="CJ39" s="695"/>
      <c r="CK39" s="695"/>
      <c r="CL39" s="695"/>
      <c r="CM39" s="695"/>
      <c r="CN39" s="695"/>
      <c r="CO39" s="695"/>
      <c r="CP39" s="695"/>
      <c r="CQ39" s="696"/>
      <c r="CR39" s="679">
        <v>
454000</v>
      </c>
      <c r="CS39" s="715"/>
      <c r="CT39" s="715"/>
      <c r="CU39" s="715"/>
      <c r="CV39" s="715"/>
      <c r="CW39" s="715"/>
      <c r="CX39" s="715"/>
      <c r="CY39" s="716"/>
      <c r="CZ39" s="684">
        <v>
6.2</v>
      </c>
      <c r="DA39" s="713"/>
      <c r="DB39" s="713"/>
      <c r="DC39" s="717"/>
      <c r="DD39" s="688">
        <v>
354000</v>
      </c>
      <c r="DE39" s="715"/>
      <c r="DF39" s="715"/>
      <c r="DG39" s="715"/>
      <c r="DH39" s="715"/>
      <c r="DI39" s="715"/>
      <c r="DJ39" s="715"/>
      <c r="DK39" s="716"/>
      <c r="DL39" s="688" t="s">
        <v>
139</v>
      </c>
      <c r="DM39" s="715"/>
      <c r="DN39" s="715"/>
      <c r="DO39" s="715"/>
      <c r="DP39" s="715"/>
      <c r="DQ39" s="715"/>
      <c r="DR39" s="715"/>
      <c r="DS39" s="715"/>
      <c r="DT39" s="715"/>
      <c r="DU39" s="715"/>
      <c r="DV39" s="716"/>
      <c r="DW39" s="684" t="s">
        <v>
139</v>
      </c>
      <c r="DX39" s="713"/>
      <c r="DY39" s="713"/>
      <c r="DZ39" s="713"/>
      <c r="EA39" s="713"/>
      <c r="EB39" s="713"/>
      <c r="EC39" s="714"/>
    </row>
    <row r="40" spans="2:133" ht="11.25" customHeight="1" x14ac:dyDescent="0.2">
      <c r="AQ40" s="756" t="s">
        <v>
351</v>
      </c>
      <c r="AR40" s="757"/>
      <c r="AS40" s="757"/>
      <c r="AT40" s="757"/>
      <c r="AU40" s="757"/>
      <c r="AV40" s="757"/>
      <c r="AW40" s="757"/>
      <c r="AX40" s="757"/>
      <c r="AY40" s="758"/>
      <c r="AZ40" s="679">
        <v>
140115</v>
      </c>
      <c r="BA40" s="680"/>
      <c r="BB40" s="680"/>
      <c r="BC40" s="680"/>
      <c r="BD40" s="715"/>
      <c r="BE40" s="715"/>
      <c r="BF40" s="738"/>
      <c r="BG40" s="770"/>
      <c r="BH40" s="771"/>
      <c r="BI40" s="771"/>
      <c r="BJ40" s="771"/>
      <c r="BK40" s="771"/>
      <c r="BL40" s="235"/>
      <c r="BM40" s="695" t="s">
        <v>
352</v>
      </c>
      <c r="BN40" s="695"/>
      <c r="BO40" s="695"/>
      <c r="BP40" s="695"/>
      <c r="BQ40" s="695"/>
      <c r="BR40" s="695"/>
      <c r="BS40" s="695"/>
      <c r="BT40" s="695"/>
      <c r="BU40" s="696"/>
      <c r="BV40" s="679" t="s">
        <v>
139</v>
      </c>
      <c r="BW40" s="680"/>
      <c r="BX40" s="680"/>
      <c r="BY40" s="680"/>
      <c r="BZ40" s="680"/>
      <c r="CA40" s="680"/>
      <c r="CB40" s="689"/>
      <c r="CD40" s="694" t="s">
        <v>
353</v>
      </c>
      <c r="CE40" s="695"/>
      <c r="CF40" s="695"/>
      <c r="CG40" s="695"/>
      <c r="CH40" s="695"/>
      <c r="CI40" s="695"/>
      <c r="CJ40" s="695"/>
      <c r="CK40" s="695"/>
      <c r="CL40" s="695"/>
      <c r="CM40" s="695"/>
      <c r="CN40" s="695"/>
      <c r="CO40" s="695"/>
      <c r="CP40" s="695"/>
      <c r="CQ40" s="696"/>
      <c r="CR40" s="679">
        <v>
26200</v>
      </c>
      <c r="CS40" s="680"/>
      <c r="CT40" s="680"/>
      <c r="CU40" s="680"/>
      <c r="CV40" s="680"/>
      <c r="CW40" s="680"/>
      <c r="CX40" s="680"/>
      <c r="CY40" s="681"/>
      <c r="CZ40" s="684">
        <v>
0.4</v>
      </c>
      <c r="DA40" s="713"/>
      <c r="DB40" s="713"/>
      <c r="DC40" s="717"/>
      <c r="DD40" s="688" t="s">
        <v>
139</v>
      </c>
      <c r="DE40" s="680"/>
      <c r="DF40" s="680"/>
      <c r="DG40" s="680"/>
      <c r="DH40" s="680"/>
      <c r="DI40" s="680"/>
      <c r="DJ40" s="680"/>
      <c r="DK40" s="681"/>
      <c r="DL40" s="688" t="s">
        <v>
139</v>
      </c>
      <c r="DM40" s="680"/>
      <c r="DN40" s="680"/>
      <c r="DO40" s="680"/>
      <c r="DP40" s="680"/>
      <c r="DQ40" s="680"/>
      <c r="DR40" s="680"/>
      <c r="DS40" s="680"/>
      <c r="DT40" s="680"/>
      <c r="DU40" s="680"/>
      <c r="DV40" s="681"/>
      <c r="DW40" s="684" t="s">
        <v>
246</v>
      </c>
      <c r="DX40" s="713"/>
      <c r="DY40" s="713"/>
      <c r="DZ40" s="713"/>
      <c r="EA40" s="713"/>
      <c r="EB40" s="713"/>
      <c r="EC40" s="714"/>
    </row>
    <row r="41" spans="2:133" ht="11.25" customHeight="1" x14ac:dyDescent="0.2">
      <c r="AQ41" s="766" t="s">
        <v>
354</v>
      </c>
      <c r="AR41" s="767"/>
      <c r="AS41" s="767"/>
      <c r="AT41" s="767"/>
      <c r="AU41" s="767"/>
      <c r="AV41" s="767"/>
      <c r="AW41" s="767"/>
      <c r="AX41" s="767"/>
      <c r="AY41" s="768"/>
      <c r="AZ41" s="759">
        <v>
293512</v>
      </c>
      <c r="BA41" s="760"/>
      <c r="BB41" s="760"/>
      <c r="BC41" s="760"/>
      <c r="BD41" s="749"/>
      <c r="BE41" s="749"/>
      <c r="BF41" s="751"/>
      <c r="BG41" s="772"/>
      <c r="BH41" s="773"/>
      <c r="BI41" s="773"/>
      <c r="BJ41" s="773"/>
      <c r="BK41" s="773"/>
      <c r="BL41" s="236"/>
      <c r="BM41" s="704" t="s">
        <v>
355</v>
      </c>
      <c r="BN41" s="704"/>
      <c r="BO41" s="704"/>
      <c r="BP41" s="704"/>
      <c r="BQ41" s="704"/>
      <c r="BR41" s="704"/>
      <c r="BS41" s="704"/>
      <c r="BT41" s="704"/>
      <c r="BU41" s="705"/>
      <c r="BV41" s="759">
        <v>
294</v>
      </c>
      <c r="BW41" s="760"/>
      <c r="BX41" s="760"/>
      <c r="BY41" s="760"/>
      <c r="BZ41" s="760"/>
      <c r="CA41" s="760"/>
      <c r="CB41" s="769"/>
      <c r="CD41" s="694" t="s">
        <v>
356</v>
      </c>
      <c r="CE41" s="695"/>
      <c r="CF41" s="695"/>
      <c r="CG41" s="695"/>
      <c r="CH41" s="695"/>
      <c r="CI41" s="695"/>
      <c r="CJ41" s="695"/>
      <c r="CK41" s="695"/>
      <c r="CL41" s="695"/>
      <c r="CM41" s="695"/>
      <c r="CN41" s="695"/>
      <c r="CO41" s="695"/>
      <c r="CP41" s="695"/>
      <c r="CQ41" s="696"/>
      <c r="CR41" s="679" t="s">
        <v>
139</v>
      </c>
      <c r="CS41" s="715"/>
      <c r="CT41" s="715"/>
      <c r="CU41" s="715"/>
      <c r="CV41" s="715"/>
      <c r="CW41" s="715"/>
      <c r="CX41" s="715"/>
      <c r="CY41" s="716"/>
      <c r="CZ41" s="684" t="s">
        <v>
139</v>
      </c>
      <c r="DA41" s="713"/>
      <c r="DB41" s="713"/>
      <c r="DC41" s="717"/>
      <c r="DD41" s="688" t="s">
        <v>
139</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2">
      <c r="B42" s="229" t="s">
        <v>
357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
358</v>
      </c>
      <c r="CE42" s="677"/>
      <c r="CF42" s="677"/>
      <c r="CG42" s="677"/>
      <c r="CH42" s="677"/>
      <c r="CI42" s="677"/>
      <c r="CJ42" s="677"/>
      <c r="CK42" s="677"/>
      <c r="CL42" s="677"/>
      <c r="CM42" s="677"/>
      <c r="CN42" s="677"/>
      <c r="CO42" s="677"/>
      <c r="CP42" s="677"/>
      <c r="CQ42" s="678"/>
      <c r="CR42" s="679">
        <v>
1392114</v>
      </c>
      <c r="CS42" s="680"/>
      <c r="CT42" s="680"/>
      <c r="CU42" s="680"/>
      <c r="CV42" s="680"/>
      <c r="CW42" s="680"/>
      <c r="CX42" s="680"/>
      <c r="CY42" s="681"/>
      <c r="CZ42" s="684">
        <v>
19</v>
      </c>
      <c r="DA42" s="685"/>
      <c r="DB42" s="685"/>
      <c r="DC42" s="780"/>
      <c r="DD42" s="688">
        <v>
164177</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2">
      <c r="B43" s="239" t="s">
        <v>
359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
360</v>
      </c>
      <c r="CE43" s="677"/>
      <c r="CF43" s="677"/>
      <c r="CG43" s="677"/>
      <c r="CH43" s="677"/>
      <c r="CI43" s="677"/>
      <c r="CJ43" s="677"/>
      <c r="CK43" s="677"/>
      <c r="CL43" s="677"/>
      <c r="CM43" s="677"/>
      <c r="CN43" s="677"/>
      <c r="CO43" s="677"/>
      <c r="CP43" s="677"/>
      <c r="CQ43" s="678"/>
      <c r="CR43" s="679">
        <v>
22603</v>
      </c>
      <c r="CS43" s="715"/>
      <c r="CT43" s="715"/>
      <c r="CU43" s="715"/>
      <c r="CV43" s="715"/>
      <c r="CW43" s="715"/>
      <c r="CX43" s="715"/>
      <c r="CY43" s="716"/>
      <c r="CZ43" s="684">
        <v>
0.3</v>
      </c>
      <c r="DA43" s="713"/>
      <c r="DB43" s="713"/>
      <c r="DC43" s="717"/>
      <c r="DD43" s="688">
        <v>
22603</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2">
      <c r="B44" s="240" t="s">
        <v>
361</v>
      </c>
      <c r="CD44" s="791" t="s">
        <v>
313</v>
      </c>
      <c r="CE44" s="792"/>
      <c r="CF44" s="676" t="s">
        <v>
362</v>
      </c>
      <c r="CG44" s="677"/>
      <c r="CH44" s="677"/>
      <c r="CI44" s="677"/>
      <c r="CJ44" s="677"/>
      <c r="CK44" s="677"/>
      <c r="CL44" s="677"/>
      <c r="CM44" s="677"/>
      <c r="CN44" s="677"/>
      <c r="CO44" s="677"/>
      <c r="CP44" s="677"/>
      <c r="CQ44" s="678"/>
      <c r="CR44" s="679">
        <v>
1390818</v>
      </c>
      <c r="CS44" s="680"/>
      <c r="CT44" s="680"/>
      <c r="CU44" s="680"/>
      <c r="CV44" s="680"/>
      <c r="CW44" s="680"/>
      <c r="CX44" s="680"/>
      <c r="CY44" s="681"/>
      <c r="CZ44" s="684">
        <v>
18.899999999999999</v>
      </c>
      <c r="DA44" s="685"/>
      <c r="DB44" s="685"/>
      <c r="DC44" s="780"/>
      <c r="DD44" s="688">
        <v>
162881</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2">
      <c r="CD45" s="793"/>
      <c r="CE45" s="794"/>
      <c r="CF45" s="676" t="s">
        <v>
363</v>
      </c>
      <c r="CG45" s="677"/>
      <c r="CH45" s="677"/>
      <c r="CI45" s="677"/>
      <c r="CJ45" s="677"/>
      <c r="CK45" s="677"/>
      <c r="CL45" s="677"/>
      <c r="CM45" s="677"/>
      <c r="CN45" s="677"/>
      <c r="CO45" s="677"/>
      <c r="CP45" s="677"/>
      <c r="CQ45" s="678"/>
      <c r="CR45" s="679">
        <v>
368784</v>
      </c>
      <c r="CS45" s="715"/>
      <c r="CT45" s="715"/>
      <c r="CU45" s="715"/>
      <c r="CV45" s="715"/>
      <c r="CW45" s="715"/>
      <c r="CX45" s="715"/>
      <c r="CY45" s="716"/>
      <c r="CZ45" s="684">
        <v>
5</v>
      </c>
      <c r="DA45" s="713"/>
      <c r="DB45" s="713"/>
      <c r="DC45" s="717"/>
      <c r="DD45" s="688">
        <v>
4723</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2">
      <c r="CD46" s="793"/>
      <c r="CE46" s="794"/>
      <c r="CF46" s="676" t="s">
        <v>
364</v>
      </c>
      <c r="CG46" s="677"/>
      <c r="CH46" s="677"/>
      <c r="CI46" s="677"/>
      <c r="CJ46" s="677"/>
      <c r="CK46" s="677"/>
      <c r="CL46" s="677"/>
      <c r="CM46" s="677"/>
      <c r="CN46" s="677"/>
      <c r="CO46" s="677"/>
      <c r="CP46" s="677"/>
      <c r="CQ46" s="678"/>
      <c r="CR46" s="679">
        <v>
1022034</v>
      </c>
      <c r="CS46" s="680"/>
      <c r="CT46" s="680"/>
      <c r="CU46" s="680"/>
      <c r="CV46" s="680"/>
      <c r="CW46" s="680"/>
      <c r="CX46" s="680"/>
      <c r="CY46" s="681"/>
      <c r="CZ46" s="684">
        <v>
13.9</v>
      </c>
      <c r="DA46" s="685"/>
      <c r="DB46" s="685"/>
      <c r="DC46" s="780"/>
      <c r="DD46" s="688">
        <v>
158158</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2">
      <c r="CD47" s="793"/>
      <c r="CE47" s="794"/>
      <c r="CF47" s="676" t="s">
        <v>
365</v>
      </c>
      <c r="CG47" s="677"/>
      <c r="CH47" s="677"/>
      <c r="CI47" s="677"/>
      <c r="CJ47" s="677"/>
      <c r="CK47" s="677"/>
      <c r="CL47" s="677"/>
      <c r="CM47" s="677"/>
      <c r="CN47" s="677"/>
      <c r="CO47" s="677"/>
      <c r="CP47" s="677"/>
      <c r="CQ47" s="678"/>
      <c r="CR47" s="679">
        <v>
1296</v>
      </c>
      <c r="CS47" s="715"/>
      <c r="CT47" s="715"/>
      <c r="CU47" s="715"/>
      <c r="CV47" s="715"/>
      <c r="CW47" s="715"/>
      <c r="CX47" s="715"/>
      <c r="CY47" s="716"/>
      <c r="CZ47" s="684">
        <v>
0</v>
      </c>
      <c r="DA47" s="713"/>
      <c r="DB47" s="713"/>
      <c r="DC47" s="717"/>
      <c r="DD47" s="688">
        <v>
1296</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ht="10.8" x14ac:dyDescent="0.2">
      <c r="CD48" s="795"/>
      <c r="CE48" s="796"/>
      <c r="CF48" s="676" t="s">
        <v>
366</v>
      </c>
      <c r="CG48" s="677"/>
      <c r="CH48" s="677"/>
      <c r="CI48" s="677"/>
      <c r="CJ48" s="677"/>
      <c r="CK48" s="677"/>
      <c r="CL48" s="677"/>
      <c r="CM48" s="677"/>
      <c r="CN48" s="677"/>
      <c r="CO48" s="677"/>
      <c r="CP48" s="677"/>
      <c r="CQ48" s="678"/>
      <c r="CR48" s="679" t="s">
        <v>
139</v>
      </c>
      <c r="CS48" s="680"/>
      <c r="CT48" s="680"/>
      <c r="CU48" s="680"/>
      <c r="CV48" s="680"/>
      <c r="CW48" s="680"/>
      <c r="CX48" s="680"/>
      <c r="CY48" s="681"/>
      <c r="CZ48" s="684" t="s">
        <v>
139</v>
      </c>
      <c r="DA48" s="685"/>
      <c r="DB48" s="685"/>
      <c r="DC48" s="780"/>
      <c r="DD48" s="688" t="s">
        <v>
139</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2">
      <c r="CD49" s="724" t="s">
        <v>
367</v>
      </c>
      <c r="CE49" s="725"/>
      <c r="CF49" s="725"/>
      <c r="CG49" s="725"/>
      <c r="CH49" s="725"/>
      <c r="CI49" s="725"/>
      <c r="CJ49" s="725"/>
      <c r="CK49" s="725"/>
      <c r="CL49" s="725"/>
      <c r="CM49" s="725"/>
      <c r="CN49" s="725"/>
      <c r="CO49" s="725"/>
      <c r="CP49" s="725"/>
      <c r="CQ49" s="726"/>
      <c r="CR49" s="759">
        <v>
7343434</v>
      </c>
      <c r="CS49" s="749"/>
      <c r="CT49" s="749"/>
      <c r="CU49" s="749"/>
      <c r="CV49" s="749"/>
      <c r="CW49" s="749"/>
      <c r="CX49" s="749"/>
      <c r="CY49" s="781"/>
      <c r="CZ49" s="764">
        <v>
100</v>
      </c>
      <c r="DA49" s="782"/>
      <c r="DB49" s="782"/>
      <c r="DC49" s="783"/>
      <c r="DD49" s="784">
        <v>
3969871</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0.8" hidden="1" x14ac:dyDescent="0.2"/>
    <row r="51" spans="82:133" ht="10.8" hidden="1" x14ac:dyDescent="0.2"/>
    <row r="52" spans="82:133" ht="10.8" hidden="1" x14ac:dyDescent="0.2"/>
    <row r="53" spans="82:133" ht="10.8" hidden="1" x14ac:dyDescent="0.2"/>
  </sheetData>
  <sheetProtection algorithmName="SHA-512" hashValue="/rBtgubOYwsBJsb1bFhfxG8gw4aGM2Z0ibTQVHst1VTOEg8B7AuxOCNHKb/PuL6jTZFRaYJM/fyGk4sO/dWs1w==" saltValue="t6ZQ4D/aFGlxlqkEOvPQd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
368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42" t="s">
        <v>
369</v>
      </c>
      <c r="DK2" s="843"/>
      <c r="DL2" s="843"/>
      <c r="DM2" s="843"/>
      <c r="DN2" s="843"/>
      <c r="DO2" s="844"/>
      <c r="DP2" s="249"/>
      <c r="DQ2" s="842" t="s">
        <v>
370</v>
      </c>
      <c r="DR2" s="843"/>
      <c r="DS2" s="843"/>
      <c r="DT2" s="843"/>
      <c r="DU2" s="843"/>
      <c r="DV2" s="843"/>
      <c r="DW2" s="843"/>
      <c r="DX2" s="843"/>
      <c r="DY2" s="843"/>
      <c r="DZ2" s="844"/>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45" t="s">
        <v>
371</v>
      </c>
      <c r="B4" s="845"/>
      <c r="C4" s="845"/>
      <c r="D4" s="845"/>
      <c r="E4" s="845"/>
      <c r="F4" s="845"/>
      <c r="G4" s="845"/>
      <c r="H4" s="845"/>
      <c r="I4" s="845"/>
      <c r="J4" s="845"/>
      <c r="K4" s="845"/>
      <c r="L4" s="845"/>
      <c r="M4" s="845"/>
      <c r="N4" s="845"/>
      <c r="O4" s="845"/>
      <c r="P4" s="845"/>
      <c r="Q4" s="845"/>
      <c r="R4" s="845"/>
      <c r="S4" s="845"/>
      <c r="T4" s="845"/>
      <c r="U4" s="845"/>
      <c r="V4" s="845"/>
      <c r="W4" s="845"/>
      <c r="X4" s="845"/>
      <c r="Y4" s="845"/>
      <c r="Z4" s="845"/>
      <c r="AA4" s="845"/>
      <c r="AB4" s="845"/>
      <c r="AC4" s="845"/>
      <c r="AD4" s="845"/>
      <c r="AE4" s="845"/>
      <c r="AF4" s="845"/>
      <c r="AG4" s="845"/>
      <c r="AH4" s="845"/>
      <c r="AI4" s="845"/>
      <c r="AJ4" s="845"/>
      <c r="AK4" s="845"/>
      <c r="AL4" s="845"/>
      <c r="AM4" s="845"/>
      <c r="AN4" s="845"/>
      <c r="AO4" s="845"/>
      <c r="AP4" s="845"/>
      <c r="AQ4" s="845"/>
      <c r="AR4" s="845"/>
      <c r="AS4" s="845"/>
      <c r="AT4" s="845"/>
      <c r="AU4" s="845"/>
      <c r="AV4" s="845"/>
      <c r="AW4" s="845"/>
      <c r="AX4" s="845"/>
      <c r="AY4" s="845"/>
      <c r="AZ4" s="252"/>
      <c r="BA4" s="252"/>
      <c r="BB4" s="252"/>
      <c r="BC4" s="252"/>
      <c r="BD4" s="252"/>
      <c r="BE4" s="253"/>
      <c r="BF4" s="253"/>
      <c r="BG4" s="253"/>
      <c r="BH4" s="253"/>
      <c r="BI4" s="253"/>
      <c r="BJ4" s="253"/>
      <c r="BK4" s="253"/>
      <c r="BL4" s="253"/>
      <c r="BM4" s="253"/>
      <c r="BN4" s="253"/>
      <c r="BO4" s="253"/>
      <c r="BP4" s="253"/>
      <c r="BQ4" s="252" t="s">
        <v>
372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0" t="s">
        <v>
373</v>
      </c>
      <c r="B5" s="821"/>
      <c r="C5" s="821"/>
      <c r="D5" s="821"/>
      <c r="E5" s="821"/>
      <c r="F5" s="821"/>
      <c r="G5" s="821"/>
      <c r="H5" s="821"/>
      <c r="I5" s="821"/>
      <c r="J5" s="821"/>
      <c r="K5" s="821"/>
      <c r="L5" s="821"/>
      <c r="M5" s="821"/>
      <c r="N5" s="821"/>
      <c r="O5" s="821"/>
      <c r="P5" s="822"/>
      <c r="Q5" s="797" t="s">
        <v>
374</v>
      </c>
      <c r="R5" s="798"/>
      <c r="S5" s="798"/>
      <c r="T5" s="798"/>
      <c r="U5" s="799"/>
      <c r="V5" s="797" t="s">
        <v>
375</v>
      </c>
      <c r="W5" s="798"/>
      <c r="X5" s="798"/>
      <c r="Y5" s="798"/>
      <c r="Z5" s="799"/>
      <c r="AA5" s="797" t="s">
        <v>
376</v>
      </c>
      <c r="AB5" s="798"/>
      <c r="AC5" s="798"/>
      <c r="AD5" s="798"/>
      <c r="AE5" s="798"/>
      <c r="AF5" s="846" t="s">
        <v>
377</v>
      </c>
      <c r="AG5" s="798"/>
      <c r="AH5" s="798"/>
      <c r="AI5" s="798"/>
      <c r="AJ5" s="809"/>
      <c r="AK5" s="798" t="s">
        <v>
378</v>
      </c>
      <c r="AL5" s="798"/>
      <c r="AM5" s="798"/>
      <c r="AN5" s="798"/>
      <c r="AO5" s="799"/>
      <c r="AP5" s="797" t="s">
        <v>
379</v>
      </c>
      <c r="AQ5" s="798"/>
      <c r="AR5" s="798"/>
      <c r="AS5" s="798"/>
      <c r="AT5" s="799"/>
      <c r="AU5" s="797" t="s">
        <v>
380</v>
      </c>
      <c r="AV5" s="798"/>
      <c r="AW5" s="798"/>
      <c r="AX5" s="798"/>
      <c r="AY5" s="809"/>
      <c r="AZ5" s="256"/>
      <c r="BA5" s="256"/>
      <c r="BB5" s="256"/>
      <c r="BC5" s="256"/>
      <c r="BD5" s="256"/>
      <c r="BE5" s="257"/>
      <c r="BF5" s="257"/>
      <c r="BG5" s="257"/>
      <c r="BH5" s="257"/>
      <c r="BI5" s="257"/>
      <c r="BJ5" s="257"/>
      <c r="BK5" s="257"/>
      <c r="BL5" s="257"/>
      <c r="BM5" s="257"/>
      <c r="BN5" s="257"/>
      <c r="BO5" s="257"/>
      <c r="BP5" s="257"/>
      <c r="BQ5" s="820" t="s">
        <v>
381</v>
      </c>
      <c r="BR5" s="821"/>
      <c r="BS5" s="821"/>
      <c r="BT5" s="821"/>
      <c r="BU5" s="821"/>
      <c r="BV5" s="821"/>
      <c r="BW5" s="821"/>
      <c r="BX5" s="821"/>
      <c r="BY5" s="821"/>
      <c r="BZ5" s="821"/>
      <c r="CA5" s="821"/>
      <c r="CB5" s="821"/>
      <c r="CC5" s="821"/>
      <c r="CD5" s="821"/>
      <c r="CE5" s="821"/>
      <c r="CF5" s="821"/>
      <c r="CG5" s="822"/>
      <c r="CH5" s="797" t="s">
        <v>
382</v>
      </c>
      <c r="CI5" s="798"/>
      <c r="CJ5" s="798"/>
      <c r="CK5" s="798"/>
      <c r="CL5" s="799"/>
      <c r="CM5" s="797" t="s">
        <v>
383</v>
      </c>
      <c r="CN5" s="798"/>
      <c r="CO5" s="798"/>
      <c r="CP5" s="798"/>
      <c r="CQ5" s="799"/>
      <c r="CR5" s="797" t="s">
        <v>
384</v>
      </c>
      <c r="CS5" s="798"/>
      <c r="CT5" s="798"/>
      <c r="CU5" s="798"/>
      <c r="CV5" s="799"/>
      <c r="CW5" s="797" t="s">
        <v>
385</v>
      </c>
      <c r="CX5" s="798"/>
      <c r="CY5" s="798"/>
      <c r="CZ5" s="798"/>
      <c r="DA5" s="799"/>
      <c r="DB5" s="797" t="s">
        <v>
386</v>
      </c>
      <c r="DC5" s="798"/>
      <c r="DD5" s="798"/>
      <c r="DE5" s="798"/>
      <c r="DF5" s="799"/>
      <c r="DG5" s="803" t="s">
        <v>
387</v>
      </c>
      <c r="DH5" s="804"/>
      <c r="DI5" s="804"/>
      <c r="DJ5" s="804"/>
      <c r="DK5" s="805"/>
      <c r="DL5" s="803" t="s">
        <v>
388</v>
      </c>
      <c r="DM5" s="804"/>
      <c r="DN5" s="804"/>
      <c r="DO5" s="804"/>
      <c r="DP5" s="805"/>
      <c r="DQ5" s="797" t="s">
        <v>
389</v>
      </c>
      <c r="DR5" s="798"/>
      <c r="DS5" s="798"/>
      <c r="DT5" s="798"/>
      <c r="DU5" s="799"/>
      <c r="DV5" s="797" t="s">
        <v>
380</v>
      </c>
      <c r="DW5" s="798"/>
      <c r="DX5" s="798"/>
      <c r="DY5" s="798"/>
      <c r="DZ5" s="809"/>
      <c r="EA5" s="254"/>
    </row>
    <row r="6" spans="1:131" s="255" customFormat="1" ht="26.25" customHeight="1" thickBot="1" x14ac:dyDescent="0.25">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47"/>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2">
      <c r="A7" s="258">
        <v>
1</v>
      </c>
      <c r="B7" s="811" t="s">
        <v>
390</v>
      </c>
      <c r="C7" s="812"/>
      <c r="D7" s="812"/>
      <c r="E7" s="812"/>
      <c r="F7" s="812"/>
      <c r="G7" s="812"/>
      <c r="H7" s="812"/>
      <c r="I7" s="812"/>
      <c r="J7" s="812"/>
      <c r="K7" s="812"/>
      <c r="L7" s="812"/>
      <c r="M7" s="812"/>
      <c r="N7" s="812"/>
      <c r="O7" s="812"/>
      <c r="P7" s="813"/>
      <c r="Q7" s="814">
        <v>
7474</v>
      </c>
      <c r="R7" s="815"/>
      <c r="S7" s="815"/>
      <c r="T7" s="815"/>
      <c r="U7" s="815"/>
      <c r="V7" s="815">
        <v>
7343</v>
      </c>
      <c r="W7" s="815"/>
      <c r="X7" s="815"/>
      <c r="Y7" s="815"/>
      <c r="Z7" s="815"/>
      <c r="AA7" s="815">
        <v>
131</v>
      </c>
      <c r="AB7" s="815"/>
      <c r="AC7" s="815"/>
      <c r="AD7" s="815"/>
      <c r="AE7" s="816"/>
      <c r="AF7" s="817">
        <v>
105</v>
      </c>
      <c r="AG7" s="818"/>
      <c r="AH7" s="818"/>
      <c r="AI7" s="818"/>
      <c r="AJ7" s="819"/>
      <c r="AK7" s="860">
        <v>
34</v>
      </c>
      <c r="AL7" s="861"/>
      <c r="AM7" s="861"/>
      <c r="AN7" s="861"/>
      <c r="AO7" s="861"/>
      <c r="AP7" s="861">
        <v>
6822</v>
      </c>
      <c r="AQ7" s="861"/>
      <c r="AR7" s="861"/>
      <c r="AS7" s="861"/>
      <c r="AT7" s="861"/>
      <c r="AU7" s="862"/>
      <c r="AV7" s="862"/>
      <c r="AW7" s="862"/>
      <c r="AX7" s="862"/>
      <c r="AY7" s="863"/>
      <c r="AZ7" s="252"/>
      <c r="BA7" s="252"/>
      <c r="BB7" s="252"/>
      <c r="BC7" s="252"/>
      <c r="BD7" s="252"/>
      <c r="BE7" s="253"/>
      <c r="BF7" s="253"/>
      <c r="BG7" s="253"/>
      <c r="BH7" s="253"/>
      <c r="BI7" s="253"/>
      <c r="BJ7" s="253"/>
      <c r="BK7" s="253"/>
      <c r="BL7" s="253"/>
      <c r="BM7" s="253"/>
      <c r="BN7" s="253"/>
      <c r="BO7" s="253"/>
      <c r="BP7" s="253"/>
      <c r="BQ7" s="259">
        <v>
1</v>
      </c>
      <c r="BR7" s="260"/>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48"/>
      <c r="DW7" s="849"/>
      <c r="DX7" s="849"/>
      <c r="DY7" s="849"/>
      <c r="DZ7" s="850"/>
      <c r="EA7" s="254"/>
    </row>
    <row r="8" spans="1:131" s="255" customFormat="1" ht="26.25" customHeight="1" x14ac:dyDescent="0.2">
      <c r="A8" s="261">
        <v>
2</v>
      </c>
      <c r="B8" s="837"/>
      <c r="C8" s="838"/>
      <c r="D8" s="838"/>
      <c r="E8" s="838"/>
      <c r="F8" s="838"/>
      <c r="G8" s="838"/>
      <c r="H8" s="838"/>
      <c r="I8" s="838"/>
      <c r="J8" s="838"/>
      <c r="K8" s="838"/>
      <c r="L8" s="838"/>
      <c r="M8" s="838"/>
      <c r="N8" s="838"/>
      <c r="O8" s="838"/>
      <c r="P8" s="839"/>
      <c r="Q8" s="840"/>
      <c r="R8" s="841"/>
      <c r="S8" s="841"/>
      <c r="T8" s="841"/>
      <c r="U8" s="841"/>
      <c r="V8" s="841"/>
      <c r="W8" s="841"/>
      <c r="X8" s="841"/>
      <c r="Y8" s="841"/>
      <c r="Z8" s="841"/>
      <c r="AA8" s="841"/>
      <c r="AB8" s="841"/>
      <c r="AC8" s="841"/>
      <c r="AD8" s="841"/>
      <c r="AE8" s="851"/>
      <c r="AF8" s="852"/>
      <c r="AG8" s="853"/>
      <c r="AH8" s="853"/>
      <c r="AI8" s="853"/>
      <c r="AJ8" s="854"/>
      <c r="AK8" s="855"/>
      <c r="AL8" s="856"/>
      <c r="AM8" s="856"/>
      <c r="AN8" s="856"/>
      <c r="AO8" s="856"/>
      <c r="AP8" s="856"/>
      <c r="AQ8" s="856"/>
      <c r="AR8" s="856"/>
      <c r="AS8" s="856"/>
      <c r="AT8" s="856"/>
      <c r="AU8" s="832"/>
      <c r="AV8" s="832"/>
      <c r="AW8" s="832"/>
      <c r="AX8" s="832"/>
      <c r="AY8" s="833"/>
      <c r="AZ8" s="252"/>
      <c r="BA8" s="252"/>
      <c r="BB8" s="252"/>
      <c r="BC8" s="252"/>
      <c r="BD8" s="252"/>
      <c r="BE8" s="253"/>
      <c r="BF8" s="253"/>
      <c r="BG8" s="253"/>
      <c r="BH8" s="253"/>
      <c r="BI8" s="253"/>
      <c r="BJ8" s="253"/>
      <c r="BK8" s="253"/>
      <c r="BL8" s="253"/>
      <c r="BM8" s="253"/>
      <c r="BN8" s="253"/>
      <c r="BO8" s="253"/>
      <c r="BP8" s="253"/>
      <c r="BQ8" s="262">
        <v>
2</v>
      </c>
      <c r="BR8" s="263"/>
      <c r="BS8" s="834"/>
      <c r="BT8" s="835"/>
      <c r="BU8" s="835"/>
      <c r="BV8" s="835"/>
      <c r="BW8" s="835"/>
      <c r="BX8" s="835"/>
      <c r="BY8" s="835"/>
      <c r="BZ8" s="835"/>
      <c r="CA8" s="835"/>
      <c r="CB8" s="835"/>
      <c r="CC8" s="835"/>
      <c r="CD8" s="835"/>
      <c r="CE8" s="835"/>
      <c r="CF8" s="835"/>
      <c r="CG8" s="836"/>
      <c r="CH8" s="826"/>
      <c r="CI8" s="827"/>
      <c r="CJ8" s="827"/>
      <c r="CK8" s="827"/>
      <c r="CL8" s="828"/>
      <c r="CM8" s="826"/>
      <c r="CN8" s="827"/>
      <c r="CO8" s="827"/>
      <c r="CP8" s="827"/>
      <c r="CQ8" s="828"/>
      <c r="CR8" s="826"/>
      <c r="CS8" s="827"/>
      <c r="CT8" s="827"/>
      <c r="CU8" s="827"/>
      <c r="CV8" s="828"/>
      <c r="CW8" s="826"/>
      <c r="CX8" s="827"/>
      <c r="CY8" s="827"/>
      <c r="CZ8" s="827"/>
      <c r="DA8" s="828"/>
      <c r="DB8" s="826"/>
      <c r="DC8" s="827"/>
      <c r="DD8" s="827"/>
      <c r="DE8" s="827"/>
      <c r="DF8" s="828"/>
      <c r="DG8" s="826"/>
      <c r="DH8" s="827"/>
      <c r="DI8" s="827"/>
      <c r="DJ8" s="827"/>
      <c r="DK8" s="828"/>
      <c r="DL8" s="826"/>
      <c r="DM8" s="827"/>
      <c r="DN8" s="827"/>
      <c r="DO8" s="827"/>
      <c r="DP8" s="828"/>
      <c r="DQ8" s="826"/>
      <c r="DR8" s="827"/>
      <c r="DS8" s="827"/>
      <c r="DT8" s="827"/>
      <c r="DU8" s="828"/>
      <c r="DV8" s="829"/>
      <c r="DW8" s="830"/>
      <c r="DX8" s="830"/>
      <c r="DY8" s="830"/>
      <c r="DZ8" s="831"/>
      <c r="EA8" s="254"/>
    </row>
    <row r="9" spans="1:131" s="255" customFormat="1" ht="26.25" customHeight="1" x14ac:dyDescent="0.2">
      <c r="A9" s="261">
        <v>
3</v>
      </c>
      <c r="B9" s="837"/>
      <c r="C9" s="838"/>
      <c r="D9" s="838"/>
      <c r="E9" s="838"/>
      <c r="F9" s="838"/>
      <c r="G9" s="838"/>
      <c r="H9" s="838"/>
      <c r="I9" s="838"/>
      <c r="J9" s="838"/>
      <c r="K9" s="838"/>
      <c r="L9" s="838"/>
      <c r="M9" s="838"/>
      <c r="N9" s="838"/>
      <c r="O9" s="838"/>
      <c r="P9" s="839"/>
      <c r="Q9" s="840"/>
      <c r="R9" s="841"/>
      <c r="S9" s="841"/>
      <c r="T9" s="841"/>
      <c r="U9" s="841"/>
      <c r="V9" s="841"/>
      <c r="W9" s="841"/>
      <c r="X9" s="841"/>
      <c r="Y9" s="841"/>
      <c r="Z9" s="841"/>
      <c r="AA9" s="841"/>
      <c r="AB9" s="841"/>
      <c r="AC9" s="841"/>
      <c r="AD9" s="841"/>
      <c r="AE9" s="851"/>
      <c r="AF9" s="852"/>
      <c r="AG9" s="853"/>
      <c r="AH9" s="853"/>
      <c r="AI9" s="853"/>
      <c r="AJ9" s="854"/>
      <c r="AK9" s="855"/>
      <c r="AL9" s="856"/>
      <c r="AM9" s="856"/>
      <c r="AN9" s="856"/>
      <c r="AO9" s="856"/>
      <c r="AP9" s="856"/>
      <c r="AQ9" s="856"/>
      <c r="AR9" s="856"/>
      <c r="AS9" s="856"/>
      <c r="AT9" s="856"/>
      <c r="AU9" s="832"/>
      <c r="AV9" s="832"/>
      <c r="AW9" s="832"/>
      <c r="AX9" s="832"/>
      <c r="AY9" s="833"/>
      <c r="AZ9" s="252"/>
      <c r="BA9" s="252"/>
      <c r="BB9" s="252"/>
      <c r="BC9" s="252"/>
      <c r="BD9" s="252"/>
      <c r="BE9" s="253"/>
      <c r="BF9" s="253"/>
      <c r="BG9" s="253"/>
      <c r="BH9" s="253"/>
      <c r="BI9" s="253"/>
      <c r="BJ9" s="253"/>
      <c r="BK9" s="253"/>
      <c r="BL9" s="253"/>
      <c r="BM9" s="253"/>
      <c r="BN9" s="253"/>
      <c r="BO9" s="253"/>
      <c r="BP9" s="253"/>
      <c r="BQ9" s="262">
        <v>
3</v>
      </c>
      <c r="BR9" s="263"/>
      <c r="BS9" s="834"/>
      <c r="BT9" s="835"/>
      <c r="BU9" s="835"/>
      <c r="BV9" s="835"/>
      <c r="BW9" s="835"/>
      <c r="BX9" s="835"/>
      <c r="BY9" s="835"/>
      <c r="BZ9" s="835"/>
      <c r="CA9" s="835"/>
      <c r="CB9" s="835"/>
      <c r="CC9" s="835"/>
      <c r="CD9" s="835"/>
      <c r="CE9" s="835"/>
      <c r="CF9" s="835"/>
      <c r="CG9" s="836"/>
      <c r="CH9" s="826"/>
      <c r="CI9" s="827"/>
      <c r="CJ9" s="827"/>
      <c r="CK9" s="827"/>
      <c r="CL9" s="828"/>
      <c r="CM9" s="826"/>
      <c r="CN9" s="827"/>
      <c r="CO9" s="827"/>
      <c r="CP9" s="827"/>
      <c r="CQ9" s="828"/>
      <c r="CR9" s="826"/>
      <c r="CS9" s="827"/>
      <c r="CT9" s="827"/>
      <c r="CU9" s="827"/>
      <c r="CV9" s="828"/>
      <c r="CW9" s="826"/>
      <c r="CX9" s="827"/>
      <c r="CY9" s="827"/>
      <c r="CZ9" s="827"/>
      <c r="DA9" s="828"/>
      <c r="DB9" s="826"/>
      <c r="DC9" s="827"/>
      <c r="DD9" s="827"/>
      <c r="DE9" s="827"/>
      <c r="DF9" s="828"/>
      <c r="DG9" s="826"/>
      <c r="DH9" s="827"/>
      <c r="DI9" s="827"/>
      <c r="DJ9" s="827"/>
      <c r="DK9" s="828"/>
      <c r="DL9" s="826"/>
      <c r="DM9" s="827"/>
      <c r="DN9" s="827"/>
      <c r="DO9" s="827"/>
      <c r="DP9" s="828"/>
      <c r="DQ9" s="826"/>
      <c r="DR9" s="827"/>
      <c r="DS9" s="827"/>
      <c r="DT9" s="827"/>
      <c r="DU9" s="828"/>
      <c r="DV9" s="829"/>
      <c r="DW9" s="830"/>
      <c r="DX9" s="830"/>
      <c r="DY9" s="830"/>
      <c r="DZ9" s="831"/>
      <c r="EA9" s="254"/>
    </row>
    <row r="10" spans="1:131" s="255" customFormat="1" ht="26.25" customHeight="1" x14ac:dyDescent="0.2">
      <c r="A10" s="261">
        <v>
4</v>
      </c>
      <c r="B10" s="837"/>
      <c r="C10" s="838"/>
      <c r="D10" s="838"/>
      <c r="E10" s="838"/>
      <c r="F10" s="838"/>
      <c r="G10" s="838"/>
      <c r="H10" s="838"/>
      <c r="I10" s="838"/>
      <c r="J10" s="838"/>
      <c r="K10" s="838"/>
      <c r="L10" s="838"/>
      <c r="M10" s="838"/>
      <c r="N10" s="838"/>
      <c r="O10" s="838"/>
      <c r="P10" s="839"/>
      <c r="Q10" s="840"/>
      <c r="R10" s="841"/>
      <c r="S10" s="841"/>
      <c r="T10" s="841"/>
      <c r="U10" s="841"/>
      <c r="V10" s="841"/>
      <c r="W10" s="841"/>
      <c r="X10" s="841"/>
      <c r="Y10" s="841"/>
      <c r="Z10" s="841"/>
      <c r="AA10" s="841"/>
      <c r="AB10" s="841"/>
      <c r="AC10" s="841"/>
      <c r="AD10" s="841"/>
      <c r="AE10" s="851"/>
      <c r="AF10" s="852"/>
      <c r="AG10" s="853"/>
      <c r="AH10" s="853"/>
      <c r="AI10" s="853"/>
      <c r="AJ10" s="854"/>
      <c r="AK10" s="855"/>
      <c r="AL10" s="856"/>
      <c r="AM10" s="856"/>
      <c r="AN10" s="856"/>
      <c r="AO10" s="856"/>
      <c r="AP10" s="856"/>
      <c r="AQ10" s="856"/>
      <c r="AR10" s="856"/>
      <c r="AS10" s="856"/>
      <c r="AT10" s="856"/>
      <c r="AU10" s="832"/>
      <c r="AV10" s="832"/>
      <c r="AW10" s="832"/>
      <c r="AX10" s="832"/>
      <c r="AY10" s="833"/>
      <c r="AZ10" s="252"/>
      <c r="BA10" s="252"/>
      <c r="BB10" s="252"/>
      <c r="BC10" s="252"/>
      <c r="BD10" s="252"/>
      <c r="BE10" s="253"/>
      <c r="BF10" s="253"/>
      <c r="BG10" s="253"/>
      <c r="BH10" s="253"/>
      <c r="BI10" s="253"/>
      <c r="BJ10" s="253"/>
      <c r="BK10" s="253"/>
      <c r="BL10" s="253"/>
      <c r="BM10" s="253"/>
      <c r="BN10" s="253"/>
      <c r="BO10" s="253"/>
      <c r="BP10" s="253"/>
      <c r="BQ10" s="262">
        <v>
4</v>
      </c>
      <c r="BR10" s="263"/>
      <c r="BS10" s="834"/>
      <c r="BT10" s="835"/>
      <c r="BU10" s="835"/>
      <c r="BV10" s="835"/>
      <c r="BW10" s="835"/>
      <c r="BX10" s="835"/>
      <c r="BY10" s="835"/>
      <c r="BZ10" s="835"/>
      <c r="CA10" s="835"/>
      <c r="CB10" s="835"/>
      <c r="CC10" s="835"/>
      <c r="CD10" s="835"/>
      <c r="CE10" s="835"/>
      <c r="CF10" s="835"/>
      <c r="CG10" s="836"/>
      <c r="CH10" s="826"/>
      <c r="CI10" s="827"/>
      <c r="CJ10" s="827"/>
      <c r="CK10" s="827"/>
      <c r="CL10" s="828"/>
      <c r="CM10" s="826"/>
      <c r="CN10" s="827"/>
      <c r="CO10" s="827"/>
      <c r="CP10" s="827"/>
      <c r="CQ10" s="828"/>
      <c r="CR10" s="826"/>
      <c r="CS10" s="827"/>
      <c r="CT10" s="827"/>
      <c r="CU10" s="827"/>
      <c r="CV10" s="828"/>
      <c r="CW10" s="826"/>
      <c r="CX10" s="827"/>
      <c r="CY10" s="827"/>
      <c r="CZ10" s="827"/>
      <c r="DA10" s="828"/>
      <c r="DB10" s="826"/>
      <c r="DC10" s="827"/>
      <c r="DD10" s="827"/>
      <c r="DE10" s="827"/>
      <c r="DF10" s="828"/>
      <c r="DG10" s="826"/>
      <c r="DH10" s="827"/>
      <c r="DI10" s="827"/>
      <c r="DJ10" s="827"/>
      <c r="DK10" s="828"/>
      <c r="DL10" s="826"/>
      <c r="DM10" s="827"/>
      <c r="DN10" s="827"/>
      <c r="DO10" s="827"/>
      <c r="DP10" s="828"/>
      <c r="DQ10" s="826"/>
      <c r="DR10" s="827"/>
      <c r="DS10" s="827"/>
      <c r="DT10" s="827"/>
      <c r="DU10" s="828"/>
      <c r="DV10" s="829"/>
      <c r="DW10" s="830"/>
      <c r="DX10" s="830"/>
      <c r="DY10" s="830"/>
      <c r="DZ10" s="831"/>
      <c r="EA10" s="254"/>
    </row>
    <row r="11" spans="1:131" s="255" customFormat="1" ht="26.25" customHeight="1" x14ac:dyDescent="0.2">
      <c r="A11" s="261">
        <v>
5</v>
      </c>
      <c r="B11" s="837"/>
      <c r="C11" s="838"/>
      <c r="D11" s="838"/>
      <c r="E11" s="838"/>
      <c r="F11" s="838"/>
      <c r="G11" s="838"/>
      <c r="H11" s="838"/>
      <c r="I11" s="838"/>
      <c r="J11" s="838"/>
      <c r="K11" s="838"/>
      <c r="L11" s="838"/>
      <c r="M11" s="838"/>
      <c r="N11" s="838"/>
      <c r="O11" s="838"/>
      <c r="P11" s="839"/>
      <c r="Q11" s="840"/>
      <c r="R11" s="841"/>
      <c r="S11" s="841"/>
      <c r="T11" s="841"/>
      <c r="U11" s="841"/>
      <c r="V11" s="841"/>
      <c r="W11" s="841"/>
      <c r="X11" s="841"/>
      <c r="Y11" s="841"/>
      <c r="Z11" s="841"/>
      <c r="AA11" s="841"/>
      <c r="AB11" s="841"/>
      <c r="AC11" s="841"/>
      <c r="AD11" s="841"/>
      <c r="AE11" s="851"/>
      <c r="AF11" s="852"/>
      <c r="AG11" s="853"/>
      <c r="AH11" s="853"/>
      <c r="AI11" s="853"/>
      <c r="AJ11" s="854"/>
      <c r="AK11" s="855"/>
      <c r="AL11" s="856"/>
      <c r="AM11" s="856"/>
      <c r="AN11" s="856"/>
      <c r="AO11" s="856"/>
      <c r="AP11" s="856"/>
      <c r="AQ11" s="856"/>
      <c r="AR11" s="856"/>
      <c r="AS11" s="856"/>
      <c r="AT11" s="856"/>
      <c r="AU11" s="832"/>
      <c r="AV11" s="832"/>
      <c r="AW11" s="832"/>
      <c r="AX11" s="832"/>
      <c r="AY11" s="833"/>
      <c r="AZ11" s="252"/>
      <c r="BA11" s="252"/>
      <c r="BB11" s="252"/>
      <c r="BC11" s="252"/>
      <c r="BD11" s="252"/>
      <c r="BE11" s="253"/>
      <c r="BF11" s="253"/>
      <c r="BG11" s="253"/>
      <c r="BH11" s="253"/>
      <c r="BI11" s="253"/>
      <c r="BJ11" s="253"/>
      <c r="BK11" s="253"/>
      <c r="BL11" s="253"/>
      <c r="BM11" s="253"/>
      <c r="BN11" s="253"/>
      <c r="BO11" s="253"/>
      <c r="BP11" s="253"/>
      <c r="BQ11" s="262">
        <v>
5</v>
      </c>
      <c r="BR11" s="263"/>
      <c r="BS11" s="834"/>
      <c r="BT11" s="835"/>
      <c r="BU11" s="835"/>
      <c r="BV11" s="835"/>
      <c r="BW11" s="835"/>
      <c r="BX11" s="835"/>
      <c r="BY11" s="835"/>
      <c r="BZ11" s="835"/>
      <c r="CA11" s="835"/>
      <c r="CB11" s="835"/>
      <c r="CC11" s="835"/>
      <c r="CD11" s="835"/>
      <c r="CE11" s="835"/>
      <c r="CF11" s="835"/>
      <c r="CG11" s="836"/>
      <c r="CH11" s="826"/>
      <c r="CI11" s="827"/>
      <c r="CJ11" s="827"/>
      <c r="CK11" s="827"/>
      <c r="CL11" s="828"/>
      <c r="CM11" s="826"/>
      <c r="CN11" s="827"/>
      <c r="CO11" s="827"/>
      <c r="CP11" s="827"/>
      <c r="CQ11" s="828"/>
      <c r="CR11" s="826"/>
      <c r="CS11" s="827"/>
      <c r="CT11" s="827"/>
      <c r="CU11" s="827"/>
      <c r="CV11" s="828"/>
      <c r="CW11" s="826"/>
      <c r="CX11" s="827"/>
      <c r="CY11" s="827"/>
      <c r="CZ11" s="827"/>
      <c r="DA11" s="828"/>
      <c r="DB11" s="826"/>
      <c r="DC11" s="827"/>
      <c r="DD11" s="827"/>
      <c r="DE11" s="827"/>
      <c r="DF11" s="828"/>
      <c r="DG11" s="826"/>
      <c r="DH11" s="827"/>
      <c r="DI11" s="827"/>
      <c r="DJ11" s="827"/>
      <c r="DK11" s="828"/>
      <c r="DL11" s="826"/>
      <c r="DM11" s="827"/>
      <c r="DN11" s="827"/>
      <c r="DO11" s="827"/>
      <c r="DP11" s="828"/>
      <c r="DQ11" s="826"/>
      <c r="DR11" s="827"/>
      <c r="DS11" s="827"/>
      <c r="DT11" s="827"/>
      <c r="DU11" s="828"/>
      <c r="DV11" s="829"/>
      <c r="DW11" s="830"/>
      <c r="DX11" s="830"/>
      <c r="DY11" s="830"/>
      <c r="DZ11" s="831"/>
      <c r="EA11" s="254"/>
    </row>
    <row r="12" spans="1:131" s="255" customFormat="1" ht="26.25" customHeight="1" x14ac:dyDescent="0.2">
      <c r="A12" s="261">
        <v>
6</v>
      </c>
      <c r="B12" s="837"/>
      <c r="C12" s="838"/>
      <c r="D12" s="838"/>
      <c r="E12" s="838"/>
      <c r="F12" s="838"/>
      <c r="G12" s="838"/>
      <c r="H12" s="838"/>
      <c r="I12" s="838"/>
      <c r="J12" s="838"/>
      <c r="K12" s="838"/>
      <c r="L12" s="838"/>
      <c r="M12" s="838"/>
      <c r="N12" s="838"/>
      <c r="O12" s="838"/>
      <c r="P12" s="839"/>
      <c r="Q12" s="840"/>
      <c r="R12" s="841"/>
      <c r="S12" s="841"/>
      <c r="T12" s="841"/>
      <c r="U12" s="841"/>
      <c r="V12" s="841"/>
      <c r="W12" s="841"/>
      <c r="X12" s="841"/>
      <c r="Y12" s="841"/>
      <c r="Z12" s="841"/>
      <c r="AA12" s="841"/>
      <c r="AB12" s="841"/>
      <c r="AC12" s="841"/>
      <c r="AD12" s="841"/>
      <c r="AE12" s="851"/>
      <c r="AF12" s="852"/>
      <c r="AG12" s="853"/>
      <c r="AH12" s="853"/>
      <c r="AI12" s="853"/>
      <c r="AJ12" s="854"/>
      <c r="AK12" s="855"/>
      <c r="AL12" s="856"/>
      <c r="AM12" s="856"/>
      <c r="AN12" s="856"/>
      <c r="AO12" s="856"/>
      <c r="AP12" s="856"/>
      <c r="AQ12" s="856"/>
      <c r="AR12" s="856"/>
      <c r="AS12" s="856"/>
      <c r="AT12" s="856"/>
      <c r="AU12" s="832"/>
      <c r="AV12" s="832"/>
      <c r="AW12" s="832"/>
      <c r="AX12" s="832"/>
      <c r="AY12" s="833"/>
      <c r="AZ12" s="252"/>
      <c r="BA12" s="252"/>
      <c r="BB12" s="252"/>
      <c r="BC12" s="252"/>
      <c r="BD12" s="252"/>
      <c r="BE12" s="253"/>
      <c r="BF12" s="253"/>
      <c r="BG12" s="253"/>
      <c r="BH12" s="253"/>
      <c r="BI12" s="253"/>
      <c r="BJ12" s="253"/>
      <c r="BK12" s="253"/>
      <c r="BL12" s="253"/>
      <c r="BM12" s="253"/>
      <c r="BN12" s="253"/>
      <c r="BO12" s="253"/>
      <c r="BP12" s="253"/>
      <c r="BQ12" s="262">
        <v>
6</v>
      </c>
      <c r="BR12" s="263"/>
      <c r="BS12" s="834"/>
      <c r="BT12" s="835"/>
      <c r="BU12" s="835"/>
      <c r="BV12" s="835"/>
      <c r="BW12" s="835"/>
      <c r="BX12" s="835"/>
      <c r="BY12" s="835"/>
      <c r="BZ12" s="835"/>
      <c r="CA12" s="835"/>
      <c r="CB12" s="835"/>
      <c r="CC12" s="835"/>
      <c r="CD12" s="835"/>
      <c r="CE12" s="835"/>
      <c r="CF12" s="835"/>
      <c r="CG12" s="836"/>
      <c r="CH12" s="826"/>
      <c r="CI12" s="827"/>
      <c r="CJ12" s="827"/>
      <c r="CK12" s="827"/>
      <c r="CL12" s="828"/>
      <c r="CM12" s="826"/>
      <c r="CN12" s="827"/>
      <c r="CO12" s="827"/>
      <c r="CP12" s="827"/>
      <c r="CQ12" s="828"/>
      <c r="CR12" s="826"/>
      <c r="CS12" s="827"/>
      <c r="CT12" s="827"/>
      <c r="CU12" s="827"/>
      <c r="CV12" s="828"/>
      <c r="CW12" s="826"/>
      <c r="CX12" s="827"/>
      <c r="CY12" s="827"/>
      <c r="CZ12" s="827"/>
      <c r="DA12" s="828"/>
      <c r="DB12" s="826"/>
      <c r="DC12" s="827"/>
      <c r="DD12" s="827"/>
      <c r="DE12" s="827"/>
      <c r="DF12" s="828"/>
      <c r="DG12" s="826"/>
      <c r="DH12" s="827"/>
      <c r="DI12" s="827"/>
      <c r="DJ12" s="827"/>
      <c r="DK12" s="828"/>
      <c r="DL12" s="826"/>
      <c r="DM12" s="827"/>
      <c r="DN12" s="827"/>
      <c r="DO12" s="827"/>
      <c r="DP12" s="828"/>
      <c r="DQ12" s="826"/>
      <c r="DR12" s="827"/>
      <c r="DS12" s="827"/>
      <c r="DT12" s="827"/>
      <c r="DU12" s="828"/>
      <c r="DV12" s="829"/>
      <c r="DW12" s="830"/>
      <c r="DX12" s="830"/>
      <c r="DY12" s="830"/>
      <c r="DZ12" s="831"/>
      <c r="EA12" s="254"/>
    </row>
    <row r="13" spans="1:131" s="255" customFormat="1" ht="26.25" customHeight="1" x14ac:dyDescent="0.2">
      <c r="A13" s="261">
        <v>
7</v>
      </c>
      <c r="B13" s="837"/>
      <c r="C13" s="838"/>
      <c r="D13" s="838"/>
      <c r="E13" s="838"/>
      <c r="F13" s="838"/>
      <c r="G13" s="838"/>
      <c r="H13" s="838"/>
      <c r="I13" s="838"/>
      <c r="J13" s="838"/>
      <c r="K13" s="838"/>
      <c r="L13" s="838"/>
      <c r="M13" s="838"/>
      <c r="N13" s="838"/>
      <c r="O13" s="838"/>
      <c r="P13" s="839"/>
      <c r="Q13" s="840"/>
      <c r="R13" s="841"/>
      <c r="S13" s="841"/>
      <c r="T13" s="841"/>
      <c r="U13" s="841"/>
      <c r="V13" s="841"/>
      <c r="W13" s="841"/>
      <c r="X13" s="841"/>
      <c r="Y13" s="841"/>
      <c r="Z13" s="841"/>
      <c r="AA13" s="841"/>
      <c r="AB13" s="841"/>
      <c r="AC13" s="841"/>
      <c r="AD13" s="841"/>
      <c r="AE13" s="851"/>
      <c r="AF13" s="852"/>
      <c r="AG13" s="853"/>
      <c r="AH13" s="853"/>
      <c r="AI13" s="853"/>
      <c r="AJ13" s="854"/>
      <c r="AK13" s="855"/>
      <c r="AL13" s="856"/>
      <c r="AM13" s="856"/>
      <c r="AN13" s="856"/>
      <c r="AO13" s="856"/>
      <c r="AP13" s="856"/>
      <c r="AQ13" s="856"/>
      <c r="AR13" s="856"/>
      <c r="AS13" s="856"/>
      <c r="AT13" s="856"/>
      <c r="AU13" s="832"/>
      <c r="AV13" s="832"/>
      <c r="AW13" s="832"/>
      <c r="AX13" s="832"/>
      <c r="AY13" s="833"/>
      <c r="AZ13" s="252"/>
      <c r="BA13" s="252"/>
      <c r="BB13" s="252"/>
      <c r="BC13" s="252"/>
      <c r="BD13" s="252"/>
      <c r="BE13" s="253"/>
      <c r="BF13" s="253"/>
      <c r="BG13" s="253"/>
      <c r="BH13" s="253"/>
      <c r="BI13" s="253"/>
      <c r="BJ13" s="253"/>
      <c r="BK13" s="253"/>
      <c r="BL13" s="253"/>
      <c r="BM13" s="253"/>
      <c r="BN13" s="253"/>
      <c r="BO13" s="253"/>
      <c r="BP13" s="253"/>
      <c r="BQ13" s="262">
        <v>
7</v>
      </c>
      <c r="BR13" s="263"/>
      <c r="BS13" s="834"/>
      <c r="BT13" s="835"/>
      <c r="BU13" s="835"/>
      <c r="BV13" s="835"/>
      <c r="BW13" s="835"/>
      <c r="BX13" s="835"/>
      <c r="BY13" s="835"/>
      <c r="BZ13" s="835"/>
      <c r="CA13" s="835"/>
      <c r="CB13" s="835"/>
      <c r="CC13" s="835"/>
      <c r="CD13" s="835"/>
      <c r="CE13" s="835"/>
      <c r="CF13" s="835"/>
      <c r="CG13" s="836"/>
      <c r="CH13" s="826"/>
      <c r="CI13" s="827"/>
      <c r="CJ13" s="827"/>
      <c r="CK13" s="827"/>
      <c r="CL13" s="828"/>
      <c r="CM13" s="826"/>
      <c r="CN13" s="827"/>
      <c r="CO13" s="827"/>
      <c r="CP13" s="827"/>
      <c r="CQ13" s="828"/>
      <c r="CR13" s="826"/>
      <c r="CS13" s="827"/>
      <c r="CT13" s="827"/>
      <c r="CU13" s="827"/>
      <c r="CV13" s="828"/>
      <c r="CW13" s="826"/>
      <c r="CX13" s="827"/>
      <c r="CY13" s="827"/>
      <c r="CZ13" s="827"/>
      <c r="DA13" s="828"/>
      <c r="DB13" s="826"/>
      <c r="DC13" s="827"/>
      <c r="DD13" s="827"/>
      <c r="DE13" s="827"/>
      <c r="DF13" s="828"/>
      <c r="DG13" s="826"/>
      <c r="DH13" s="827"/>
      <c r="DI13" s="827"/>
      <c r="DJ13" s="827"/>
      <c r="DK13" s="828"/>
      <c r="DL13" s="826"/>
      <c r="DM13" s="827"/>
      <c r="DN13" s="827"/>
      <c r="DO13" s="827"/>
      <c r="DP13" s="828"/>
      <c r="DQ13" s="826"/>
      <c r="DR13" s="827"/>
      <c r="DS13" s="827"/>
      <c r="DT13" s="827"/>
      <c r="DU13" s="828"/>
      <c r="DV13" s="829"/>
      <c r="DW13" s="830"/>
      <c r="DX13" s="830"/>
      <c r="DY13" s="830"/>
      <c r="DZ13" s="831"/>
      <c r="EA13" s="254"/>
    </row>
    <row r="14" spans="1:131" s="255" customFormat="1" ht="26.25" customHeight="1" x14ac:dyDescent="0.2">
      <c r="A14" s="261">
        <v>
8</v>
      </c>
      <c r="B14" s="837"/>
      <c r="C14" s="838"/>
      <c r="D14" s="838"/>
      <c r="E14" s="838"/>
      <c r="F14" s="838"/>
      <c r="G14" s="838"/>
      <c r="H14" s="838"/>
      <c r="I14" s="838"/>
      <c r="J14" s="838"/>
      <c r="K14" s="838"/>
      <c r="L14" s="838"/>
      <c r="M14" s="838"/>
      <c r="N14" s="838"/>
      <c r="O14" s="838"/>
      <c r="P14" s="839"/>
      <c r="Q14" s="840"/>
      <c r="R14" s="841"/>
      <c r="S14" s="841"/>
      <c r="T14" s="841"/>
      <c r="U14" s="841"/>
      <c r="V14" s="841"/>
      <c r="W14" s="841"/>
      <c r="X14" s="841"/>
      <c r="Y14" s="841"/>
      <c r="Z14" s="841"/>
      <c r="AA14" s="841"/>
      <c r="AB14" s="841"/>
      <c r="AC14" s="841"/>
      <c r="AD14" s="841"/>
      <c r="AE14" s="851"/>
      <c r="AF14" s="852"/>
      <c r="AG14" s="853"/>
      <c r="AH14" s="853"/>
      <c r="AI14" s="853"/>
      <c r="AJ14" s="854"/>
      <c r="AK14" s="855"/>
      <c r="AL14" s="856"/>
      <c r="AM14" s="856"/>
      <c r="AN14" s="856"/>
      <c r="AO14" s="856"/>
      <c r="AP14" s="856"/>
      <c r="AQ14" s="856"/>
      <c r="AR14" s="856"/>
      <c r="AS14" s="856"/>
      <c r="AT14" s="856"/>
      <c r="AU14" s="832"/>
      <c r="AV14" s="832"/>
      <c r="AW14" s="832"/>
      <c r="AX14" s="832"/>
      <c r="AY14" s="833"/>
      <c r="AZ14" s="252"/>
      <c r="BA14" s="252"/>
      <c r="BB14" s="252"/>
      <c r="BC14" s="252"/>
      <c r="BD14" s="252"/>
      <c r="BE14" s="253"/>
      <c r="BF14" s="253"/>
      <c r="BG14" s="253"/>
      <c r="BH14" s="253"/>
      <c r="BI14" s="253"/>
      <c r="BJ14" s="253"/>
      <c r="BK14" s="253"/>
      <c r="BL14" s="253"/>
      <c r="BM14" s="253"/>
      <c r="BN14" s="253"/>
      <c r="BO14" s="253"/>
      <c r="BP14" s="253"/>
      <c r="BQ14" s="262">
        <v>
8</v>
      </c>
      <c r="BR14" s="263"/>
      <c r="BS14" s="834"/>
      <c r="BT14" s="835"/>
      <c r="BU14" s="835"/>
      <c r="BV14" s="835"/>
      <c r="BW14" s="835"/>
      <c r="BX14" s="835"/>
      <c r="BY14" s="835"/>
      <c r="BZ14" s="835"/>
      <c r="CA14" s="835"/>
      <c r="CB14" s="835"/>
      <c r="CC14" s="835"/>
      <c r="CD14" s="835"/>
      <c r="CE14" s="835"/>
      <c r="CF14" s="835"/>
      <c r="CG14" s="836"/>
      <c r="CH14" s="826"/>
      <c r="CI14" s="827"/>
      <c r="CJ14" s="827"/>
      <c r="CK14" s="827"/>
      <c r="CL14" s="828"/>
      <c r="CM14" s="826"/>
      <c r="CN14" s="827"/>
      <c r="CO14" s="827"/>
      <c r="CP14" s="827"/>
      <c r="CQ14" s="828"/>
      <c r="CR14" s="826"/>
      <c r="CS14" s="827"/>
      <c r="CT14" s="827"/>
      <c r="CU14" s="827"/>
      <c r="CV14" s="828"/>
      <c r="CW14" s="826"/>
      <c r="CX14" s="827"/>
      <c r="CY14" s="827"/>
      <c r="CZ14" s="827"/>
      <c r="DA14" s="828"/>
      <c r="DB14" s="826"/>
      <c r="DC14" s="827"/>
      <c r="DD14" s="827"/>
      <c r="DE14" s="827"/>
      <c r="DF14" s="828"/>
      <c r="DG14" s="826"/>
      <c r="DH14" s="827"/>
      <c r="DI14" s="827"/>
      <c r="DJ14" s="827"/>
      <c r="DK14" s="828"/>
      <c r="DL14" s="826"/>
      <c r="DM14" s="827"/>
      <c r="DN14" s="827"/>
      <c r="DO14" s="827"/>
      <c r="DP14" s="828"/>
      <c r="DQ14" s="826"/>
      <c r="DR14" s="827"/>
      <c r="DS14" s="827"/>
      <c r="DT14" s="827"/>
      <c r="DU14" s="828"/>
      <c r="DV14" s="829"/>
      <c r="DW14" s="830"/>
      <c r="DX14" s="830"/>
      <c r="DY14" s="830"/>
      <c r="DZ14" s="831"/>
      <c r="EA14" s="254"/>
    </row>
    <row r="15" spans="1:131" s="255" customFormat="1" ht="26.25" customHeight="1" x14ac:dyDescent="0.2">
      <c r="A15" s="261">
        <v>
9</v>
      </c>
      <c r="B15" s="837"/>
      <c r="C15" s="838"/>
      <c r="D15" s="838"/>
      <c r="E15" s="838"/>
      <c r="F15" s="838"/>
      <c r="G15" s="838"/>
      <c r="H15" s="838"/>
      <c r="I15" s="838"/>
      <c r="J15" s="838"/>
      <c r="K15" s="838"/>
      <c r="L15" s="838"/>
      <c r="M15" s="838"/>
      <c r="N15" s="838"/>
      <c r="O15" s="838"/>
      <c r="P15" s="839"/>
      <c r="Q15" s="840"/>
      <c r="R15" s="841"/>
      <c r="S15" s="841"/>
      <c r="T15" s="841"/>
      <c r="U15" s="841"/>
      <c r="V15" s="841"/>
      <c r="W15" s="841"/>
      <c r="X15" s="841"/>
      <c r="Y15" s="841"/>
      <c r="Z15" s="841"/>
      <c r="AA15" s="841"/>
      <c r="AB15" s="841"/>
      <c r="AC15" s="841"/>
      <c r="AD15" s="841"/>
      <c r="AE15" s="851"/>
      <c r="AF15" s="852"/>
      <c r="AG15" s="853"/>
      <c r="AH15" s="853"/>
      <c r="AI15" s="853"/>
      <c r="AJ15" s="854"/>
      <c r="AK15" s="855"/>
      <c r="AL15" s="856"/>
      <c r="AM15" s="856"/>
      <c r="AN15" s="856"/>
      <c r="AO15" s="856"/>
      <c r="AP15" s="856"/>
      <c r="AQ15" s="856"/>
      <c r="AR15" s="856"/>
      <c r="AS15" s="856"/>
      <c r="AT15" s="856"/>
      <c r="AU15" s="832"/>
      <c r="AV15" s="832"/>
      <c r="AW15" s="832"/>
      <c r="AX15" s="832"/>
      <c r="AY15" s="833"/>
      <c r="AZ15" s="252"/>
      <c r="BA15" s="252"/>
      <c r="BB15" s="252"/>
      <c r="BC15" s="252"/>
      <c r="BD15" s="252"/>
      <c r="BE15" s="253"/>
      <c r="BF15" s="253"/>
      <c r="BG15" s="253"/>
      <c r="BH15" s="253"/>
      <c r="BI15" s="253"/>
      <c r="BJ15" s="253"/>
      <c r="BK15" s="253"/>
      <c r="BL15" s="253"/>
      <c r="BM15" s="253"/>
      <c r="BN15" s="253"/>
      <c r="BO15" s="253"/>
      <c r="BP15" s="253"/>
      <c r="BQ15" s="262">
        <v>
9</v>
      </c>
      <c r="BR15" s="263"/>
      <c r="BS15" s="834"/>
      <c r="BT15" s="835"/>
      <c r="BU15" s="835"/>
      <c r="BV15" s="835"/>
      <c r="BW15" s="835"/>
      <c r="BX15" s="835"/>
      <c r="BY15" s="835"/>
      <c r="BZ15" s="835"/>
      <c r="CA15" s="835"/>
      <c r="CB15" s="835"/>
      <c r="CC15" s="835"/>
      <c r="CD15" s="835"/>
      <c r="CE15" s="835"/>
      <c r="CF15" s="835"/>
      <c r="CG15" s="836"/>
      <c r="CH15" s="826"/>
      <c r="CI15" s="827"/>
      <c r="CJ15" s="827"/>
      <c r="CK15" s="827"/>
      <c r="CL15" s="828"/>
      <c r="CM15" s="826"/>
      <c r="CN15" s="827"/>
      <c r="CO15" s="827"/>
      <c r="CP15" s="827"/>
      <c r="CQ15" s="828"/>
      <c r="CR15" s="826"/>
      <c r="CS15" s="827"/>
      <c r="CT15" s="827"/>
      <c r="CU15" s="827"/>
      <c r="CV15" s="828"/>
      <c r="CW15" s="826"/>
      <c r="CX15" s="827"/>
      <c r="CY15" s="827"/>
      <c r="CZ15" s="827"/>
      <c r="DA15" s="828"/>
      <c r="DB15" s="826"/>
      <c r="DC15" s="827"/>
      <c r="DD15" s="827"/>
      <c r="DE15" s="827"/>
      <c r="DF15" s="828"/>
      <c r="DG15" s="826"/>
      <c r="DH15" s="827"/>
      <c r="DI15" s="827"/>
      <c r="DJ15" s="827"/>
      <c r="DK15" s="828"/>
      <c r="DL15" s="826"/>
      <c r="DM15" s="827"/>
      <c r="DN15" s="827"/>
      <c r="DO15" s="827"/>
      <c r="DP15" s="828"/>
      <c r="DQ15" s="826"/>
      <c r="DR15" s="827"/>
      <c r="DS15" s="827"/>
      <c r="DT15" s="827"/>
      <c r="DU15" s="828"/>
      <c r="DV15" s="829"/>
      <c r="DW15" s="830"/>
      <c r="DX15" s="830"/>
      <c r="DY15" s="830"/>
      <c r="DZ15" s="831"/>
      <c r="EA15" s="254"/>
    </row>
    <row r="16" spans="1:131" s="255" customFormat="1" ht="26.25" customHeight="1" x14ac:dyDescent="0.2">
      <c r="A16" s="261">
        <v>
10</v>
      </c>
      <c r="B16" s="837"/>
      <c r="C16" s="838"/>
      <c r="D16" s="838"/>
      <c r="E16" s="838"/>
      <c r="F16" s="838"/>
      <c r="G16" s="838"/>
      <c r="H16" s="838"/>
      <c r="I16" s="838"/>
      <c r="J16" s="838"/>
      <c r="K16" s="838"/>
      <c r="L16" s="838"/>
      <c r="M16" s="838"/>
      <c r="N16" s="838"/>
      <c r="O16" s="838"/>
      <c r="P16" s="839"/>
      <c r="Q16" s="840"/>
      <c r="R16" s="841"/>
      <c r="S16" s="841"/>
      <c r="T16" s="841"/>
      <c r="U16" s="841"/>
      <c r="V16" s="841"/>
      <c r="W16" s="841"/>
      <c r="X16" s="841"/>
      <c r="Y16" s="841"/>
      <c r="Z16" s="841"/>
      <c r="AA16" s="841"/>
      <c r="AB16" s="841"/>
      <c r="AC16" s="841"/>
      <c r="AD16" s="841"/>
      <c r="AE16" s="851"/>
      <c r="AF16" s="852"/>
      <c r="AG16" s="853"/>
      <c r="AH16" s="853"/>
      <c r="AI16" s="853"/>
      <c r="AJ16" s="854"/>
      <c r="AK16" s="855"/>
      <c r="AL16" s="856"/>
      <c r="AM16" s="856"/>
      <c r="AN16" s="856"/>
      <c r="AO16" s="856"/>
      <c r="AP16" s="856"/>
      <c r="AQ16" s="856"/>
      <c r="AR16" s="856"/>
      <c r="AS16" s="856"/>
      <c r="AT16" s="856"/>
      <c r="AU16" s="832"/>
      <c r="AV16" s="832"/>
      <c r="AW16" s="832"/>
      <c r="AX16" s="832"/>
      <c r="AY16" s="833"/>
      <c r="AZ16" s="252"/>
      <c r="BA16" s="252"/>
      <c r="BB16" s="252"/>
      <c r="BC16" s="252"/>
      <c r="BD16" s="252"/>
      <c r="BE16" s="253"/>
      <c r="BF16" s="253"/>
      <c r="BG16" s="253"/>
      <c r="BH16" s="253"/>
      <c r="BI16" s="253"/>
      <c r="BJ16" s="253"/>
      <c r="BK16" s="253"/>
      <c r="BL16" s="253"/>
      <c r="BM16" s="253"/>
      <c r="BN16" s="253"/>
      <c r="BO16" s="253"/>
      <c r="BP16" s="253"/>
      <c r="BQ16" s="262">
        <v>
10</v>
      </c>
      <c r="BR16" s="263"/>
      <c r="BS16" s="834"/>
      <c r="BT16" s="835"/>
      <c r="BU16" s="835"/>
      <c r="BV16" s="835"/>
      <c r="BW16" s="835"/>
      <c r="BX16" s="835"/>
      <c r="BY16" s="835"/>
      <c r="BZ16" s="835"/>
      <c r="CA16" s="835"/>
      <c r="CB16" s="835"/>
      <c r="CC16" s="835"/>
      <c r="CD16" s="835"/>
      <c r="CE16" s="835"/>
      <c r="CF16" s="835"/>
      <c r="CG16" s="836"/>
      <c r="CH16" s="826"/>
      <c r="CI16" s="827"/>
      <c r="CJ16" s="827"/>
      <c r="CK16" s="827"/>
      <c r="CL16" s="828"/>
      <c r="CM16" s="826"/>
      <c r="CN16" s="827"/>
      <c r="CO16" s="827"/>
      <c r="CP16" s="827"/>
      <c r="CQ16" s="828"/>
      <c r="CR16" s="826"/>
      <c r="CS16" s="827"/>
      <c r="CT16" s="827"/>
      <c r="CU16" s="827"/>
      <c r="CV16" s="828"/>
      <c r="CW16" s="826"/>
      <c r="CX16" s="827"/>
      <c r="CY16" s="827"/>
      <c r="CZ16" s="827"/>
      <c r="DA16" s="828"/>
      <c r="DB16" s="826"/>
      <c r="DC16" s="827"/>
      <c r="DD16" s="827"/>
      <c r="DE16" s="827"/>
      <c r="DF16" s="828"/>
      <c r="DG16" s="826"/>
      <c r="DH16" s="827"/>
      <c r="DI16" s="827"/>
      <c r="DJ16" s="827"/>
      <c r="DK16" s="828"/>
      <c r="DL16" s="826"/>
      <c r="DM16" s="827"/>
      <c r="DN16" s="827"/>
      <c r="DO16" s="827"/>
      <c r="DP16" s="828"/>
      <c r="DQ16" s="826"/>
      <c r="DR16" s="827"/>
      <c r="DS16" s="827"/>
      <c r="DT16" s="827"/>
      <c r="DU16" s="828"/>
      <c r="DV16" s="829"/>
      <c r="DW16" s="830"/>
      <c r="DX16" s="830"/>
      <c r="DY16" s="830"/>
      <c r="DZ16" s="831"/>
      <c r="EA16" s="254"/>
    </row>
    <row r="17" spans="1:131" s="255" customFormat="1" ht="26.25" customHeight="1" x14ac:dyDescent="0.2">
      <c r="A17" s="261">
        <v>
11</v>
      </c>
      <c r="B17" s="837"/>
      <c r="C17" s="838"/>
      <c r="D17" s="838"/>
      <c r="E17" s="838"/>
      <c r="F17" s="838"/>
      <c r="G17" s="838"/>
      <c r="H17" s="838"/>
      <c r="I17" s="838"/>
      <c r="J17" s="838"/>
      <c r="K17" s="838"/>
      <c r="L17" s="838"/>
      <c r="M17" s="838"/>
      <c r="N17" s="838"/>
      <c r="O17" s="838"/>
      <c r="P17" s="839"/>
      <c r="Q17" s="840"/>
      <c r="R17" s="841"/>
      <c r="S17" s="841"/>
      <c r="T17" s="841"/>
      <c r="U17" s="841"/>
      <c r="V17" s="841"/>
      <c r="W17" s="841"/>
      <c r="X17" s="841"/>
      <c r="Y17" s="841"/>
      <c r="Z17" s="841"/>
      <c r="AA17" s="841"/>
      <c r="AB17" s="841"/>
      <c r="AC17" s="841"/>
      <c r="AD17" s="841"/>
      <c r="AE17" s="851"/>
      <c r="AF17" s="852"/>
      <c r="AG17" s="853"/>
      <c r="AH17" s="853"/>
      <c r="AI17" s="853"/>
      <c r="AJ17" s="854"/>
      <c r="AK17" s="855"/>
      <c r="AL17" s="856"/>
      <c r="AM17" s="856"/>
      <c r="AN17" s="856"/>
      <c r="AO17" s="856"/>
      <c r="AP17" s="856"/>
      <c r="AQ17" s="856"/>
      <c r="AR17" s="856"/>
      <c r="AS17" s="856"/>
      <c r="AT17" s="856"/>
      <c r="AU17" s="832"/>
      <c r="AV17" s="832"/>
      <c r="AW17" s="832"/>
      <c r="AX17" s="832"/>
      <c r="AY17" s="833"/>
      <c r="AZ17" s="252"/>
      <c r="BA17" s="252"/>
      <c r="BB17" s="252"/>
      <c r="BC17" s="252"/>
      <c r="BD17" s="252"/>
      <c r="BE17" s="253"/>
      <c r="BF17" s="253"/>
      <c r="BG17" s="253"/>
      <c r="BH17" s="253"/>
      <c r="BI17" s="253"/>
      <c r="BJ17" s="253"/>
      <c r="BK17" s="253"/>
      <c r="BL17" s="253"/>
      <c r="BM17" s="253"/>
      <c r="BN17" s="253"/>
      <c r="BO17" s="253"/>
      <c r="BP17" s="253"/>
      <c r="BQ17" s="262">
        <v>
11</v>
      </c>
      <c r="BR17" s="263"/>
      <c r="BS17" s="834"/>
      <c r="BT17" s="835"/>
      <c r="BU17" s="835"/>
      <c r="BV17" s="835"/>
      <c r="BW17" s="835"/>
      <c r="BX17" s="835"/>
      <c r="BY17" s="835"/>
      <c r="BZ17" s="835"/>
      <c r="CA17" s="835"/>
      <c r="CB17" s="835"/>
      <c r="CC17" s="835"/>
      <c r="CD17" s="835"/>
      <c r="CE17" s="835"/>
      <c r="CF17" s="835"/>
      <c r="CG17" s="836"/>
      <c r="CH17" s="826"/>
      <c r="CI17" s="827"/>
      <c r="CJ17" s="827"/>
      <c r="CK17" s="827"/>
      <c r="CL17" s="828"/>
      <c r="CM17" s="826"/>
      <c r="CN17" s="827"/>
      <c r="CO17" s="827"/>
      <c r="CP17" s="827"/>
      <c r="CQ17" s="828"/>
      <c r="CR17" s="826"/>
      <c r="CS17" s="827"/>
      <c r="CT17" s="827"/>
      <c r="CU17" s="827"/>
      <c r="CV17" s="828"/>
      <c r="CW17" s="826"/>
      <c r="CX17" s="827"/>
      <c r="CY17" s="827"/>
      <c r="CZ17" s="827"/>
      <c r="DA17" s="828"/>
      <c r="DB17" s="826"/>
      <c r="DC17" s="827"/>
      <c r="DD17" s="827"/>
      <c r="DE17" s="827"/>
      <c r="DF17" s="828"/>
      <c r="DG17" s="826"/>
      <c r="DH17" s="827"/>
      <c r="DI17" s="827"/>
      <c r="DJ17" s="827"/>
      <c r="DK17" s="828"/>
      <c r="DL17" s="826"/>
      <c r="DM17" s="827"/>
      <c r="DN17" s="827"/>
      <c r="DO17" s="827"/>
      <c r="DP17" s="828"/>
      <c r="DQ17" s="826"/>
      <c r="DR17" s="827"/>
      <c r="DS17" s="827"/>
      <c r="DT17" s="827"/>
      <c r="DU17" s="828"/>
      <c r="DV17" s="829"/>
      <c r="DW17" s="830"/>
      <c r="DX17" s="830"/>
      <c r="DY17" s="830"/>
      <c r="DZ17" s="831"/>
      <c r="EA17" s="254"/>
    </row>
    <row r="18" spans="1:131" s="255" customFormat="1" ht="26.25" customHeight="1" x14ac:dyDescent="0.2">
      <c r="A18" s="261">
        <v>
12</v>
      </c>
      <c r="B18" s="837"/>
      <c r="C18" s="838"/>
      <c r="D18" s="838"/>
      <c r="E18" s="838"/>
      <c r="F18" s="838"/>
      <c r="G18" s="838"/>
      <c r="H18" s="838"/>
      <c r="I18" s="838"/>
      <c r="J18" s="838"/>
      <c r="K18" s="838"/>
      <c r="L18" s="838"/>
      <c r="M18" s="838"/>
      <c r="N18" s="838"/>
      <c r="O18" s="838"/>
      <c r="P18" s="839"/>
      <c r="Q18" s="840"/>
      <c r="R18" s="841"/>
      <c r="S18" s="841"/>
      <c r="T18" s="841"/>
      <c r="U18" s="841"/>
      <c r="V18" s="841"/>
      <c r="W18" s="841"/>
      <c r="X18" s="841"/>
      <c r="Y18" s="841"/>
      <c r="Z18" s="841"/>
      <c r="AA18" s="841"/>
      <c r="AB18" s="841"/>
      <c r="AC18" s="841"/>
      <c r="AD18" s="841"/>
      <c r="AE18" s="851"/>
      <c r="AF18" s="852"/>
      <c r="AG18" s="853"/>
      <c r="AH18" s="853"/>
      <c r="AI18" s="853"/>
      <c r="AJ18" s="854"/>
      <c r="AK18" s="855"/>
      <c r="AL18" s="856"/>
      <c r="AM18" s="856"/>
      <c r="AN18" s="856"/>
      <c r="AO18" s="856"/>
      <c r="AP18" s="856"/>
      <c r="AQ18" s="856"/>
      <c r="AR18" s="856"/>
      <c r="AS18" s="856"/>
      <c r="AT18" s="856"/>
      <c r="AU18" s="832"/>
      <c r="AV18" s="832"/>
      <c r="AW18" s="832"/>
      <c r="AX18" s="832"/>
      <c r="AY18" s="833"/>
      <c r="AZ18" s="252"/>
      <c r="BA18" s="252"/>
      <c r="BB18" s="252"/>
      <c r="BC18" s="252"/>
      <c r="BD18" s="252"/>
      <c r="BE18" s="253"/>
      <c r="BF18" s="253"/>
      <c r="BG18" s="253"/>
      <c r="BH18" s="253"/>
      <c r="BI18" s="253"/>
      <c r="BJ18" s="253"/>
      <c r="BK18" s="253"/>
      <c r="BL18" s="253"/>
      <c r="BM18" s="253"/>
      <c r="BN18" s="253"/>
      <c r="BO18" s="253"/>
      <c r="BP18" s="253"/>
      <c r="BQ18" s="262">
        <v>
12</v>
      </c>
      <c r="BR18" s="263"/>
      <c r="BS18" s="834"/>
      <c r="BT18" s="835"/>
      <c r="BU18" s="835"/>
      <c r="BV18" s="835"/>
      <c r="BW18" s="835"/>
      <c r="BX18" s="835"/>
      <c r="BY18" s="835"/>
      <c r="BZ18" s="835"/>
      <c r="CA18" s="835"/>
      <c r="CB18" s="835"/>
      <c r="CC18" s="835"/>
      <c r="CD18" s="835"/>
      <c r="CE18" s="835"/>
      <c r="CF18" s="835"/>
      <c r="CG18" s="836"/>
      <c r="CH18" s="826"/>
      <c r="CI18" s="827"/>
      <c r="CJ18" s="827"/>
      <c r="CK18" s="827"/>
      <c r="CL18" s="828"/>
      <c r="CM18" s="826"/>
      <c r="CN18" s="827"/>
      <c r="CO18" s="827"/>
      <c r="CP18" s="827"/>
      <c r="CQ18" s="828"/>
      <c r="CR18" s="826"/>
      <c r="CS18" s="827"/>
      <c r="CT18" s="827"/>
      <c r="CU18" s="827"/>
      <c r="CV18" s="828"/>
      <c r="CW18" s="826"/>
      <c r="CX18" s="827"/>
      <c r="CY18" s="827"/>
      <c r="CZ18" s="827"/>
      <c r="DA18" s="828"/>
      <c r="DB18" s="826"/>
      <c r="DC18" s="827"/>
      <c r="DD18" s="827"/>
      <c r="DE18" s="827"/>
      <c r="DF18" s="828"/>
      <c r="DG18" s="826"/>
      <c r="DH18" s="827"/>
      <c r="DI18" s="827"/>
      <c r="DJ18" s="827"/>
      <c r="DK18" s="828"/>
      <c r="DL18" s="826"/>
      <c r="DM18" s="827"/>
      <c r="DN18" s="827"/>
      <c r="DO18" s="827"/>
      <c r="DP18" s="828"/>
      <c r="DQ18" s="826"/>
      <c r="DR18" s="827"/>
      <c r="DS18" s="827"/>
      <c r="DT18" s="827"/>
      <c r="DU18" s="828"/>
      <c r="DV18" s="829"/>
      <c r="DW18" s="830"/>
      <c r="DX18" s="830"/>
      <c r="DY18" s="830"/>
      <c r="DZ18" s="831"/>
      <c r="EA18" s="254"/>
    </row>
    <row r="19" spans="1:131" s="255" customFormat="1" ht="26.25" customHeight="1" x14ac:dyDescent="0.2">
      <c r="A19" s="261">
        <v>
13</v>
      </c>
      <c r="B19" s="837"/>
      <c r="C19" s="838"/>
      <c r="D19" s="838"/>
      <c r="E19" s="838"/>
      <c r="F19" s="838"/>
      <c r="G19" s="838"/>
      <c r="H19" s="838"/>
      <c r="I19" s="838"/>
      <c r="J19" s="838"/>
      <c r="K19" s="838"/>
      <c r="L19" s="838"/>
      <c r="M19" s="838"/>
      <c r="N19" s="838"/>
      <c r="O19" s="838"/>
      <c r="P19" s="839"/>
      <c r="Q19" s="840"/>
      <c r="R19" s="841"/>
      <c r="S19" s="841"/>
      <c r="T19" s="841"/>
      <c r="U19" s="841"/>
      <c r="V19" s="841"/>
      <c r="W19" s="841"/>
      <c r="X19" s="841"/>
      <c r="Y19" s="841"/>
      <c r="Z19" s="841"/>
      <c r="AA19" s="841"/>
      <c r="AB19" s="841"/>
      <c r="AC19" s="841"/>
      <c r="AD19" s="841"/>
      <c r="AE19" s="851"/>
      <c r="AF19" s="852"/>
      <c r="AG19" s="853"/>
      <c r="AH19" s="853"/>
      <c r="AI19" s="853"/>
      <c r="AJ19" s="854"/>
      <c r="AK19" s="855"/>
      <c r="AL19" s="856"/>
      <c r="AM19" s="856"/>
      <c r="AN19" s="856"/>
      <c r="AO19" s="856"/>
      <c r="AP19" s="856"/>
      <c r="AQ19" s="856"/>
      <c r="AR19" s="856"/>
      <c r="AS19" s="856"/>
      <c r="AT19" s="856"/>
      <c r="AU19" s="832"/>
      <c r="AV19" s="832"/>
      <c r="AW19" s="832"/>
      <c r="AX19" s="832"/>
      <c r="AY19" s="833"/>
      <c r="AZ19" s="252"/>
      <c r="BA19" s="252"/>
      <c r="BB19" s="252"/>
      <c r="BC19" s="252"/>
      <c r="BD19" s="252"/>
      <c r="BE19" s="253"/>
      <c r="BF19" s="253"/>
      <c r="BG19" s="253"/>
      <c r="BH19" s="253"/>
      <c r="BI19" s="253"/>
      <c r="BJ19" s="253"/>
      <c r="BK19" s="253"/>
      <c r="BL19" s="253"/>
      <c r="BM19" s="253"/>
      <c r="BN19" s="253"/>
      <c r="BO19" s="253"/>
      <c r="BP19" s="253"/>
      <c r="BQ19" s="262">
        <v>
13</v>
      </c>
      <c r="BR19" s="263"/>
      <c r="BS19" s="834"/>
      <c r="BT19" s="835"/>
      <c r="BU19" s="835"/>
      <c r="BV19" s="835"/>
      <c r="BW19" s="835"/>
      <c r="BX19" s="835"/>
      <c r="BY19" s="835"/>
      <c r="BZ19" s="835"/>
      <c r="CA19" s="835"/>
      <c r="CB19" s="835"/>
      <c r="CC19" s="835"/>
      <c r="CD19" s="835"/>
      <c r="CE19" s="835"/>
      <c r="CF19" s="835"/>
      <c r="CG19" s="836"/>
      <c r="CH19" s="826"/>
      <c r="CI19" s="827"/>
      <c r="CJ19" s="827"/>
      <c r="CK19" s="827"/>
      <c r="CL19" s="828"/>
      <c r="CM19" s="826"/>
      <c r="CN19" s="827"/>
      <c r="CO19" s="827"/>
      <c r="CP19" s="827"/>
      <c r="CQ19" s="828"/>
      <c r="CR19" s="826"/>
      <c r="CS19" s="827"/>
      <c r="CT19" s="827"/>
      <c r="CU19" s="827"/>
      <c r="CV19" s="828"/>
      <c r="CW19" s="826"/>
      <c r="CX19" s="827"/>
      <c r="CY19" s="827"/>
      <c r="CZ19" s="827"/>
      <c r="DA19" s="828"/>
      <c r="DB19" s="826"/>
      <c r="DC19" s="827"/>
      <c r="DD19" s="827"/>
      <c r="DE19" s="827"/>
      <c r="DF19" s="828"/>
      <c r="DG19" s="826"/>
      <c r="DH19" s="827"/>
      <c r="DI19" s="827"/>
      <c r="DJ19" s="827"/>
      <c r="DK19" s="828"/>
      <c r="DL19" s="826"/>
      <c r="DM19" s="827"/>
      <c r="DN19" s="827"/>
      <c r="DO19" s="827"/>
      <c r="DP19" s="828"/>
      <c r="DQ19" s="826"/>
      <c r="DR19" s="827"/>
      <c r="DS19" s="827"/>
      <c r="DT19" s="827"/>
      <c r="DU19" s="828"/>
      <c r="DV19" s="829"/>
      <c r="DW19" s="830"/>
      <c r="DX19" s="830"/>
      <c r="DY19" s="830"/>
      <c r="DZ19" s="831"/>
      <c r="EA19" s="254"/>
    </row>
    <row r="20" spans="1:131" s="255" customFormat="1" ht="26.25" customHeight="1" x14ac:dyDescent="0.2">
      <c r="A20" s="261">
        <v>
14</v>
      </c>
      <c r="B20" s="837"/>
      <c r="C20" s="838"/>
      <c r="D20" s="838"/>
      <c r="E20" s="838"/>
      <c r="F20" s="838"/>
      <c r="G20" s="838"/>
      <c r="H20" s="838"/>
      <c r="I20" s="838"/>
      <c r="J20" s="838"/>
      <c r="K20" s="838"/>
      <c r="L20" s="838"/>
      <c r="M20" s="838"/>
      <c r="N20" s="838"/>
      <c r="O20" s="838"/>
      <c r="P20" s="839"/>
      <c r="Q20" s="840"/>
      <c r="R20" s="841"/>
      <c r="S20" s="841"/>
      <c r="T20" s="841"/>
      <c r="U20" s="841"/>
      <c r="V20" s="841"/>
      <c r="W20" s="841"/>
      <c r="X20" s="841"/>
      <c r="Y20" s="841"/>
      <c r="Z20" s="841"/>
      <c r="AA20" s="841"/>
      <c r="AB20" s="841"/>
      <c r="AC20" s="841"/>
      <c r="AD20" s="841"/>
      <c r="AE20" s="851"/>
      <c r="AF20" s="852"/>
      <c r="AG20" s="853"/>
      <c r="AH20" s="853"/>
      <c r="AI20" s="853"/>
      <c r="AJ20" s="854"/>
      <c r="AK20" s="855"/>
      <c r="AL20" s="856"/>
      <c r="AM20" s="856"/>
      <c r="AN20" s="856"/>
      <c r="AO20" s="856"/>
      <c r="AP20" s="856"/>
      <c r="AQ20" s="856"/>
      <c r="AR20" s="856"/>
      <c r="AS20" s="856"/>
      <c r="AT20" s="856"/>
      <c r="AU20" s="832"/>
      <c r="AV20" s="832"/>
      <c r="AW20" s="832"/>
      <c r="AX20" s="832"/>
      <c r="AY20" s="833"/>
      <c r="AZ20" s="252"/>
      <c r="BA20" s="252"/>
      <c r="BB20" s="252"/>
      <c r="BC20" s="252"/>
      <c r="BD20" s="252"/>
      <c r="BE20" s="253"/>
      <c r="BF20" s="253"/>
      <c r="BG20" s="253"/>
      <c r="BH20" s="253"/>
      <c r="BI20" s="253"/>
      <c r="BJ20" s="253"/>
      <c r="BK20" s="253"/>
      <c r="BL20" s="253"/>
      <c r="BM20" s="253"/>
      <c r="BN20" s="253"/>
      <c r="BO20" s="253"/>
      <c r="BP20" s="253"/>
      <c r="BQ20" s="262">
        <v>
14</v>
      </c>
      <c r="BR20" s="263"/>
      <c r="BS20" s="834"/>
      <c r="BT20" s="835"/>
      <c r="BU20" s="835"/>
      <c r="BV20" s="835"/>
      <c r="BW20" s="835"/>
      <c r="BX20" s="835"/>
      <c r="BY20" s="835"/>
      <c r="BZ20" s="835"/>
      <c r="CA20" s="835"/>
      <c r="CB20" s="835"/>
      <c r="CC20" s="835"/>
      <c r="CD20" s="835"/>
      <c r="CE20" s="835"/>
      <c r="CF20" s="835"/>
      <c r="CG20" s="836"/>
      <c r="CH20" s="826"/>
      <c r="CI20" s="827"/>
      <c r="CJ20" s="827"/>
      <c r="CK20" s="827"/>
      <c r="CL20" s="828"/>
      <c r="CM20" s="826"/>
      <c r="CN20" s="827"/>
      <c r="CO20" s="827"/>
      <c r="CP20" s="827"/>
      <c r="CQ20" s="828"/>
      <c r="CR20" s="826"/>
      <c r="CS20" s="827"/>
      <c r="CT20" s="827"/>
      <c r="CU20" s="827"/>
      <c r="CV20" s="828"/>
      <c r="CW20" s="826"/>
      <c r="CX20" s="827"/>
      <c r="CY20" s="827"/>
      <c r="CZ20" s="827"/>
      <c r="DA20" s="828"/>
      <c r="DB20" s="826"/>
      <c r="DC20" s="827"/>
      <c r="DD20" s="827"/>
      <c r="DE20" s="827"/>
      <c r="DF20" s="828"/>
      <c r="DG20" s="826"/>
      <c r="DH20" s="827"/>
      <c r="DI20" s="827"/>
      <c r="DJ20" s="827"/>
      <c r="DK20" s="828"/>
      <c r="DL20" s="826"/>
      <c r="DM20" s="827"/>
      <c r="DN20" s="827"/>
      <c r="DO20" s="827"/>
      <c r="DP20" s="828"/>
      <c r="DQ20" s="826"/>
      <c r="DR20" s="827"/>
      <c r="DS20" s="827"/>
      <c r="DT20" s="827"/>
      <c r="DU20" s="828"/>
      <c r="DV20" s="829"/>
      <c r="DW20" s="830"/>
      <c r="DX20" s="830"/>
      <c r="DY20" s="830"/>
      <c r="DZ20" s="831"/>
      <c r="EA20" s="254"/>
    </row>
    <row r="21" spans="1:131" s="255" customFormat="1" ht="26.25" customHeight="1" thickBot="1" x14ac:dyDescent="0.25">
      <c r="A21" s="261">
        <v>
15</v>
      </c>
      <c r="B21" s="837"/>
      <c r="C21" s="838"/>
      <c r="D21" s="838"/>
      <c r="E21" s="838"/>
      <c r="F21" s="838"/>
      <c r="G21" s="838"/>
      <c r="H21" s="838"/>
      <c r="I21" s="838"/>
      <c r="J21" s="838"/>
      <c r="K21" s="838"/>
      <c r="L21" s="838"/>
      <c r="M21" s="838"/>
      <c r="N21" s="838"/>
      <c r="O21" s="838"/>
      <c r="P21" s="839"/>
      <c r="Q21" s="840"/>
      <c r="R21" s="841"/>
      <c r="S21" s="841"/>
      <c r="T21" s="841"/>
      <c r="U21" s="841"/>
      <c r="V21" s="841"/>
      <c r="W21" s="841"/>
      <c r="X21" s="841"/>
      <c r="Y21" s="841"/>
      <c r="Z21" s="841"/>
      <c r="AA21" s="841"/>
      <c r="AB21" s="841"/>
      <c r="AC21" s="841"/>
      <c r="AD21" s="841"/>
      <c r="AE21" s="851"/>
      <c r="AF21" s="852"/>
      <c r="AG21" s="853"/>
      <c r="AH21" s="853"/>
      <c r="AI21" s="853"/>
      <c r="AJ21" s="854"/>
      <c r="AK21" s="855"/>
      <c r="AL21" s="856"/>
      <c r="AM21" s="856"/>
      <c r="AN21" s="856"/>
      <c r="AO21" s="856"/>
      <c r="AP21" s="856"/>
      <c r="AQ21" s="856"/>
      <c r="AR21" s="856"/>
      <c r="AS21" s="856"/>
      <c r="AT21" s="856"/>
      <c r="AU21" s="832"/>
      <c r="AV21" s="832"/>
      <c r="AW21" s="832"/>
      <c r="AX21" s="832"/>
      <c r="AY21" s="833"/>
      <c r="AZ21" s="252"/>
      <c r="BA21" s="252"/>
      <c r="BB21" s="252"/>
      <c r="BC21" s="252"/>
      <c r="BD21" s="252"/>
      <c r="BE21" s="253"/>
      <c r="BF21" s="253"/>
      <c r="BG21" s="253"/>
      <c r="BH21" s="253"/>
      <c r="BI21" s="253"/>
      <c r="BJ21" s="253"/>
      <c r="BK21" s="253"/>
      <c r="BL21" s="253"/>
      <c r="BM21" s="253"/>
      <c r="BN21" s="253"/>
      <c r="BO21" s="253"/>
      <c r="BP21" s="253"/>
      <c r="BQ21" s="262">
        <v>
15</v>
      </c>
      <c r="BR21" s="263"/>
      <c r="BS21" s="834"/>
      <c r="BT21" s="835"/>
      <c r="BU21" s="835"/>
      <c r="BV21" s="835"/>
      <c r="BW21" s="835"/>
      <c r="BX21" s="835"/>
      <c r="BY21" s="835"/>
      <c r="BZ21" s="835"/>
      <c r="CA21" s="835"/>
      <c r="CB21" s="835"/>
      <c r="CC21" s="835"/>
      <c r="CD21" s="835"/>
      <c r="CE21" s="835"/>
      <c r="CF21" s="835"/>
      <c r="CG21" s="836"/>
      <c r="CH21" s="826"/>
      <c r="CI21" s="827"/>
      <c r="CJ21" s="827"/>
      <c r="CK21" s="827"/>
      <c r="CL21" s="828"/>
      <c r="CM21" s="826"/>
      <c r="CN21" s="827"/>
      <c r="CO21" s="827"/>
      <c r="CP21" s="827"/>
      <c r="CQ21" s="828"/>
      <c r="CR21" s="826"/>
      <c r="CS21" s="827"/>
      <c r="CT21" s="827"/>
      <c r="CU21" s="827"/>
      <c r="CV21" s="828"/>
      <c r="CW21" s="826"/>
      <c r="CX21" s="827"/>
      <c r="CY21" s="827"/>
      <c r="CZ21" s="827"/>
      <c r="DA21" s="828"/>
      <c r="DB21" s="826"/>
      <c r="DC21" s="827"/>
      <c r="DD21" s="827"/>
      <c r="DE21" s="827"/>
      <c r="DF21" s="828"/>
      <c r="DG21" s="826"/>
      <c r="DH21" s="827"/>
      <c r="DI21" s="827"/>
      <c r="DJ21" s="827"/>
      <c r="DK21" s="828"/>
      <c r="DL21" s="826"/>
      <c r="DM21" s="827"/>
      <c r="DN21" s="827"/>
      <c r="DO21" s="827"/>
      <c r="DP21" s="828"/>
      <c r="DQ21" s="826"/>
      <c r="DR21" s="827"/>
      <c r="DS21" s="827"/>
      <c r="DT21" s="827"/>
      <c r="DU21" s="828"/>
      <c r="DV21" s="829"/>
      <c r="DW21" s="830"/>
      <c r="DX21" s="830"/>
      <c r="DY21" s="830"/>
      <c r="DZ21" s="831"/>
      <c r="EA21" s="254"/>
    </row>
    <row r="22" spans="1:131" s="255" customFormat="1" ht="26.25" customHeight="1" x14ac:dyDescent="0.2">
      <c r="A22" s="261">
        <v>
16</v>
      </c>
      <c r="B22" s="837"/>
      <c r="C22" s="838"/>
      <c r="D22" s="838"/>
      <c r="E22" s="838"/>
      <c r="F22" s="838"/>
      <c r="G22" s="838"/>
      <c r="H22" s="838"/>
      <c r="I22" s="838"/>
      <c r="J22" s="838"/>
      <c r="K22" s="838"/>
      <c r="L22" s="838"/>
      <c r="M22" s="838"/>
      <c r="N22" s="838"/>
      <c r="O22" s="838"/>
      <c r="P22" s="839"/>
      <c r="Q22" s="867"/>
      <c r="R22" s="868"/>
      <c r="S22" s="868"/>
      <c r="T22" s="868"/>
      <c r="U22" s="868"/>
      <c r="V22" s="868"/>
      <c r="W22" s="868"/>
      <c r="X22" s="868"/>
      <c r="Y22" s="868"/>
      <c r="Z22" s="868"/>
      <c r="AA22" s="868"/>
      <c r="AB22" s="868"/>
      <c r="AC22" s="868"/>
      <c r="AD22" s="868"/>
      <c r="AE22" s="869"/>
      <c r="AF22" s="852"/>
      <c r="AG22" s="853"/>
      <c r="AH22" s="853"/>
      <c r="AI22" s="853"/>
      <c r="AJ22" s="854"/>
      <c r="AK22" s="882"/>
      <c r="AL22" s="883"/>
      <c r="AM22" s="883"/>
      <c r="AN22" s="883"/>
      <c r="AO22" s="883"/>
      <c r="AP22" s="883"/>
      <c r="AQ22" s="883"/>
      <c r="AR22" s="883"/>
      <c r="AS22" s="883"/>
      <c r="AT22" s="883"/>
      <c r="AU22" s="884"/>
      <c r="AV22" s="884"/>
      <c r="AW22" s="884"/>
      <c r="AX22" s="884"/>
      <c r="AY22" s="885"/>
      <c r="AZ22" s="886" t="s">
        <v>
391</v>
      </c>
      <c r="BA22" s="886"/>
      <c r="BB22" s="886"/>
      <c r="BC22" s="886"/>
      <c r="BD22" s="887"/>
      <c r="BE22" s="253"/>
      <c r="BF22" s="253"/>
      <c r="BG22" s="253"/>
      <c r="BH22" s="253"/>
      <c r="BI22" s="253"/>
      <c r="BJ22" s="253"/>
      <c r="BK22" s="253"/>
      <c r="BL22" s="253"/>
      <c r="BM22" s="253"/>
      <c r="BN22" s="253"/>
      <c r="BO22" s="253"/>
      <c r="BP22" s="253"/>
      <c r="BQ22" s="262">
        <v>
16</v>
      </c>
      <c r="BR22" s="263"/>
      <c r="BS22" s="834"/>
      <c r="BT22" s="835"/>
      <c r="BU22" s="835"/>
      <c r="BV22" s="835"/>
      <c r="BW22" s="835"/>
      <c r="BX22" s="835"/>
      <c r="BY22" s="835"/>
      <c r="BZ22" s="835"/>
      <c r="CA22" s="835"/>
      <c r="CB22" s="835"/>
      <c r="CC22" s="835"/>
      <c r="CD22" s="835"/>
      <c r="CE22" s="835"/>
      <c r="CF22" s="835"/>
      <c r="CG22" s="836"/>
      <c r="CH22" s="826"/>
      <c r="CI22" s="827"/>
      <c r="CJ22" s="827"/>
      <c r="CK22" s="827"/>
      <c r="CL22" s="828"/>
      <c r="CM22" s="826"/>
      <c r="CN22" s="827"/>
      <c r="CO22" s="827"/>
      <c r="CP22" s="827"/>
      <c r="CQ22" s="828"/>
      <c r="CR22" s="826"/>
      <c r="CS22" s="827"/>
      <c r="CT22" s="827"/>
      <c r="CU22" s="827"/>
      <c r="CV22" s="828"/>
      <c r="CW22" s="826"/>
      <c r="CX22" s="827"/>
      <c r="CY22" s="827"/>
      <c r="CZ22" s="827"/>
      <c r="DA22" s="828"/>
      <c r="DB22" s="826"/>
      <c r="DC22" s="827"/>
      <c r="DD22" s="827"/>
      <c r="DE22" s="827"/>
      <c r="DF22" s="828"/>
      <c r="DG22" s="826"/>
      <c r="DH22" s="827"/>
      <c r="DI22" s="827"/>
      <c r="DJ22" s="827"/>
      <c r="DK22" s="828"/>
      <c r="DL22" s="826"/>
      <c r="DM22" s="827"/>
      <c r="DN22" s="827"/>
      <c r="DO22" s="827"/>
      <c r="DP22" s="828"/>
      <c r="DQ22" s="826"/>
      <c r="DR22" s="827"/>
      <c r="DS22" s="827"/>
      <c r="DT22" s="827"/>
      <c r="DU22" s="828"/>
      <c r="DV22" s="829"/>
      <c r="DW22" s="830"/>
      <c r="DX22" s="830"/>
      <c r="DY22" s="830"/>
      <c r="DZ22" s="831"/>
      <c r="EA22" s="254"/>
    </row>
    <row r="23" spans="1:131" s="255" customFormat="1" ht="26.25" customHeight="1" thickBot="1" x14ac:dyDescent="0.25">
      <c r="A23" s="264" t="s">
        <v>
392</v>
      </c>
      <c r="B23" s="870" t="s">
        <v>
393</v>
      </c>
      <c r="C23" s="871"/>
      <c r="D23" s="871"/>
      <c r="E23" s="871"/>
      <c r="F23" s="871"/>
      <c r="G23" s="871"/>
      <c r="H23" s="871"/>
      <c r="I23" s="871"/>
      <c r="J23" s="871"/>
      <c r="K23" s="871"/>
      <c r="L23" s="871"/>
      <c r="M23" s="871"/>
      <c r="N23" s="871"/>
      <c r="O23" s="871"/>
      <c r="P23" s="872"/>
      <c r="Q23" s="873"/>
      <c r="R23" s="874"/>
      <c r="S23" s="874"/>
      <c r="T23" s="874"/>
      <c r="U23" s="874"/>
      <c r="V23" s="874"/>
      <c r="W23" s="874"/>
      <c r="X23" s="874"/>
      <c r="Y23" s="874"/>
      <c r="Z23" s="874"/>
      <c r="AA23" s="874"/>
      <c r="AB23" s="874"/>
      <c r="AC23" s="874"/>
      <c r="AD23" s="874"/>
      <c r="AE23" s="875"/>
      <c r="AF23" s="876">
        <v>
105</v>
      </c>
      <c r="AG23" s="874"/>
      <c r="AH23" s="874"/>
      <c r="AI23" s="874"/>
      <c r="AJ23" s="877"/>
      <c r="AK23" s="878"/>
      <c r="AL23" s="879"/>
      <c r="AM23" s="879"/>
      <c r="AN23" s="879"/>
      <c r="AO23" s="879"/>
      <c r="AP23" s="874"/>
      <c r="AQ23" s="874"/>
      <c r="AR23" s="874"/>
      <c r="AS23" s="874"/>
      <c r="AT23" s="874"/>
      <c r="AU23" s="880"/>
      <c r="AV23" s="880"/>
      <c r="AW23" s="880"/>
      <c r="AX23" s="880"/>
      <c r="AY23" s="881"/>
      <c r="AZ23" s="889" t="s">
        <v>
139</v>
      </c>
      <c r="BA23" s="890"/>
      <c r="BB23" s="890"/>
      <c r="BC23" s="890"/>
      <c r="BD23" s="891"/>
      <c r="BE23" s="253"/>
      <c r="BF23" s="253"/>
      <c r="BG23" s="253"/>
      <c r="BH23" s="253"/>
      <c r="BI23" s="253"/>
      <c r="BJ23" s="253"/>
      <c r="BK23" s="253"/>
      <c r="BL23" s="253"/>
      <c r="BM23" s="253"/>
      <c r="BN23" s="253"/>
      <c r="BO23" s="253"/>
      <c r="BP23" s="253"/>
      <c r="BQ23" s="262">
        <v>
17</v>
      </c>
      <c r="BR23" s="263"/>
      <c r="BS23" s="834"/>
      <c r="BT23" s="835"/>
      <c r="BU23" s="835"/>
      <c r="BV23" s="835"/>
      <c r="BW23" s="835"/>
      <c r="BX23" s="835"/>
      <c r="BY23" s="835"/>
      <c r="BZ23" s="835"/>
      <c r="CA23" s="835"/>
      <c r="CB23" s="835"/>
      <c r="CC23" s="835"/>
      <c r="CD23" s="835"/>
      <c r="CE23" s="835"/>
      <c r="CF23" s="835"/>
      <c r="CG23" s="836"/>
      <c r="CH23" s="826"/>
      <c r="CI23" s="827"/>
      <c r="CJ23" s="827"/>
      <c r="CK23" s="827"/>
      <c r="CL23" s="828"/>
      <c r="CM23" s="826"/>
      <c r="CN23" s="827"/>
      <c r="CO23" s="827"/>
      <c r="CP23" s="827"/>
      <c r="CQ23" s="828"/>
      <c r="CR23" s="826"/>
      <c r="CS23" s="827"/>
      <c r="CT23" s="827"/>
      <c r="CU23" s="827"/>
      <c r="CV23" s="828"/>
      <c r="CW23" s="826"/>
      <c r="CX23" s="827"/>
      <c r="CY23" s="827"/>
      <c r="CZ23" s="827"/>
      <c r="DA23" s="828"/>
      <c r="DB23" s="826"/>
      <c r="DC23" s="827"/>
      <c r="DD23" s="827"/>
      <c r="DE23" s="827"/>
      <c r="DF23" s="828"/>
      <c r="DG23" s="826"/>
      <c r="DH23" s="827"/>
      <c r="DI23" s="827"/>
      <c r="DJ23" s="827"/>
      <c r="DK23" s="828"/>
      <c r="DL23" s="826"/>
      <c r="DM23" s="827"/>
      <c r="DN23" s="827"/>
      <c r="DO23" s="827"/>
      <c r="DP23" s="828"/>
      <c r="DQ23" s="826"/>
      <c r="DR23" s="827"/>
      <c r="DS23" s="827"/>
      <c r="DT23" s="827"/>
      <c r="DU23" s="828"/>
      <c r="DV23" s="829"/>
      <c r="DW23" s="830"/>
      <c r="DX23" s="830"/>
      <c r="DY23" s="830"/>
      <c r="DZ23" s="831"/>
      <c r="EA23" s="254"/>
    </row>
    <row r="24" spans="1:131" s="255" customFormat="1" ht="26.25" customHeight="1" x14ac:dyDescent="0.2">
      <c r="A24" s="888" t="s">
        <v>
394</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
18</v>
      </c>
      <c r="BR24" s="263"/>
      <c r="BS24" s="834"/>
      <c r="BT24" s="835"/>
      <c r="BU24" s="835"/>
      <c r="BV24" s="835"/>
      <c r="BW24" s="835"/>
      <c r="BX24" s="835"/>
      <c r="BY24" s="835"/>
      <c r="BZ24" s="835"/>
      <c r="CA24" s="835"/>
      <c r="CB24" s="835"/>
      <c r="CC24" s="835"/>
      <c r="CD24" s="835"/>
      <c r="CE24" s="835"/>
      <c r="CF24" s="835"/>
      <c r="CG24" s="836"/>
      <c r="CH24" s="826"/>
      <c r="CI24" s="827"/>
      <c r="CJ24" s="827"/>
      <c r="CK24" s="827"/>
      <c r="CL24" s="828"/>
      <c r="CM24" s="826"/>
      <c r="CN24" s="827"/>
      <c r="CO24" s="827"/>
      <c r="CP24" s="827"/>
      <c r="CQ24" s="828"/>
      <c r="CR24" s="826"/>
      <c r="CS24" s="827"/>
      <c r="CT24" s="827"/>
      <c r="CU24" s="827"/>
      <c r="CV24" s="828"/>
      <c r="CW24" s="826"/>
      <c r="CX24" s="827"/>
      <c r="CY24" s="827"/>
      <c r="CZ24" s="827"/>
      <c r="DA24" s="828"/>
      <c r="DB24" s="826"/>
      <c r="DC24" s="827"/>
      <c r="DD24" s="827"/>
      <c r="DE24" s="827"/>
      <c r="DF24" s="828"/>
      <c r="DG24" s="826"/>
      <c r="DH24" s="827"/>
      <c r="DI24" s="827"/>
      <c r="DJ24" s="827"/>
      <c r="DK24" s="828"/>
      <c r="DL24" s="826"/>
      <c r="DM24" s="827"/>
      <c r="DN24" s="827"/>
      <c r="DO24" s="827"/>
      <c r="DP24" s="828"/>
      <c r="DQ24" s="826"/>
      <c r="DR24" s="827"/>
      <c r="DS24" s="827"/>
      <c r="DT24" s="827"/>
      <c r="DU24" s="828"/>
      <c r="DV24" s="829"/>
      <c r="DW24" s="830"/>
      <c r="DX24" s="830"/>
      <c r="DY24" s="830"/>
      <c r="DZ24" s="831"/>
      <c r="EA24" s="254"/>
    </row>
    <row r="25" spans="1:131" s="247" customFormat="1" ht="26.25" customHeight="1" thickBot="1" x14ac:dyDescent="0.25">
      <c r="A25" s="845" t="s">
        <v>
395</v>
      </c>
      <c r="B25" s="845"/>
      <c r="C25" s="845"/>
      <c r="D25" s="845"/>
      <c r="E25" s="845"/>
      <c r="F25" s="845"/>
      <c r="G25" s="845"/>
      <c r="H25" s="845"/>
      <c r="I25" s="845"/>
      <c r="J25" s="845"/>
      <c r="K25" s="845"/>
      <c r="L25" s="845"/>
      <c r="M25" s="845"/>
      <c r="N25" s="845"/>
      <c r="O25" s="845"/>
      <c r="P25" s="845"/>
      <c r="Q25" s="845"/>
      <c r="R25" s="845"/>
      <c r="S25" s="845"/>
      <c r="T25" s="845"/>
      <c r="U25" s="845"/>
      <c r="V25" s="845"/>
      <c r="W25" s="845"/>
      <c r="X25" s="845"/>
      <c r="Y25" s="845"/>
      <c r="Z25" s="845"/>
      <c r="AA25" s="845"/>
      <c r="AB25" s="845"/>
      <c r="AC25" s="845"/>
      <c r="AD25" s="845"/>
      <c r="AE25" s="845"/>
      <c r="AF25" s="845"/>
      <c r="AG25" s="845"/>
      <c r="AH25" s="845"/>
      <c r="AI25" s="845"/>
      <c r="AJ25" s="845"/>
      <c r="AK25" s="845"/>
      <c r="AL25" s="845"/>
      <c r="AM25" s="845"/>
      <c r="AN25" s="845"/>
      <c r="AO25" s="845"/>
      <c r="AP25" s="845"/>
      <c r="AQ25" s="845"/>
      <c r="AR25" s="845"/>
      <c r="AS25" s="845"/>
      <c r="AT25" s="845"/>
      <c r="AU25" s="845"/>
      <c r="AV25" s="845"/>
      <c r="AW25" s="845"/>
      <c r="AX25" s="845"/>
      <c r="AY25" s="845"/>
      <c r="AZ25" s="845"/>
      <c r="BA25" s="845"/>
      <c r="BB25" s="845"/>
      <c r="BC25" s="845"/>
      <c r="BD25" s="845"/>
      <c r="BE25" s="845"/>
      <c r="BF25" s="845"/>
      <c r="BG25" s="845"/>
      <c r="BH25" s="845"/>
      <c r="BI25" s="845"/>
      <c r="BJ25" s="252"/>
      <c r="BK25" s="252"/>
      <c r="BL25" s="252"/>
      <c r="BM25" s="252"/>
      <c r="BN25" s="252"/>
      <c r="BO25" s="265"/>
      <c r="BP25" s="265"/>
      <c r="BQ25" s="262">
        <v>
19</v>
      </c>
      <c r="BR25" s="263"/>
      <c r="BS25" s="834"/>
      <c r="BT25" s="835"/>
      <c r="BU25" s="835"/>
      <c r="BV25" s="835"/>
      <c r="BW25" s="835"/>
      <c r="BX25" s="835"/>
      <c r="BY25" s="835"/>
      <c r="BZ25" s="835"/>
      <c r="CA25" s="835"/>
      <c r="CB25" s="835"/>
      <c r="CC25" s="835"/>
      <c r="CD25" s="835"/>
      <c r="CE25" s="835"/>
      <c r="CF25" s="835"/>
      <c r="CG25" s="836"/>
      <c r="CH25" s="826"/>
      <c r="CI25" s="827"/>
      <c r="CJ25" s="827"/>
      <c r="CK25" s="827"/>
      <c r="CL25" s="828"/>
      <c r="CM25" s="826"/>
      <c r="CN25" s="827"/>
      <c r="CO25" s="827"/>
      <c r="CP25" s="827"/>
      <c r="CQ25" s="828"/>
      <c r="CR25" s="826"/>
      <c r="CS25" s="827"/>
      <c r="CT25" s="827"/>
      <c r="CU25" s="827"/>
      <c r="CV25" s="828"/>
      <c r="CW25" s="826"/>
      <c r="CX25" s="827"/>
      <c r="CY25" s="827"/>
      <c r="CZ25" s="827"/>
      <c r="DA25" s="828"/>
      <c r="DB25" s="826"/>
      <c r="DC25" s="827"/>
      <c r="DD25" s="827"/>
      <c r="DE25" s="827"/>
      <c r="DF25" s="828"/>
      <c r="DG25" s="826"/>
      <c r="DH25" s="827"/>
      <c r="DI25" s="827"/>
      <c r="DJ25" s="827"/>
      <c r="DK25" s="828"/>
      <c r="DL25" s="826"/>
      <c r="DM25" s="827"/>
      <c r="DN25" s="827"/>
      <c r="DO25" s="827"/>
      <c r="DP25" s="828"/>
      <c r="DQ25" s="826"/>
      <c r="DR25" s="827"/>
      <c r="DS25" s="827"/>
      <c r="DT25" s="827"/>
      <c r="DU25" s="828"/>
      <c r="DV25" s="829"/>
      <c r="DW25" s="830"/>
      <c r="DX25" s="830"/>
      <c r="DY25" s="830"/>
      <c r="DZ25" s="831"/>
      <c r="EA25" s="246"/>
    </row>
    <row r="26" spans="1:131" s="247" customFormat="1" ht="26.25" customHeight="1" x14ac:dyDescent="0.2">
      <c r="A26" s="820" t="s">
        <v>
373</v>
      </c>
      <c r="B26" s="821"/>
      <c r="C26" s="821"/>
      <c r="D26" s="821"/>
      <c r="E26" s="821"/>
      <c r="F26" s="821"/>
      <c r="G26" s="821"/>
      <c r="H26" s="821"/>
      <c r="I26" s="821"/>
      <c r="J26" s="821"/>
      <c r="K26" s="821"/>
      <c r="L26" s="821"/>
      <c r="M26" s="821"/>
      <c r="N26" s="821"/>
      <c r="O26" s="821"/>
      <c r="P26" s="822"/>
      <c r="Q26" s="797" t="s">
        <v>
396</v>
      </c>
      <c r="R26" s="798"/>
      <c r="S26" s="798"/>
      <c r="T26" s="798"/>
      <c r="U26" s="799"/>
      <c r="V26" s="797" t="s">
        <v>
397</v>
      </c>
      <c r="W26" s="798"/>
      <c r="X26" s="798"/>
      <c r="Y26" s="798"/>
      <c r="Z26" s="799"/>
      <c r="AA26" s="797" t="s">
        <v>
398</v>
      </c>
      <c r="AB26" s="798"/>
      <c r="AC26" s="798"/>
      <c r="AD26" s="798"/>
      <c r="AE26" s="798"/>
      <c r="AF26" s="892" t="s">
        <v>
399</v>
      </c>
      <c r="AG26" s="893"/>
      <c r="AH26" s="893"/>
      <c r="AI26" s="893"/>
      <c r="AJ26" s="894"/>
      <c r="AK26" s="798" t="s">
        <v>
400</v>
      </c>
      <c r="AL26" s="798"/>
      <c r="AM26" s="798"/>
      <c r="AN26" s="798"/>
      <c r="AO26" s="799"/>
      <c r="AP26" s="797" t="s">
        <v>
401</v>
      </c>
      <c r="AQ26" s="798"/>
      <c r="AR26" s="798"/>
      <c r="AS26" s="798"/>
      <c r="AT26" s="799"/>
      <c r="AU26" s="797" t="s">
        <v>
402</v>
      </c>
      <c r="AV26" s="798"/>
      <c r="AW26" s="798"/>
      <c r="AX26" s="798"/>
      <c r="AY26" s="799"/>
      <c r="AZ26" s="797" t="s">
        <v>
403</v>
      </c>
      <c r="BA26" s="798"/>
      <c r="BB26" s="798"/>
      <c r="BC26" s="798"/>
      <c r="BD26" s="799"/>
      <c r="BE26" s="797" t="s">
        <v>
380</v>
      </c>
      <c r="BF26" s="798"/>
      <c r="BG26" s="798"/>
      <c r="BH26" s="798"/>
      <c r="BI26" s="809"/>
      <c r="BJ26" s="252"/>
      <c r="BK26" s="252"/>
      <c r="BL26" s="252"/>
      <c r="BM26" s="252"/>
      <c r="BN26" s="252"/>
      <c r="BO26" s="265"/>
      <c r="BP26" s="265"/>
      <c r="BQ26" s="262">
        <v>
20</v>
      </c>
      <c r="BR26" s="263"/>
      <c r="BS26" s="834"/>
      <c r="BT26" s="835"/>
      <c r="BU26" s="835"/>
      <c r="BV26" s="835"/>
      <c r="BW26" s="835"/>
      <c r="BX26" s="835"/>
      <c r="BY26" s="835"/>
      <c r="BZ26" s="835"/>
      <c r="CA26" s="835"/>
      <c r="CB26" s="835"/>
      <c r="CC26" s="835"/>
      <c r="CD26" s="835"/>
      <c r="CE26" s="835"/>
      <c r="CF26" s="835"/>
      <c r="CG26" s="836"/>
      <c r="CH26" s="826"/>
      <c r="CI26" s="827"/>
      <c r="CJ26" s="827"/>
      <c r="CK26" s="827"/>
      <c r="CL26" s="828"/>
      <c r="CM26" s="826"/>
      <c r="CN26" s="827"/>
      <c r="CO26" s="827"/>
      <c r="CP26" s="827"/>
      <c r="CQ26" s="828"/>
      <c r="CR26" s="826"/>
      <c r="CS26" s="827"/>
      <c r="CT26" s="827"/>
      <c r="CU26" s="827"/>
      <c r="CV26" s="828"/>
      <c r="CW26" s="826"/>
      <c r="CX26" s="827"/>
      <c r="CY26" s="827"/>
      <c r="CZ26" s="827"/>
      <c r="DA26" s="828"/>
      <c r="DB26" s="826"/>
      <c r="DC26" s="827"/>
      <c r="DD26" s="827"/>
      <c r="DE26" s="827"/>
      <c r="DF26" s="828"/>
      <c r="DG26" s="826"/>
      <c r="DH26" s="827"/>
      <c r="DI26" s="827"/>
      <c r="DJ26" s="827"/>
      <c r="DK26" s="828"/>
      <c r="DL26" s="826"/>
      <c r="DM26" s="827"/>
      <c r="DN26" s="827"/>
      <c r="DO26" s="827"/>
      <c r="DP26" s="828"/>
      <c r="DQ26" s="826"/>
      <c r="DR26" s="827"/>
      <c r="DS26" s="827"/>
      <c r="DT26" s="827"/>
      <c r="DU26" s="828"/>
      <c r="DV26" s="829"/>
      <c r="DW26" s="830"/>
      <c r="DX26" s="830"/>
      <c r="DY26" s="830"/>
      <c r="DZ26" s="831"/>
      <c r="EA26" s="246"/>
    </row>
    <row r="27" spans="1:131" s="247" customFormat="1" ht="26.25" customHeight="1" thickBot="1" x14ac:dyDescent="0.25">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
21</v>
      </c>
      <c r="BR27" s="263"/>
      <c r="BS27" s="834"/>
      <c r="BT27" s="835"/>
      <c r="BU27" s="835"/>
      <c r="BV27" s="835"/>
      <c r="BW27" s="835"/>
      <c r="BX27" s="835"/>
      <c r="BY27" s="835"/>
      <c r="BZ27" s="835"/>
      <c r="CA27" s="835"/>
      <c r="CB27" s="835"/>
      <c r="CC27" s="835"/>
      <c r="CD27" s="835"/>
      <c r="CE27" s="835"/>
      <c r="CF27" s="835"/>
      <c r="CG27" s="836"/>
      <c r="CH27" s="826"/>
      <c r="CI27" s="827"/>
      <c r="CJ27" s="827"/>
      <c r="CK27" s="827"/>
      <c r="CL27" s="828"/>
      <c r="CM27" s="826"/>
      <c r="CN27" s="827"/>
      <c r="CO27" s="827"/>
      <c r="CP27" s="827"/>
      <c r="CQ27" s="828"/>
      <c r="CR27" s="826"/>
      <c r="CS27" s="827"/>
      <c r="CT27" s="827"/>
      <c r="CU27" s="827"/>
      <c r="CV27" s="828"/>
      <c r="CW27" s="826"/>
      <c r="CX27" s="827"/>
      <c r="CY27" s="827"/>
      <c r="CZ27" s="827"/>
      <c r="DA27" s="828"/>
      <c r="DB27" s="826"/>
      <c r="DC27" s="827"/>
      <c r="DD27" s="827"/>
      <c r="DE27" s="827"/>
      <c r="DF27" s="828"/>
      <c r="DG27" s="826"/>
      <c r="DH27" s="827"/>
      <c r="DI27" s="827"/>
      <c r="DJ27" s="827"/>
      <c r="DK27" s="828"/>
      <c r="DL27" s="826"/>
      <c r="DM27" s="827"/>
      <c r="DN27" s="827"/>
      <c r="DO27" s="827"/>
      <c r="DP27" s="828"/>
      <c r="DQ27" s="826"/>
      <c r="DR27" s="827"/>
      <c r="DS27" s="827"/>
      <c r="DT27" s="827"/>
      <c r="DU27" s="828"/>
      <c r="DV27" s="829"/>
      <c r="DW27" s="830"/>
      <c r="DX27" s="830"/>
      <c r="DY27" s="830"/>
      <c r="DZ27" s="831"/>
      <c r="EA27" s="246"/>
    </row>
    <row r="28" spans="1:131" s="247" customFormat="1" ht="26.25" customHeight="1" thickTop="1" x14ac:dyDescent="0.2">
      <c r="A28" s="266">
        <v>
1</v>
      </c>
      <c r="B28" s="811" t="s">
        <v>
404</v>
      </c>
      <c r="C28" s="812"/>
      <c r="D28" s="812"/>
      <c r="E28" s="812"/>
      <c r="F28" s="812"/>
      <c r="G28" s="812"/>
      <c r="H28" s="812"/>
      <c r="I28" s="812"/>
      <c r="J28" s="812"/>
      <c r="K28" s="812"/>
      <c r="L28" s="812"/>
      <c r="M28" s="812"/>
      <c r="N28" s="812"/>
      <c r="O28" s="812"/>
      <c r="P28" s="813"/>
      <c r="Q28" s="902">
        <v>
1447</v>
      </c>
      <c r="R28" s="903"/>
      <c r="S28" s="903"/>
      <c r="T28" s="903"/>
      <c r="U28" s="903"/>
      <c r="V28" s="903">
        <v>
1447</v>
      </c>
      <c r="W28" s="903"/>
      <c r="X28" s="903"/>
      <c r="Y28" s="903"/>
      <c r="Z28" s="903"/>
      <c r="AA28" s="903">
        <v>
0</v>
      </c>
      <c r="AB28" s="903"/>
      <c r="AC28" s="903"/>
      <c r="AD28" s="903"/>
      <c r="AE28" s="904"/>
      <c r="AF28" s="905">
        <v>
52</v>
      </c>
      <c r="AG28" s="903"/>
      <c r="AH28" s="903"/>
      <c r="AI28" s="903"/>
      <c r="AJ28" s="906"/>
      <c r="AK28" s="907">
        <v>
140</v>
      </c>
      <c r="AL28" s="898"/>
      <c r="AM28" s="898"/>
      <c r="AN28" s="898"/>
      <c r="AO28" s="898"/>
      <c r="AP28" s="898" t="s">
        <v>
510</v>
      </c>
      <c r="AQ28" s="898"/>
      <c r="AR28" s="898"/>
      <c r="AS28" s="898"/>
      <c r="AT28" s="898"/>
      <c r="AU28" s="898" t="s">
        <v>
510</v>
      </c>
      <c r="AV28" s="898"/>
      <c r="AW28" s="898"/>
      <c r="AX28" s="898"/>
      <c r="AY28" s="898"/>
      <c r="AZ28" s="899" t="s">
        <v>
510</v>
      </c>
      <c r="BA28" s="899"/>
      <c r="BB28" s="899"/>
      <c r="BC28" s="899"/>
      <c r="BD28" s="899"/>
      <c r="BE28" s="900"/>
      <c r="BF28" s="900"/>
      <c r="BG28" s="900"/>
      <c r="BH28" s="900"/>
      <c r="BI28" s="901"/>
      <c r="BJ28" s="252"/>
      <c r="BK28" s="252"/>
      <c r="BL28" s="252"/>
      <c r="BM28" s="252"/>
      <c r="BN28" s="252"/>
      <c r="BO28" s="265"/>
      <c r="BP28" s="265"/>
      <c r="BQ28" s="262">
        <v>
22</v>
      </c>
      <c r="BR28" s="263"/>
      <c r="BS28" s="834"/>
      <c r="BT28" s="835"/>
      <c r="BU28" s="835"/>
      <c r="BV28" s="835"/>
      <c r="BW28" s="835"/>
      <c r="BX28" s="835"/>
      <c r="BY28" s="835"/>
      <c r="BZ28" s="835"/>
      <c r="CA28" s="835"/>
      <c r="CB28" s="835"/>
      <c r="CC28" s="835"/>
      <c r="CD28" s="835"/>
      <c r="CE28" s="835"/>
      <c r="CF28" s="835"/>
      <c r="CG28" s="836"/>
      <c r="CH28" s="826"/>
      <c r="CI28" s="827"/>
      <c r="CJ28" s="827"/>
      <c r="CK28" s="827"/>
      <c r="CL28" s="828"/>
      <c r="CM28" s="826"/>
      <c r="CN28" s="827"/>
      <c r="CO28" s="827"/>
      <c r="CP28" s="827"/>
      <c r="CQ28" s="828"/>
      <c r="CR28" s="826"/>
      <c r="CS28" s="827"/>
      <c r="CT28" s="827"/>
      <c r="CU28" s="827"/>
      <c r="CV28" s="828"/>
      <c r="CW28" s="826"/>
      <c r="CX28" s="827"/>
      <c r="CY28" s="827"/>
      <c r="CZ28" s="827"/>
      <c r="DA28" s="828"/>
      <c r="DB28" s="826"/>
      <c r="DC28" s="827"/>
      <c r="DD28" s="827"/>
      <c r="DE28" s="827"/>
      <c r="DF28" s="828"/>
      <c r="DG28" s="826"/>
      <c r="DH28" s="827"/>
      <c r="DI28" s="827"/>
      <c r="DJ28" s="827"/>
      <c r="DK28" s="828"/>
      <c r="DL28" s="826"/>
      <c r="DM28" s="827"/>
      <c r="DN28" s="827"/>
      <c r="DO28" s="827"/>
      <c r="DP28" s="828"/>
      <c r="DQ28" s="826"/>
      <c r="DR28" s="827"/>
      <c r="DS28" s="827"/>
      <c r="DT28" s="827"/>
      <c r="DU28" s="828"/>
      <c r="DV28" s="829"/>
      <c r="DW28" s="830"/>
      <c r="DX28" s="830"/>
      <c r="DY28" s="830"/>
      <c r="DZ28" s="831"/>
      <c r="EA28" s="246"/>
    </row>
    <row r="29" spans="1:131" s="247" customFormat="1" ht="26.25" customHeight="1" x14ac:dyDescent="0.2">
      <c r="A29" s="266">
        <v>
2</v>
      </c>
      <c r="B29" s="837" t="s">
        <v>
405</v>
      </c>
      <c r="C29" s="838"/>
      <c r="D29" s="838"/>
      <c r="E29" s="838"/>
      <c r="F29" s="838"/>
      <c r="G29" s="838"/>
      <c r="H29" s="838"/>
      <c r="I29" s="838"/>
      <c r="J29" s="838"/>
      <c r="K29" s="838"/>
      <c r="L29" s="838"/>
      <c r="M29" s="838"/>
      <c r="N29" s="838"/>
      <c r="O29" s="838"/>
      <c r="P29" s="839"/>
      <c r="Q29" s="840">
        <v>
1044</v>
      </c>
      <c r="R29" s="841"/>
      <c r="S29" s="841"/>
      <c r="T29" s="841"/>
      <c r="U29" s="841"/>
      <c r="V29" s="841">
        <v>
1005</v>
      </c>
      <c r="W29" s="841"/>
      <c r="X29" s="841"/>
      <c r="Y29" s="841"/>
      <c r="Z29" s="841"/>
      <c r="AA29" s="841">
        <v>
39</v>
      </c>
      <c r="AB29" s="841"/>
      <c r="AC29" s="841"/>
      <c r="AD29" s="841"/>
      <c r="AE29" s="851"/>
      <c r="AF29" s="852">
        <v>
21</v>
      </c>
      <c r="AG29" s="853"/>
      <c r="AH29" s="853"/>
      <c r="AI29" s="853"/>
      <c r="AJ29" s="854"/>
      <c r="AK29" s="910">
        <v>
175</v>
      </c>
      <c r="AL29" s="911"/>
      <c r="AM29" s="911"/>
      <c r="AN29" s="911"/>
      <c r="AO29" s="911"/>
      <c r="AP29" s="911" t="s">
        <v>
510</v>
      </c>
      <c r="AQ29" s="911"/>
      <c r="AR29" s="911"/>
      <c r="AS29" s="911"/>
      <c r="AT29" s="911"/>
      <c r="AU29" s="911" t="s">
        <v>
510</v>
      </c>
      <c r="AV29" s="911"/>
      <c r="AW29" s="911"/>
      <c r="AX29" s="911"/>
      <c r="AY29" s="911"/>
      <c r="AZ29" s="912" t="s">
        <v>
510</v>
      </c>
      <c r="BA29" s="912"/>
      <c r="BB29" s="912"/>
      <c r="BC29" s="912"/>
      <c r="BD29" s="912"/>
      <c r="BE29" s="908"/>
      <c r="BF29" s="908"/>
      <c r="BG29" s="908"/>
      <c r="BH29" s="908"/>
      <c r="BI29" s="909"/>
      <c r="BJ29" s="252"/>
      <c r="BK29" s="252"/>
      <c r="BL29" s="252"/>
      <c r="BM29" s="252"/>
      <c r="BN29" s="252"/>
      <c r="BO29" s="265"/>
      <c r="BP29" s="265"/>
      <c r="BQ29" s="262">
        <v>
23</v>
      </c>
      <c r="BR29" s="263"/>
      <c r="BS29" s="834"/>
      <c r="BT29" s="835"/>
      <c r="BU29" s="835"/>
      <c r="BV29" s="835"/>
      <c r="BW29" s="835"/>
      <c r="BX29" s="835"/>
      <c r="BY29" s="835"/>
      <c r="BZ29" s="835"/>
      <c r="CA29" s="835"/>
      <c r="CB29" s="835"/>
      <c r="CC29" s="835"/>
      <c r="CD29" s="835"/>
      <c r="CE29" s="835"/>
      <c r="CF29" s="835"/>
      <c r="CG29" s="836"/>
      <c r="CH29" s="826"/>
      <c r="CI29" s="827"/>
      <c r="CJ29" s="827"/>
      <c r="CK29" s="827"/>
      <c r="CL29" s="828"/>
      <c r="CM29" s="826"/>
      <c r="CN29" s="827"/>
      <c r="CO29" s="827"/>
      <c r="CP29" s="827"/>
      <c r="CQ29" s="828"/>
      <c r="CR29" s="826"/>
      <c r="CS29" s="827"/>
      <c r="CT29" s="827"/>
      <c r="CU29" s="827"/>
      <c r="CV29" s="828"/>
      <c r="CW29" s="826"/>
      <c r="CX29" s="827"/>
      <c r="CY29" s="827"/>
      <c r="CZ29" s="827"/>
      <c r="DA29" s="828"/>
      <c r="DB29" s="826"/>
      <c r="DC29" s="827"/>
      <c r="DD29" s="827"/>
      <c r="DE29" s="827"/>
      <c r="DF29" s="828"/>
      <c r="DG29" s="826"/>
      <c r="DH29" s="827"/>
      <c r="DI29" s="827"/>
      <c r="DJ29" s="827"/>
      <c r="DK29" s="828"/>
      <c r="DL29" s="826"/>
      <c r="DM29" s="827"/>
      <c r="DN29" s="827"/>
      <c r="DO29" s="827"/>
      <c r="DP29" s="828"/>
      <c r="DQ29" s="826"/>
      <c r="DR29" s="827"/>
      <c r="DS29" s="827"/>
      <c r="DT29" s="827"/>
      <c r="DU29" s="828"/>
      <c r="DV29" s="829"/>
      <c r="DW29" s="830"/>
      <c r="DX29" s="830"/>
      <c r="DY29" s="830"/>
      <c r="DZ29" s="831"/>
      <c r="EA29" s="246"/>
    </row>
    <row r="30" spans="1:131" s="247" customFormat="1" ht="26.25" customHeight="1" x14ac:dyDescent="0.2">
      <c r="A30" s="266">
        <v>
3</v>
      </c>
      <c r="B30" s="837" t="s">
        <v>
406</v>
      </c>
      <c r="C30" s="838"/>
      <c r="D30" s="838"/>
      <c r="E30" s="838"/>
      <c r="F30" s="838"/>
      <c r="G30" s="838"/>
      <c r="H30" s="838"/>
      <c r="I30" s="838"/>
      <c r="J30" s="838"/>
      <c r="K30" s="838"/>
      <c r="L30" s="838"/>
      <c r="M30" s="838"/>
      <c r="N30" s="838"/>
      <c r="O30" s="838"/>
      <c r="P30" s="839"/>
      <c r="Q30" s="840">
        <v>
195</v>
      </c>
      <c r="R30" s="841"/>
      <c r="S30" s="841"/>
      <c r="T30" s="841"/>
      <c r="U30" s="841"/>
      <c r="V30" s="841">
        <v>
193</v>
      </c>
      <c r="W30" s="841"/>
      <c r="X30" s="841"/>
      <c r="Y30" s="841"/>
      <c r="Z30" s="841"/>
      <c r="AA30" s="841">
        <v>
2</v>
      </c>
      <c r="AB30" s="841"/>
      <c r="AC30" s="841"/>
      <c r="AD30" s="841"/>
      <c r="AE30" s="851"/>
      <c r="AF30" s="852">
        <v>
0</v>
      </c>
      <c r="AG30" s="853"/>
      <c r="AH30" s="853"/>
      <c r="AI30" s="853"/>
      <c r="AJ30" s="854"/>
      <c r="AK30" s="910">
        <v>
38</v>
      </c>
      <c r="AL30" s="911"/>
      <c r="AM30" s="911"/>
      <c r="AN30" s="911"/>
      <c r="AO30" s="911"/>
      <c r="AP30" s="911" t="s">
        <v>
510</v>
      </c>
      <c r="AQ30" s="911"/>
      <c r="AR30" s="911"/>
      <c r="AS30" s="911"/>
      <c r="AT30" s="911"/>
      <c r="AU30" s="911" t="s">
        <v>
510</v>
      </c>
      <c r="AV30" s="911"/>
      <c r="AW30" s="911"/>
      <c r="AX30" s="911"/>
      <c r="AY30" s="911"/>
      <c r="AZ30" s="912" t="s">
        <v>
510</v>
      </c>
      <c r="BA30" s="912"/>
      <c r="BB30" s="912"/>
      <c r="BC30" s="912"/>
      <c r="BD30" s="912"/>
      <c r="BE30" s="908"/>
      <c r="BF30" s="908"/>
      <c r="BG30" s="908"/>
      <c r="BH30" s="908"/>
      <c r="BI30" s="909"/>
      <c r="BJ30" s="252"/>
      <c r="BK30" s="252"/>
      <c r="BL30" s="252"/>
      <c r="BM30" s="252"/>
      <c r="BN30" s="252"/>
      <c r="BO30" s="265"/>
      <c r="BP30" s="265"/>
      <c r="BQ30" s="262">
        <v>
24</v>
      </c>
      <c r="BR30" s="263"/>
      <c r="BS30" s="834"/>
      <c r="BT30" s="835"/>
      <c r="BU30" s="835"/>
      <c r="BV30" s="835"/>
      <c r="BW30" s="835"/>
      <c r="BX30" s="835"/>
      <c r="BY30" s="835"/>
      <c r="BZ30" s="835"/>
      <c r="CA30" s="835"/>
      <c r="CB30" s="835"/>
      <c r="CC30" s="835"/>
      <c r="CD30" s="835"/>
      <c r="CE30" s="835"/>
      <c r="CF30" s="835"/>
      <c r="CG30" s="836"/>
      <c r="CH30" s="826"/>
      <c r="CI30" s="827"/>
      <c r="CJ30" s="827"/>
      <c r="CK30" s="827"/>
      <c r="CL30" s="828"/>
      <c r="CM30" s="826"/>
      <c r="CN30" s="827"/>
      <c r="CO30" s="827"/>
      <c r="CP30" s="827"/>
      <c r="CQ30" s="828"/>
      <c r="CR30" s="826"/>
      <c r="CS30" s="827"/>
      <c r="CT30" s="827"/>
      <c r="CU30" s="827"/>
      <c r="CV30" s="828"/>
      <c r="CW30" s="826"/>
      <c r="CX30" s="827"/>
      <c r="CY30" s="827"/>
      <c r="CZ30" s="827"/>
      <c r="DA30" s="828"/>
      <c r="DB30" s="826"/>
      <c r="DC30" s="827"/>
      <c r="DD30" s="827"/>
      <c r="DE30" s="827"/>
      <c r="DF30" s="828"/>
      <c r="DG30" s="826"/>
      <c r="DH30" s="827"/>
      <c r="DI30" s="827"/>
      <c r="DJ30" s="827"/>
      <c r="DK30" s="828"/>
      <c r="DL30" s="826"/>
      <c r="DM30" s="827"/>
      <c r="DN30" s="827"/>
      <c r="DO30" s="827"/>
      <c r="DP30" s="828"/>
      <c r="DQ30" s="826"/>
      <c r="DR30" s="827"/>
      <c r="DS30" s="827"/>
      <c r="DT30" s="827"/>
      <c r="DU30" s="828"/>
      <c r="DV30" s="829"/>
      <c r="DW30" s="830"/>
      <c r="DX30" s="830"/>
      <c r="DY30" s="830"/>
      <c r="DZ30" s="831"/>
      <c r="EA30" s="246"/>
    </row>
    <row r="31" spans="1:131" s="247" customFormat="1" ht="26.25" customHeight="1" x14ac:dyDescent="0.2">
      <c r="A31" s="266">
        <v>
4</v>
      </c>
      <c r="B31" s="837" t="s">
        <v>
407</v>
      </c>
      <c r="C31" s="838"/>
      <c r="D31" s="838"/>
      <c r="E31" s="838"/>
      <c r="F31" s="838"/>
      <c r="G31" s="838"/>
      <c r="H31" s="838"/>
      <c r="I31" s="838"/>
      <c r="J31" s="838"/>
      <c r="K31" s="838"/>
      <c r="L31" s="838"/>
      <c r="M31" s="838"/>
      <c r="N31" s="838"/>
      <c r="O31" s="838"/>
      <c r="P31" s="839"/>
      <c r="Q31" s="840">
        <v>
535</v>
      </c>
      <c r="R31" s="841"/>
      <c r="S31" s="841"/>
      <c r="T31" s="841"/>
      <c r="U31" s="841"/>
      <c r="V31" s="841">
        <v>
533</v>
      </c>
      <c r="W31" s="841"/>
      <c r="X31" s="841"/>
      <c r="Y31" s="841"/>
      <c r="Z31" s="841"/>
      <c r="AA31" s="841">
        <v>
2</v>
      </c>
      <c r="AB31" s="841"/>
      <c r="AC31" s="841"/>
      <c r="AD31" s="841"/>
      <c r="AE31" s="851"/>
      <c r="AF31" s="852">
        <v>
135</v>
      </c>
      <c r="AG31" s="853"/>
      <c r="AH31" s="853"/>
      <c r="AI31" s="853"/>
      <c r="AJ31" s="854"/>
      <c r="AK31" s="910">
        <v>
40</v>
      </c>
      <c r="AL31" s="911"/>
      <c r="AM31" s="911"/>
      <c r="AN31" s="911"/>
      <c r="AO31" s="911"/>
      <c r="AP31" s="911">
        <v>
2259</v>
      </c>
      <c r="AQ31" s="911"/>
      <c r="AR31" s="911"/>
      <c r="AS31" s="911"/>
      <c r="AT31" s="911"/>
      <c r="AU31" s="911">
        <v>
343</v>
      </c>
      <c r="AV31" s="911"/>
      <c r="AW31" s="911"/>
      <c r="AX31" s="911"/>
      <c r="AY31" s="911"/>
      <c r="AZ31" s="912" t="s">
        <v>
510</v>
      </c>
      <c r="BA31" s="912"/>
      <c r="BB31" s="912"/>
      <c r="BC31" s="912"/>
      <c r="BD31" s="912"/>
      <c r="BE31" s="908" t="s">
        <v>
408</v>
      </c>
      <c r="BF31" s="908"/>
      <c r="BG31" s="908"/>
      <c r="BH31" s="908"/>
      <c r="BI31" s="909"/>
      <c r="BJ31" s="252"/>
      <c r="BK31" s="252"/>
      <c r="BL31" s="252"/>
      <c r="BM31" s="252"/>
      <c r="BN31" s="252"/>
      <c r="BO31" s="265"/>
      <c r="BP31" s="265"/>
      <c r="BQ31" s="262">
        <v>
25</v>
      </c>
      <c r="BR31" s="263"/>
      <c r="BS31" s="834"/>
      <c r="BT31" s="835"/>
      <c r="BU31" s="835"/>
      <c r="BV31" s="835"/>
      <c r="BW31" s="835"/>
      <c r="BX31" s="835"/>
      <c r="BY31" s="835"/>
      <c r="BZ31" s="835"/>
      <c r="CA31" s="835"/>
      <c r="CB31" s="835"/>
      <c r="CC31" s="835"/>
      <c r="CD31" s="835"/>
      <c r="CE31" s="835"/>
      <c r="CF31" s="835"/>
      <c r="CG31" s="836"/>
      <c r="CH31" s="826"/>
      <c r="CI31" s="827"/>
      <c r="CJ31" s="827"/>
      <c r="CK31" s="827"/>
      <c r="CL31" s="828"/>
      <c r="CM31" s="826"/>
      <c r="CN31" s="827"/>
      <c r="CO31" s="827"/>
      <c r="CP31" s="827"/>
      <c r="CQ31" s="828"/>
      <c r="CR31" s="826"/>
      <c r="CS31" s="827"/>
      <c r="CT31" s="827"/>
      <c r="CU31" s="827"/>
      <c r="CV31" s="828"/>
      <c r="CW31" s="826"/>
      <c r="CX31" s="827"/>
      <c r="CY31" s="827"/>
      <c r="CZ31" s="827"/>
      <c r="DA31" s="828"/>
      <c r="DB31" s="826"/>
      <c r="DC31" s="827"/>
      <c r="DD31" s="827"/>
      <c r="DE31" s="827"/>
      <c r="DF31" s="828"/>
      <c r="DG31" s="826"/>
      <c r="DH31" s="827"/>
      <c r="DI31" s="827"/>
      <c r="DJ31" s="827"/>
      <c r="DK31" s="828"/>
      <c r="DL31" s="826"/>
      <c r="DM31" s="827"/>
      <c r="DN31" s="827"/>
      <c r="DO31" s="827"/>
      <c r="DP31" s="828"/>
      <c r="DQ31" s="826"/>
      <c r="DR31" s="827"/>
      <c r="DS31" s="827"/>
      <c r="DT31" s="827"/>
      <c r="DU31" s="828"/>
      <c r="DV31" s="829"/>
      <c r="DW31" s="830"/>
      <c r="DX31" s="830"/>
      <c r="DY31" s="830"/>
      <c r="DZ31" s="831"/>
      <c r="EA31" s="246"/>
    </row>
    <row r="32" spans="1:131" s="247" customFormat="1" ht="26.25" customHeight="1" x14ac:dyDescent="0.2">
      <c r="A32" s="266">
        <v>
5</v>
      </c>
      <c r="B32" s="837" t="s">
        <v>
409</v>
      </c>
      <c r="C32" s="838"/>
      <c r="D32" s="838"/>
      <c r="E32" s="838"/>
      <c r="F32" s="838"/>
      <c r="G32" s="838"/>
      <c r="H32" s="838"/>
      <c r="I32" s="838"/>
      <c r="J32" s="838"/>
      <c r="K32" s="838"/>
      <c r="L32" s="838"/>
      <c r="M32" s="838"/>
      <c r="N32" s="838"/>
      <c r="O32" s="838"/>
      <c r="P32" s="839"/>
      <c r="Q32" s="840">
        <v>
154</v>
      </c>
      <c r="R32" s="841"/>
      <c r="S32" s="841"/>
      <c r="T32" s="841"/>
      <c r="U32" s="841"/>
      <c r="V32" s="841">
        <v>
158</v>
      </c>
      <c r="W32" s="841"/>
      <c r="X32" s="841"/>
      <c r="Y32" s="841"/>
      <c r="Z32" s="841"/>
      <c r="AA32" s="841">
        <v>
-4</v>
      </c>
      <c r="AB32" s="841"/>
      <c r="AC32" s="841"/>
      <c r="AD32" s="841"/>
      <c r="AE32" s="851"/>
      <c r="AF32" s="852">
        <v>
41</v>
      </c>
      <c r="AG32" s="853"/>
      <c r="AH32" s="853"/>
      <c r="AI32" s="853"/>
      <c r="AJ32" s="854"/>
      <c r="AK32" s="910">
        <v>
65</v>
      </c>
      <c r="AL32" s="911"/>
      <c r="AM32" s="911"/>
      <c r="AN32" s="911"/>
      <c r="AO32" s="911"/>
      <c r="AP32" s="911">
        <v>
23</v>
      </c>
      <c r="AQ32" s="911"/>
      <c r="AR32" s="911"/>
      <c r="AS32" s="911"/>
      <c r="AT32" s="911"/>
      <c r="AU32" s="911">
        <v>
9</v>
      </c>
      <c r="AV32" s="911"/>
      <c r="AW32" s="911"/>
      <c r="AX32" s="911"/>
      <c r="AY32" s="911"/>
      <c r="AZ32" s="912" t="s">
        <v>
510</v>
      </c>
      <c r="BA32" s="912"/>
      <c r="BB32" s="912"/>
      <c r="BC32" s="912"/>
      <c r="BD32" s="912"/>
      <c r="BE32" s="908" t="s">
        <v>
408</v>
      </c>
      <c r="BF32" s="908"/>
      <c r="BG32" s="908"/>
      <c r="BH32" s="908"/>
      <c r="BI32" s="909"/>
      <c r="BJ32" s="252"/>
      <c r="BK32" s="252"/>
      <c r="BL32" s="252"/>
      <c r="BM32" s="252"/>
      <c r="BN32" s="252"/>
      <c r="BO32" s="265"/>
      <c r="BP32" s="265"/>
      <c r="BQ32" s="262">
        <v>
26</v>
      </c>
      <c r="BR32" s="263"/>
      <c r="BS32" s="834"/>
      <c r="BT32" s="835"/>
      <c r="BU32" s="835"/>
      <c r="BV32" s="835"/>
      <c r="BW32" s="835"/>
      <c r="BX32" s="835"/>
      <c r="BY32" s="835"/>
      <c r="BZ32" s="835"/>
      <c r="CA32" s="835"/>
      <c r="CB32" s="835"/>
      <c r="CC32" s="835"/>
      <c r="CD32" s="835"/>
      <c r="CE32" s="835"/>
      <c r="CF32" s="835"/>
      <c r="CG32" s="836"/>
      <c r="CH32" s="826"/>
      <c r="CI32" s="827"/>
      <c r="CJ32" s="827"/>
      <c r="CK32" s="827"/>
      <c r="CL32" s="828"/>
      <c r="CM32" s="826"/>
      <c r="CN32" s="827"/>
      <c r="CO32" s="827"/>
      <c r="CP32" s="827"/>
      <c r="CQ32" s="828"/>
      <c r="CR32" s="826"/>
      <c r="CS32" s="827"/>
      <c r="CT32" s="827"/>
      <c r="CU32" s="827"/>
      <c r="CV32" s="828"/>
      <c r="CW32" s="826"/>
      <c r="CX32" s="827"/>
      <c r="CY32" s="827"/>
      <c r="CZ32" s="827"/>
      <c r="DA32" s="828"/>
      <c r="DB32" s="826"/>
      <c r="DC32" s="827"/>
      <c r="DD32" s="827"/>
      <c r="DE32" s="827"/>
      <c r="DF32" s="828"/>
      <c r="DG32" s="826"/>
      <c r="DH32" s="827"/>
      <c r="DI32" s="827"/>
      <c r="DJ32" s="827"/>
      <c r="DK32" s="828"/>
      <c r="DL32" s="826"/>
      <c r="DM32" s="827"/>
      <c r="DN32" s="827"/>
      <c r="DO32" s="827"/>
      <c r="DP32" s="828"/>
      <c r="DQ32" s="826"/>
      <c r="DR32" s="827"/>
      <c r="DS32" s="827"/>
      <c r="DT32" s="827"/>
      <c r="DU32" s="828"/>
      <c r="DV32" s="829"/>
      <c r="DW32" s="830"/>
      <c r="DX32" s="830"/>
      <c r="DY32" s="830"/>
      <c r="DZ32" s="831"/>
      <c r="EA32" s="246"/>
    </row>
    <row r="33" spans="1:131" s="247" customFormat="1" ht="26.25" customHeight="1" x14ac:dyDescent="0.2">
      <c r="A33" s="266">
        <v>
6</v>
      </c>
      <c r="B33" s="837" t="s">
        <v>
410</v>
      </c>
      <c r="C33" s="838"/>
      <c r="D33" s="838"/>
      <c r="E33" s="838"/>
      <c r="F33" s="838"/>
      <c r="G33" s="838"/>
      <c r="H33" s="838"/>
      <c r="I33" s="838"/>
      <c r="J33" s="838"/>
      <c r="K33" s="838"/>
      <c r="L33" s="838"/>
      <c r="M33" s="838"/>
      <c r="N33" s="838"/>
      <c r="O33" s="838"/>
      <c r="P33" s="839"/>
      <c r="Q33" s="840">
        <v>
1229</v>
      </c>
      <c r="R33" s="841"/>
      <c r="S33" s="841"/>
      <c r="T33" s="841"/>
      <c r="U33" s="841"/>
      <c r="V33" s="841">
        <v>
1329</v>
      </c>
      <c r="W33" s="841"/>
      <c r="X33" s="841"/>
      <c r="Y33" s="841"/>
      <c r="Z33" s="841"/>
      <c r="AA33" s="841">
        <v>
10</v>
      </c>
      <c r="AB33" s="841"/>
      <c r="AC33" s="841"/>
      <c r="AD33" s="841"/>
      <c r="AE33" s="851"/>
      <c r="AF33" s="852">
        <v>
531</v>
      </c>
      <c r="AG33" s="853"/>
      <c r="AH33" s="853"/>
      <c r="AI33" s="853"/>
      <c r="AJ33" s="854"/>
      <c r="AK33" s="910">
        <v>
276</v>
      </c>
      <c r="AL33" s="911"/>
      <c r="AM33" s="911"/>
      <c r="AN33" s="911"/>
      <c r="AO33" s="911"/>
      <c r="AP33" s="911">
        <v>
1345</v>
      </c>
      <c r="AQ33" s="911"/>
      <c r="AR33" s="911"/>
      <c r="AS33" s="911"/>
      <c r="AT33" s="911"/>
      <c r="AU33" s="911">
        <v>
768</v>
      </c>
      <c r="AV33" s="911"/>
      <c r="AW33" s="911"/>
      <c r="AX33" s="911"/>
      <c r="AY33" s="911"/>
      <c r="AZ33" s="912" t="s">
        <v>
510</v>
      </c>
      <c r="BA33" s="912"/>
      <c r="BB33" s="912"/>
      <c r="BC33" s="912"/>
      <c r="BD33" s="912"/>
      <c r="BE33" s="908" t="s">
        <v>
408</v>
      </c>
      <c r="BF33" s="908"/>
      <c r="BG33" s="908"/>
      <c r="BH33" s="908"/>
      <c r="BI33" s="909"/>
      <c r="BJ33" s="252"/>
      <c r="BK33" s="252"/>
      <c r="BL33" s="252"/>
      <c r="BM33" s="252"/>
      <c r="BN33" s="252"/>
      <c r="BO33" s="265"/>
      <c r="BP33" s="265"/>
      <c r="BQ33" s="262">
        <v>
27</v>
      </c>
      <c r="BR33" s="263"/>
      <c r="BS33" s="834"/>
      <c r="BT33" s="835"/>
      <c r="BU33" s="835"/>
      <c r="BV33" s="835"/>
      <c r="BW33" s="835"/>
      <c r="BX33" s="835"/>
      <c r="BY33" s="835"/>
      <c r="BZ33" s="835"/>
      <c r="CA33" s="835"/>
      <c r="CB33" s="835"/>
      <c r="CC33" s="835"/>
      <c r="CD33" s="835"/>
      <c r="CE33" s="835"/>
      <c r="CF33" s="835"/>
      <c r="CG33" s="836"/>
      <c r="CH33" s="826"/>
      <c r="CI33" s="827"/>
      <c r="CJ33" s="827"/>
      <c r="CK33" s="827"/>
      <c r="CL33" s="828"/>
      <c r="CM33" s="826"/>
      <c r="CN33" s="827"/>
      <c r="CO33" s="827"/>
      <c r="CP33" s="827"/>
      <c r="CQ33" s="828"/>
      <c r="CR33" s="826"/>
      <c r="CS33" s="827"/>
      <c r="CT33" s="827"/>
      <c r="CU33" s="827"/>
      <c r="CV33" s="828"/>
      <c r="CW33" s="826"/>
      <c r="CX33" s="827"/>
      <c r="CY33" s="827"/>
      <c r="CZ33" s="827"/>
      <c r="DA33" s="828"/>
      <c r="DB33" s="826"/>
      <c r="DC33" s="827"/>
      <c r="DD33" s="827"/>
      <c r="DE33" s="827"/>
      <c r="DF33" s="828"/>
      <c r="DG33" s="826"/>
      <c r="DH33" s="827"/>
      <c r="DI33" s="827"/>
      <c r="DJ33" s="827"/>
      <c r="DK33" s="828"/>
      <c r="DL33" s="826"/>
      <c r="DM33" s="827"/>
      <c r="DN33" s="827"/>
      <c r="DO33" s="827"/>
      <c r="DP33" s="828"/>
      <c r="DQ33" s="826"/>
      <c r="DR33" s="827"/>
      <c r="DS33" s="827"/>
      <c r="DT33" s="827"/>
      <c r="DU33" s="828"/>
      <c r="DV33" s="829"/>
      <c r="DW33" s="830"/>
      <c r="DX33" s="830"/>
      <c r="DY33" s="830"/>
      <c r="DZ33" s="831"/>
      <c r="EA33" s="246"/>
    </row>
    <row r="34" spans="1:131" s="247" customFormat="1" ht="26.25" customHeight="1" x14ac:dyDescent="0.2">
      <c r="A34" s="266">
        <v>
7</v>
      </c>
      <c r="B34" s="837" t="s">
        <v>
411</v>
      </c>
      <c r="C34" s="838"/>
      <c r="D34" s="838"/>
      <c r="E34" s="838"/>
      <c r="F34" s="838"/>
      <c r="G34" s="838"/>
      <c r="H34" s="838"/>
      <c r="I34" s="838"/>
      <c r="J34" s="838"/>
      <c r="K34" s="838"/>
      <c r="L34" s="838"/>
      <c r="M34" s="838"/>
      <c r="N34" s="838"/>
      <c r="O34" s="838"/>
      <c r="P34" s="839"/>
      <c r="Q34" s="840">
        <v>
55</v>
      </c>
      <c r="R34" s="841"/>
      <c r="S34" s="841"/>
      <c r="T34" s="841"/>
      <c r="U34" s="841"/>
      <c r="V34" s="841">
        <v>
52</v>
      </c>
      <c r="W34" s="841"/>
      <c r="X34" s="841"/>
      <c r="Y34" s="841"/>
      <c r="Z34" s="841"/>
      <c r="AA34" s="841">
        <v>
3</v>
      </c>
      <c r="AB34" s="841"/>
      <c r="AC34" s="841"/>
      <c r="AD34" s="841"/>
      <c r="AE34" s="851"/>
      <c r="AF34" s="852">
        <v>
16</v>
      </c>
      <c r="AG34" s="853"/>
      <c r="AH34" s="853"/>
      <c r="AI34" s="853"/>
      <c r="AJ34" s="854"/>
      <c r="AK34" s="910">
        <v>
39</v>
      </c>
      <c r="AL34" s="911"/>
      <c r="AM34" s="911"/>
      <c r="AN34" s="911"/>
      <c r="AO34" s="911"/>
      <c r="AP34" s="911">
        <v>
104</v>
      </c>
      <c r="AQ34" s="911"/>
      <c r="AR34" s="911"/>
      <c r="AS34" s="911"/>
      <c r="AT34" s="911"/>
      <c r="AU34" s="911">
        <v>
104</v>
      </c>
      <c r="AV34" s="911"/>
      <c r="AW34" s="911"/>
      <c r="AX34" s="911"/>
      <c r="AY34" s="911"/>
      <c r="AZ34" s="912" t="s">
        <v>
510</v>
      </c>
      <c r="BA34" s="912"/>
      <c r="BB34" s="912"/>
      <c r="BC34" s="912"/>
      <c r="BD34" s="912"/>
      <c r="BE34" s="908" t="s">
        <v>
412</v>
      </c>
      <c r="BF34" s="908"/>
      <c r="BG34" s="908"/>
      <c r="BH34" s="908"/>
      <c r="BI34" s="909"/>
      <c r="BJ34" s="252"/>
      <c r="BK34" s="252"/>
      <c r="BL34" s="252"/>
      <c r="BM34" s="252"/>
      <c r="BN34" s="252"/>
      <c r="BO34" s="265"/>
      <c r="BP34" s="265"/>
      <c r="BQ34" s="262">
        <v>
28</v>
      </c>
      <c r="BR34" s="263"/>
      <c r="BS34" s="834"/>
      <c r="BT34" s="835"/>
      <c r="BU34" s="835"/>
      <c r="BV34" s="835"/>
      <c r="BW34" s="835"/>
      <c r="BX34" s="835"/>
      <c r="BY34" s="835"/>
      <c r="BZ34" s="835"/>
      <c r="CA34" s="835"/>
      <c r="CB34" s="835"/>
      <c r="CC34" s="835"/>
      <c r="CD34" s="835"/>
      <c r="CE34" s="835"/>
      <c r="CF34" s="835"/>
      <c r="CG34" s="836"/>
      <c r="CH34" s="826"/>
      <c r="CI34" s="827"/>
      <c r="CJ34" s="827"/>
      <c r="CK34" s="827"/>
      <c r="CL34" s="828"/>
      <c r="CM34" s="826"/>
      <c r="CN34" s="827"/>
      <c r="CO34" s="827"/>
      <c r="CP34" s="827"/>
      <c r="CQ34" s="828"/>
      <c r="CR34" s="826"/>
      <c r="CS34" s="827"/>
      <c r="CT34" s="827"/>
      <c r="CU34" s="827"/>
      <c r="CV34" s="828"/>
      <c r="CW34" s="826"/>
      <c r="CX34" s="827"/>
      <c r="CY34" s="827"/>
      <c r="CZ34" s="827"/>
      <c r="DA34" s="828"/>
      <c r="DB34" s="826"/>
      <c r="DC34" s="827"/>
      <c r="DD34" s="827"/>
      <c r="DE34" s="827"/>
      <c r="DF34" s="828"/>
      <c r="DG34" s="826"/>
      <c r="DH34" s="827"/>
      <c r="DI34" s="827"/>
      <c r="DJ34" s="827"/>
      <c r="DK34" s="828"/>
      <c r="DL34" s="826"/>
      <c r="DM34" s="827"/>
      <c r="DN34" s="827"/>
      <c r="DO34" s="827"/>
      <c r="DP34" s="828"/>
      <c r="DQ34" s="826"/>
      <c r="DR34" s="827"/>
      <c r="DS34" s="827"/>
      <c r="DT34" s="827"/>
      <c r="DU34" s="828"/>
      <c r="DV34" s="829"/>
      <c r="DW34" s="830"/>
      <c r="DX34" s="830"/>
      <c r="DY34" s="830"/>
      <c r="DZ34" s="831"/>
      <c r="EA34" s="246"/>
    </row>
    <row r="35" spans="1:131" s="247" customFormat="1" ht="26.25" customHeight="1" x14ac:dyDescent="0.2">
      <c r="A35" s="266">
        <v>
8</v>
      </c>
      <c r="B35" s="837"/>
      <c r="C35" s="838"/>
      <c r="D35" s="838"/>
      <c r="E35" s="838"/>
      <c r="F35" s="838"/>
      <c r="G35" s="838"/>
      <c r="H35" s="838"/>
      <c r="I35" s="838"/>
      <c r="J35" s="838"/>
      <c r="K35" s="838"/>
      <c r="L35" s="838"/>
      <c r="M35" s="838"/>
      <c r="N35" s="838"/>
      <c r="O35" s="838"/>
      <c r="P35" s="839"/>
      <c r="Q35" s="840"/>
      <c r="R35" s="841"/>
      <c r="S35" s="841"/>
      <c r="T35" s="841"/>
      <c r="U35" s="841"/>
      <c r="V35" s="841"/>
      <c r="W35" s="841"/>
      <c r="X35" s="841"/>
      <c r="Y35" s="841"/>
      <c r="Z35" s="841"/>
      <c r="AA35" s="841"/>
      <c r="AB35" s="841"/>
      <c r="AC35" s="841"/>
      <c r="AD35" s="841"/>
      <c r="AE35" s="851"/>
      <c r="AF35" s="852"/>
      <c r="AG35" s="853"/>
      <c r="AH35" s="853"/>
      <c r="AI35" s="853"/>
      <c r="AJ35" s="854"/>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
29</v>
      </c>
      <c r="BR35" s="263"/>
      <c r="BS35" s="834"/>
      <c r="BT35" s="835"/>
      <c r="BU35" s="835"/>
      <c r="BV35" s="835"/>
      <c r="BW35" s="835"/>
      <c r="BX35" s="835"/>
      <c r="BY35" s="835"/>
      <c r="BZ35" s="835"/>
      <c r="CA35" s="835"/>
      <c r="CB35" s="835"/>
      <c r="CC35" s="835"/>
      <c r="CD35" s="835"/>
      <c r="CE35" s="835"/>
      <c r="CF35" s="835"/>
      <c r="CG35" s="836"/>
      <c r="CH35" s="826"/>
      <c r="CI35" s="827"/>
      <c r="CJ35" s="827"/>
      <c r="CK35" s="827"/>
      <c r="CL35" s="828"/>
      <c r="CM35" s="826"/>
      <c r="CN35" s="827"/>
      <c r="CO35" s="827"/>
      <c r="CP35" s="827"/>
      <c r="CQ35" s="828"/>
      <c r="CR35" s="826"/>
      <c r="CS35" s="827"/>
      <c r="CT35" s="827"/>
      <c r="CU35" s="827"/>
      <c r="CV35" s="828"/>
      <c r="CW35" s="826"/>
      <c r="CX35" s="827"/>
      <c r="CY35" s="827"/>
      <c r="CZ35" s="827"/>
      <c r="DA35" s="828"/>
      <c r="DB35" s="826"/>
      <c r="DC35" s="827"/>
      <c r="DD35" s="827"/>
      <c r="DE35" s="827"/>
      <c r="DF35" s="828"/>
      <c r="DG35" s="826"/>
      <c r="DH35" s="827"/>
      <c r="DI35" s="827"/>
      <c r="DJ35" s="827"/>
      <c r="DK35" s="828"/>
      <c r="DL35" s="826"/>
      <c r="DM35" s="827"/>
      <c r="DN35" s="827"/>
      <c r="DO35" s="827"/>
      <c r="DP35" s="828"/>
      <c r="DQ35" s="826"/>
      <c r="DR35" s="827"/>
      <c r="DS35" s="827"/>
      <c r="DT35" s="827"/>
      <c r="DU35" s="828"/>
      <c r="DV35" s="829"/>
      <c r="DW35" s="830"/>
      <c r="DX35" s="830"/>
      <c r="DY35" s="830"/>
      <c r="DZ35" s="831"/>
      <c r="EA35" s="246"/>
    </row>
    <row r="36" spans="1:131" s="247" customFormat="1" ht="26.25" customHeight="1" x14ac:dyDescent="0.2">
      <c r="A36" s="266">
        <v>
9</v>
      </c>
      <c r="B36" s="837"/>
      <c r="C36" s="838"/>
      <c r="D36" s="838"/>
      <c r="E36" s="838"/>
      <c r="F36" s="838"/>
      <c r="G36" s="838"/>
      <c r="H36" s="838"/>
      <c r="I36" s="838"/>
      <c r="J36" s="838"/>
      <c r="K36" s="838"/>
      <c r="L36" s="838"/>
      <c r="M36" s="838"/>
      <c r="N36" s="838"/>
      <c r="O36" s="838"/>
      <c r="P36" s="839"/>
      <c r="Q36" s="840"/>
      <c r="R36" s="841"/>
      <c r="S36" s="841"/>
      <c r="T36" s="841"/>
      <c r="U36" s="841"/>
      <c r="V36" s="841"/>
      <c r="W36" s="841"/>
      <c r="X36" s="841"/>
      <c r="Y36" s="841"/>
      <c r="Z36" s="841"/>
      <c r="AA36" s="841"/>
      <c r="AB36" s="841"/>
      <c r="AC36" s="841"/>
      <c r="AD36" s="841"/>
      <c r="AE36" s="851"/>
      <c r="AF36" s="852"/>
      <c r="AG36" s="853"/>
      <c r="AH36" s="853"/>
      <c r="AI36" s="853"/>
      <c r="AJ36" s="854"/>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
30</v>
      </c>
      <c r="BR36" s="263"/>
      <c r="BS36" s="834"/>
      <c r="BT36" s="835"/>
      <c r="BU36" s="835"/>
      <c r="BV36" s="835"/>
      <c r="BW36" s="835"/>
      <c r="BX36" s="835"/>
      <c r="BY36" s="835"/>
      <c r="BZ36" s="835"/>
      <c r="CA36" s="835"/>
      <c r="CB36" s="835"/>
      <c r="CC36" s="835"/>
      <c r="CD36" s="835"/>
      <c r="CE36" s="835"/>
      <c r="CF36" s="835"/>
      <c r="CG36" s="836"/>
      <c r="CH36" s="826"/>
      <c r="CI36" s="827"/>
      <c r="CJ36" s="827"/>
      <c r="CK36" s="827"/>
      <c r="CL36" s="828"/>
      <c r="CM36" s="826"/>
      <c r="CN36" s="827"/>
      <c r="CO36" s="827"/>
      <c r="CP36" s="827"/>
      <c r="CQ36" s="828"/>
      <c r="CR36" s="826"/>
      <c r="CS36" s="827"/>
      <c r="CT36" s="827"/>
      <c r="CU36" s="827"/>
      <c r="CV36" s="828"/>
      <c r="CW36" s="826"/>
      <c r="CX36" s="827"/>
      <c r="CY36" s="827"/>
      <c r="CZ36" s="827"/>
      <c r="DA36" s="828"/>
      <c r="DB36" s="826"/>
      <c r="DC36" s="827"/>
      <c r="DD36" s="827"/>
      <c r="DE36" s="827"/>
      <c r="DF36" s="828"/>
      <c r="DG36" s="826"/>
      <c r="DH36" s="827"/>
      <c r="DI36" s="827"/>
      <c r="DJ36" s="827"/>
      <c r="DK36" s="828"/>
      <c r="DL36" s="826"/>
      <c r="DM36" s="827"/>
      <c r="DN36" s="827"/>
      <c r="DO36" s="827"/>
      <c r="DP36" s="828"/>
      <c r="DQ36" s="826"/>
      <c r="DR36" s="827"/>
      <c r="DS36" s="827"/>
      <c r="DT36" s="827"/>
      <c r="DU36" s="828"/>
      <c r="DV36" s="829"/>
      <c r="DW36" s="830"/>
      <c r="DX36" s="830"/>
      <c r="DY36" s="830"/>
      <c r="DZ36" s="831"/>
      <c r="EA36" s="246"/>
    </row>
    <row r="37" spans="1:131" s="247" customFormat="1" ht="26.25" customHeight="1" x14ac:dyDescent="0.2">
      <c r="A37" s="266">
        <v>
10</v>
      </c>
      <c r="B37" s="837"/>
      <c r="C37" s="838"/>
      <c r="D37" s="838"/>
      <c r="E37" s="838"/>
      <c r="F37" s="838"/>
      <c r="G37" s="838"/>
      <c r="H37" s="838"/>
      <c r="I37" s="838"/>
      <c r="J37" s="838"/>
      <c r="K37" s="838"/>
      <c r="L37" s="838"/>
      <c r="M37" s="838"/>
      <c r="N37" s="838"/>
      <c r="O37" s="838"/>
      <c r="P37" s="839"/>
      <c r="Q37" s="840"/>
      <c r="R37" s="841"/>
      <c r="S37" s="841"/>
      <c r="T37" s="841"/>
      <c r="U37" s="841"/>
      <c r="V37" s="841"/>
      <c r="W37" s="841"/>
      <c r="X37" s="841"/>
      <c r="Y37" s="841"/>
      <c r="Z37" s="841"/>
      <c r="AA37" s="841"/>
      <c r="AB37" s="841"/>
      <c r="AC37" s="841"/>
      <c r="AD37" s="841"/>
      <c r="AE37" s="851"/>
      <c r="AF37" s="852"/>
      <c r="AG37" s="853"/>
      <c r="AH37" s="853"/>
      <c r="AI37" s="853"/>
      <c r="AJ37" s="854"/>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
31</v>
      </c>
      <c r="BR37" s="263"/>
      <c r="BS37" s="834"/>
      <c r="BT37" s="835"/>
      <c r="BU37" s="835"/>
      <c r="BV37" s="835"/>
      <c r="BW37" s="835"/>
      <c r="BX37" s="835"/>
      <c r="BY37" s="835"/>
      <c r="BZ37" s="835"/>
      <c r="CA37" s="835"/>
      <c r="CB37" s="835"/>
      <c r="CC37" s="835"/>
      <c r="CD37" s="835"/>
      <c r="CE37" s="835"/>
      <c r="CF37" s="835"/>
      <c r="CG37" s="836"/>
      <c r="CH37" s="826"/>
      <c r="CI37" s="827"/>
      <c r="CJ37" s="827"/>
      <c r="CK37" s="827"/>
      <c r="CL37" s="828"/>
      <c r="CM37" s="826"/>
      <c r="CN37" s="827"/>
      <c r="CO37" s="827"/>
      <c r="CP37" s="827"/>
      <c r="CQ37" s="828"/>
      <c r="CR37" s="826"/>
      <c r="CS37" s="827"/>
      <c r="CT37" s="827"/>
      <c r="CU37" s="827"/>
      <c r="CV37" s="828"/>
      <c r="CW37" s="826"/>
      <c r="CX37" s="827"/>
      <c r="CY37" s="827"/>
      <c r="CZ37" s="827"/>
      <c r="DA37" s="828"/>
      <c r="DB37" s="826"/>
      <c r="DC37" s="827"/>
      <c r="DD37" s="827"/>
      <c r="DE37" s="827"/>
      <c r="DF37" s="828"/>
      <c r="DG37" s="826"/>
      <c r="DH37" s="827"/>
      <c r="DI37" s="827"/>
      <c r="DJ37" s="827"/>
      <c r="DK37" s="828"/>
      <c r="DL37" s="826"/>
      <c r="DM37" s="827"/>
      <c r="DN37" s="827"/>
      <c r="DO37" s="827"/>
      <c r="DP37" s="828"/>
      <c r="DQ37" s="826"/>
      <c r="DR37" s="827"/>
      <c r="DS37" s="827"/>
      <c r="DT37" s="827"/>
      <c r="DU37" s="828"/>
      <c r="DV37" s="829"/>
      <c r="DW37" s="830"/>
      <c r="DX37" s="830"/>
      <c r="DY37" s="830"/>
      <c r="DZ37" s="831"/>
      <c r="EA37" s="246"/>
    </row>
    <row r="38" spans="1:131" s="247" customFormat="1" ht="26.25" customHeight="1" x14ac:dyDescent="0.2">
      <c r="A38" s="266">
        <v>
11</v>
      </c>
      <c r="B38" s="837"/>
      <c r="C38" s="838"/>
      <c r="D38" s="838"/>
      <c r="E38" s="838"/>
      <c r="F38" s="838"/>
      <c r="G38" s="838"/>
      <c r="H38" s="838"/>
      <c r="I38" s="838"/>
      <c r="J38" s="838"/>
      <c r="K38" s="838"/>
      <c r="L38" s="838"/>
      <c r="M38" s="838"/>
      <c r="N38" s="838"/>
      <c r="O38" s="838"/>
      <c r="P38" s="839"/>
      <c r="Q38" s="840"/>
      <c r="R38" s="841"/>
      <c r="S38" s="841"/>
      <c r="T38" s="841"/>
      <c r="U38" s="841"/>
      <c r="V38" s="841"/>
      <c r="W38" s="841"/>
      <c r="X38" s="841"/>
      <c r="Y38" s="841"/>
      <c r="Z38" s="841"/>
      <c r="AA38" s="841"/>
      <c r="AB38" s="841"/>
      <c r="AC38" s="841"/>
      <c r="AD38" s="841"/>
      <c r="AE38" s="851"/>
      <c r="AF38" s="852"/>
      <c r="AG38" s="853"/>
      <c r="AH38" s="853"/>
      <c r="AI38" s="853"/>
      <c r="AJ38" s="854"/>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
32</v>
      </c>
      <c r="BR38" s="263"/>
      <c r="BS38" s="834"/>
      <c r="BT38" s="835"/>
      <c r="BU38" s="835"/>
      <c r="BV38" s="835"/>
      <c r="BW38" s="835"/>
      <c r="BX38" s="835"/>
      <c r="BY38" s="835"/>
      <c r="BZ38" s="835"/>
      <c r="CA38" s="835"/>
      <c r="CB38" s="835"/>
      <c r="CC38" s="835"/>
      <c r="CD38" s="835"/>
      <c r="CE38" s="835"/>
      <c r="CF38" s="835"/>
      <c r="CG38" s="836"/>
      <c r="CH38" s="826"/>
      <c r="CI38" s="827"/>
      <c r="CJ38" s="827"/>
      <c r="CK38" s="827"/>
      <c r="CL38" s="828"/>
      <c r="CM38" s="826"/>
      <c r="CN38" s="827"/>
      <c r="CO38" s="827"/>
      <c r="CP38" s="827"/>
      <c r="CQ38" s="828"/>
      <c r="CR38" s="826"/>
      <c r="CS38" s="827"/>
      <c r="CT38" s="827"/>
      <c r="CU38" s="827"/>
      <c r="CV38" s="828"/>
      <c r="CW38" s="826"/>
      <c r="CX38" s="827"/>
      <c r="CY38" s="827"/>
      <c r="CZ38" s="827"/>
      <c r="DA38" s="828"/>
      <c r="DB38" s="826"/>
      <c r="DC38" s="827"/>
      <c r="DD38" s="827"/>
      <c r="DE38" s="827"/>
      <c r="DF38" s="828"/>
      <c r="DG38" s="826"/>
      <c r="DH38" s="827"/>
      <c r="DI38" s="827"/>
      <c r="DJ38" s="827"/>
      <c r="DK38" s="828"/>
      <c r="DL38" s="826"/>
      <c r="DM38" s="827"/>
      <c r="DN38" s="827"/>
      <c r="DO38" s="827"/>
      <c r="DP38" s="828"/>
      <c r="DQ38" s="826"/>
      <c r="DR38" s="827"/>
      <c r="DS38" s="827"/>
      <c r="DT38" s="827"/>
      <c r="DU38" s="828"/>
      <c r="DV38" s="829"/>
      <c r="DW38" s="830"/>
      <c r="DX38" s="830"/>
      <c r="DY38" s="830"/>
      <c r="DZ38" s="831"/>
      <c r="EA38" s="246"/>
    </row>
    <row r="39" spans="1:131" s="247" customFormat="1" ht="26.25" customHeight="1" x14ac:dyDescent="0.2">
      <c r="A39" s="266">
        <v>
12</v>
      </c>
      <c r="B39" s="837"/>
      <c r="C39" s="838"/>
      <c r="D39" s="838"/>
      <c r="E39" s="838"/>
      <c r="F39" s="838"/>
      <c r="G39" s="838"/>
      <c r="H39" s="838"/>
      <c r="I39" s="838"/>
      <c r="J39" s="838"/>
      <c r="K39" s="838"/>
      <c r="L39" s="838"/>
      <c r="M39" s="838"/>
      <c r="N39" s="838"/>
      <c r="O39" s="838"/>
      <c r="P39" s="839"/>
      <c r="Q39" s="840"/>
      <c r="R39" s="841"/>
      <c r="S39" s="841"/>
      <c r="T39" s="841"/>
      <c r="U39" s="841"/>
      <c r="V39" s="841"/>
      <c r="W39" s="841"/>
      <c r="X39" s="841"/>
      <c r="Y39" s="841"/>
      <c r="Z39" s="841"/>
      <c r="AA39" s="841"/>
      <c r="AB39" s="841"/>
      <c r="AC39" s="841"/>
      <c r="AD39" s="841"/>
      <c r="AE39" s="851"/>
      <c r="AF39" s="852"/>
      <c r="AG39" s="853"/>
      <c r="AH39" s="853"/>
      <c r="AI39" s="853"/>
      <c r="AJ39" s="854"/>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
33</v>
      </c>
      <c r="BR39" s="263"/>
      <c r="BS39" s="834"/>
      <c r="BT39" s="835"/>
      <c r="BU39" s="835"/>
      <c r="BV39" s="835"/>
      <c r="BW39" s="835"/>
      <c r="BX39" s="835"/>
      <c r="BY39" s="835"/>
      <c r="BZ39" s="835"/>
      <c r="CA39" s="835"/>
      <c r="CB39" s="835"/>
      <c r="CC39" s="835"/>
      <c r="CD39" s="835"/>
      <c r="CE39" s="835"/>
      <c r="CF39" s="835"/>
      <c r="CG39" s="836"/>
      <c r="CH39" s="826"/>
      <c r="CI39" s="827"/>
      <c r="CJ39" s="827"/>
      <c r="CK39" s="827"/>
      <c r="CL39" s="828"/>
      <c r="CM39" s="826"/>
      <c r="CN39" s="827"/>
      <c r="CO39" s="827"/>
      <c r="CP39" s="827"/>
      <c r="CQ39" s="828"/>
      <c r="CR39" s="826"/>
      <c r="CS39" s="827"/>
      <c r="CT39" s="827"/>
      <c r="CU39" s="827"/>
      <c r="CV39" s="828"/>
      <c r="CW39" s="826"/>
      <c r="CX39" s="827"/>
      <c r="CY39" s="827"/>
      <c r="CZ39" s="827"/>
      <c r="DA39" s="828"/>
      <c r="DB39" s="826"/>
      <c r="DC39" s="827"/>
      <c r="DD39" s="827"/>
      <c r="DE39" s="827"/>
      <c r="DF39" s="828"/>
      <c r="DG39" s="826"/>
      <c r="DH39" s="827"/>
      <c r="DI39" s="827"/>
      <c r="DJ39" s="827"/>
      <c r="DK39" s="828"/>
      <c r="DL39" s="826"/>
      <c r="DM39" s="827"/>
      <c r="DN39" s="827"/>
      <c r="DO39" s="827"/>
      <c r="DP39" s="828"/>
      <c r="DQ39" s="826"/>
      <c r="DR39" s="827"/>
      <c r="DS39" s="827"/>
      <c r="DT39" s="827"/>
      <c r="DU39" s="828"/>
      <c r="DV39" s="829"/>
      <c r="DW39" s="830"/>
      <c r="DX39" s="830"/>
      <c r="DY39" s="830"/>
      <c r="DZ39" s="831"/>
      <c r="EA39" s="246"/>
    </row>
    <row r="40" spans="1:131" s="247" customFormat="1" ht="26.25" customHeight="1" x14ac:dyDescent="0.2">
      <c r="A40" s="261">
        <v>
13</v>
      </c>
      <c r="B40" s="837"/>
      <c r="C40" s="838"/>
      <c r="D40" s="838"/>
      <c r="E40" s="838"/>
      <c r="F40" s="838"/>
      <c r="G40" s="838"/>
      <c r="H40" s="838"/>
      <c r="I40" s="838"/>
      <c r="J40" s="838"/>
      <c r="K40" s="838"/>
      <c r="L40" s="838"/>
      <c r="M40" s="838"/>
      <c r="N40" s="838"/>
      <c r="O40" s="838"/>
      <c r="P40" s="839"/>
      <c r="Q40" s="840"/>
      <c r="R40" s="841"/>
      <c r="S40" s="841"/>
      <c r="T40" s="841"/>
      <c r="U40" s="841"/>
      <c r="V40" s="841"/>
      <c r="W40" s="841"/>
      <c r="X40" s="841"/>
      <c r="Y40" s="841"/>
      <c r="Z40" s="841"/>
      <c r="AA40" s="841"/>
      <c r="AB40" s="841"/>
      <c r="AC40" s="841"/>
      <c r="AD40" s="841"/>
      <c r="AE40" s="851"/>
      <c r="AF40" s="852"/>
      <c r="AG40" s="853"/>
      <c r="AH40" s="853"/>
      <c r="AI40" s="853"/>
      <c r="AJ40" s="854"/>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
34</v>
      </c>
      <c r="BR40" s="263"/>
      <c r="BS40" s="834"/>
      <c r="BT40" s="835"/>
      <c r="BU40" s="835"/>
      <c r="BV40" s="835"/>
      <c r="BW40" s="835"/>
      <c r="BX40" s="835"/>
      <c r="BY40" s="835"/>
      <c r="BZ40" s="835"/>
      <c r="CA40" s="835"/>
      <c r="CB40" s="835"/>
      <c r="CC40" s="835"/>
      <c r="CD40" s="835"/>
      <c r="CE40" s="835"/>
      <c r="CF40" s="835"/>
      <c r="CG40" s="836"/>
      <c r="CH40" s="826"/>
      <c r="CI40" s="827"/>
      <c r="CJ40" s="827"/>
      <c r="CK40" s="827"/>
      <c r="CL40" s="828"/>
      <c r="CM40" s="826"/>
      <c r="CN40" s="827"/>
      <c r="CO40" s="827"/>
      <c r="CP40" s="827"/>
      <c r="CQ40" s="828"/>
      <c r="CR40" s="826"/>
      <c r="CS40" s="827"/>
      <c r="CT40" s="827"/>
      <c r="CU40" s="827"/>
      <c r="CV40" s="828"/>
      <c r="CW40" s="826"/>
      <c r="CX40" s="827"/>
      <c r="CY40" s="827"/>
      <c r="CZ40" s="827"/>
      <c r="DA40" s="828"/>
      <c r="DB40" s="826"/>
      <c r="DC40" s="827"/>
      <c r="DD40" s="827"/>
      <c r="DE40" s="827"/>
      <c r="DF40" s="828"/>
      <c r="DG40" s="826"/>
      <c r="DH40" s="827"/>
      <c r="DI40" s="827"/>
      <c r="DJ40" s="827"/>
      <c r="DK40" s="828"/>
      <c r="DL40" s="826"/>
      <c r="DM40" s="827"/>
      <c r="DN40" s="827"/>
      <c r="DO40" s="827"/>
      <c r="DP40" s="828"/>
      <c r="DQ40" s="826"/>
      <c r="DR40" s="827"/>
      <c r="DS40" s="827"/>
      <c r="DT40" s="827"/>
      <c r="DU40" s="828"/>
      <c r="DV40" s="829"/>
      <c r="DW40" s="830"/>
      <c r="DX40" s="830"/>
      <c r="DY40" s="830"/>
      <c r="DZ40" s="831"/>
      <c r="EA40" s="246"/>
    </row>
    <row r="41" spans="1:131" s="247" customFormat="1" ht="26.25" customHeight="1" x14ac:dyDescent="0.2">
      <c r="A41" s="261">
        <v>
14</v>
      </c>
      <c r="B41" s="837"/>
      <c r="C41" s="838"/>
      <c r="D41" s="838"/>
      <c r="E41" s="838"/>
      <c r="F41" s="838"/>
      <c r="G41" s="838"/>
      <c r="H41" s="838"/>
      <c r="I41" s="838"/>
      <c r="J41" s="838"/>
      <c r="K41" s="838"/>
      <c r="L41" s="838"/>
      <c r="M41" s="838"/>
      <c r="N41" s="838"/>
      <c r="O41" s="838"/>
      <c r="P41" s="839"/>
      <c r="Q41" s="840"/>
      <c r="R41" s="841"/>
      <c r="S41" s="841"/>
      <c r="T41" s="841"/>
      <c r="U41" s="841"/>
      <c r="V41" s="841"/>
      <c r="W41" s="841"/>
      <c r="X41" s="841"/>
      <c r="Y41" s="841"/>
      <c r="Z41" s="841"/>
      <c r="AA41" s="841"/>
      <c r="AB41" s="841"/>
      <c r="AC41" s="841"/>
      <c r="AD41" s="841"/>
      <c r="AE41" s="851"/>
      <c r="AF41" s="852"/>
      <c r="AG41" s="853"/>
      <c r="AH41" s="853"/>
      <c r="AI41" s="853"/>
      <c r="AJ41" s="854"/>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
35</v>
      </c>
      <c r="BR41" s="263"/>
      <c r="BS41" s="834"/>
      <c r="BT41" s="835"/>
      <c r="BU41" s="835"/>
      <c r="BV41" s="835"/>
      <c r="BW41" s="835"/>
      <c r="BX41" s="835"/>
      <c r="BY41" s="835"/>
      <c r="BZ41" s="835"/>
      <c r="CA41" s="835"/>
      <c r="CB41" s="835"/>
      <c r="CC41" s="835"/>
      <c r="CD41" s="835"/>
      <c r="CE41" s="835"/>
      <c r="CF41" s="835"/>
      <c r="CG41" s="836"/>
      <c r="CH41" s="826"/>
      <c r="CI41" s="827"/>
      <c r="CJ41" s="827"/>
      <c r="CK41" s="827"/>
      <c r="CL41" s="828"/>
      <c r="CM41" s="826"/>
      <c r="CN41" s="827"/>
      <c r="CO41" s="827"/>
      <c r="CP41" s="827"/>
      <c r="CQ41" s="828"/>
      <c r="CR41" s="826"/>
      <c r="CS41" s="827"/>
      <c r="CT41" s="827"/>
      <c r="CU41" s="827"/>
      <c r="CV41" s="828"/>
      <c r="CW41" s="826"/>
      <c r="CX41" s="827"/>
      <c r="CY41" s="827"/>
      <c r="CZ41" s="827"/>
      <c r="DA41" s="828"/>
      <c r="DB41" s="826"/>
      <c r="DC41" s="827"/>
      <c r="DD41" s="827"/>
      <c r="DE41" s="827"/>
      <c r="DF41" s="828"/>
      <c r="DG41" s="826"/>
      <c r="DH41" s="827"/>
      <c r="DI41" s="827"/>
      <c r="DJ41" s="827"/>
      <c r="DK41" s="828"/>
      <c r="DL41" s="826"/>
      <c r="DM41" s="827"/>
      <c r="DN41" s="827"/>
      <c r="DO41" s="827"/>
      <c r="DP41" s="828"/>
      <c r="DQ41" s="826"/>
      <c r="DR41" s="827"/>
      <c r="DS41" s="827"/>
      <c r="DT41" s="827"/>
      <c r="DU41" s="828"/>
      <c r="DV41" s="829"/>
      <c r="DW41" s="830"/>
      <c r="DX41" s="830"/>
      <c r="DY41" s="830"/>
      <c r="DZ41" s="831"/>
      <c r="EA41" s="246"/>
    </row>
    <row r="42" spans="1:131" s="247" customFormat="1" ht="26.25" customHeight="1" x14ac:dyDescent="0.2">
      <c r="A42" s="261">
        <v>
15</v>
      </c>
      <c r="B42" s="837"/>
      <c r="C42" s="838"/>
      <c r="D42" s="838"/>
      <c r="E42" s="838"/>
      <c r="F42" s="838"/>
      <c r="G42" s="838"/>
      <c r="H42" s="838"/>
      <c r="I42" s="838"/>
      <c r="J42" s="838"/>
      <c r="K42" s="838"/>
      <c r="L42" s="838"/>
      <c r="M42" s="838"/>
      <c r="N42" s="838"/>
      <c r="O42" s="838"/>
      <c r="P42" s="839"/>
      <c r="Q42" s="840"/>
      <c r="R42" s="841"/>
      <c r="S42" s="841"/>
      <c r="T42" s="841"/>
      <c r="U42" s="841"/>
      <c r="V42" s="841"/>
      <c r="W42" s="841"/>
      <c r="X42" s="841"/>
      <c r="Y42" s="841"/>
      <c r="Z42" s="841"/>
      <c r="AA42" s="841"/>
      <c r="AB42" s="841"/>
      <c r="AC42" s="841"/>
      <c r="AD42" s="841"/>
      <c r="AE42" s="851"/>
      <c r="AF42" s="852"/>
      <c r="AG42" s="853"/>
      <c r="AH42" s="853"/>
      <c r="AI42" s="853"/>
      <c r="AJ42" s="854"/>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
36</v>
      </c>
      <c r="BR42" s="263"/>
      <c r="BS42" s="834"/>
      <c r="BT42" s="835"/>
      <c r="BU42" s="835"/>
      <c r="BV42" s="835"/>
      <c r="BW42" s="835"/>
      <c r="BX42" s="835"/>
      <c r="BY42" s="835"/>
      <c r="BZ42" s="835"/>
      <c r="CA42" s="835"/>
      <c r="CB42" s="835"/>
      <c r="CC42" s="835"/>
      <c r="CD42" s="835"/>
      <c r="CE42" s="835"/>
      <c r="CF42" s="835"/>
      <c r="CG42" s="836"/>
      <c r="CH42" s="826"/>
      <c r="CI42" s="827"/>
      <c r="CJ42" s="827"/>
      <c r="CK42" s="827"/>
      <c r="CL42" s="828"/>
      <c r="CM42" s="826"/>
      <c r="CN42" s="827"/>
      <c r="CO42" s="827"/>
      <c r="CP42" s="827"/>
      <c r="CQ42" s="828"/>
      <c r="CR42" s="826"/>
      <c r="CS42" s="827"/>
      <c r="CT42" s="827"/>
      <c r="CU42" s="827"/>
      <c r="CV42" s="828"/>
      <c r="CW42" s="826"/>
      <c r="CX42" s="827"/>
      <c r="CY42" s="827"/>
      <c r="CZ42" s="827"/>
      <c r="DA42" s="828"/>
      <c r="DB42" s="826"/>
      <c r="DC42" s="827"/>
      <c r="DD42" s="827"/>
      <c r="DE42" s="827"/>
      <c r="DF42" s="828"/>
      <c r="DG42" s="826"/>
      <c r="DH42" s="827"/>
      <c r="DI42" s="827"/>
      <c r="DJ42" s="827"/>
      <c r="DK42" s="828"/>
      <c r="DL42" s="826"/>
      <c r="DM42" s="827"/>
      <c r="DN42" s="827"/>
      <c r="DO42" s="827"/>
      <c r="DP42" s="828"/>
      <c r="DQ42" s="826"/>
      <c r="DR42" s="827"/>
      <c r="DS42" s="827"/>
      <c r="DT42" s="827"/>
      <c r="DU42" s="828"/>
      <c r="DV42" s="829"/>
      <c r="DW42" s="830"/>
      <c r="DX42" s="830"/>
      <c r="DY42" s="830"/>
      <c r="DZ42" s="831"/>
      <c r="EA42" s="246"/>
    </row>
    <row r="43" spans="1:131" s="247" customFormat="1" ht="26.25" customHeight="1" x14ac:dyDescent="0.2">
      <c r="A43" s="261">
        <v>
16</v>
      </c>
      <c r="B43" s="837"/>
      <c r="C43" s="838"/>
      <c r="D43" s="838"/>
      <c r="E43" s="838"/>
      <c r="F43" s="838"/>
      <c r="G43" s="838"/>
      <c r="H43" s="838"/>
      <c r="I43" s="838"/>
      <c r="J43" s="838"/>
      <c r="K43" s="838"/>
      <c r="L43" s="838"/>
      <c r="M43" s="838"/>
      <c r="N43" s="838"/>
      <c r="O43" s="838"/>
      <c r="P43" s="839"/>
      <c r="Q43" s="840"/>
      <c r="R43" s="841"/>
      <c r="S43" s="841"/>
      <c r="T43" s="841"/>
      <c r="U43" s="841"/>
      <c r="V43" s="841"/>
      <c r="W43" s="841"/>
      <c r="X43" s="841"/>
      <c r="Y43" s="841"/>
      <c r="Z43" s="841"/>
      <c r="AA43" s="841"/>
      <c r="AB43" s="841"/>
      <c r="AC43" s="841"/>
      <c r="AD43" s="841"/>
      <c r="AE43" s="851"/>
      <c r="AF43" s="852"/>
      <c r="AG43" s="853"/>
      <c r="AH43" s="853"/>
      <c r="AI43" s="853"/>
      <c r="AJ43" s="854"/>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
37</v>
      </c>
      <c r="BR43" s="263"/>
      <c r="BS43" s="834"/>
      <c r="BT43" s="835"/>
      <c r="BU43" s="835"/>
      <c r="BV43" s="835"/>
      <c r="BW43" s="835"/>
      <c r="BX43" s="835"/>
      <c r="BY43" s="835"/>
      <c r="BZ43" s="835"/>
      <c r="CA43" s="835"/>
      <c r="CB43" s="835"/>
      <c r="CC43" s="835"/>
      <c r="CD43" s="835"/>
      <c r="CE43" s="835"/>
      <c r="CF43" s="835"/>
      <c r="CG43" s="836"/>
      <c r="CH43" s="826"/>
      <c r="CI43" s="827"/>
      <c r="CJ43" s="827"/>
      <c r="CK43" s="827"/>
      <c r="CL43" s="828"/>
      <c r="CM43" s="826"/>
      <c r="CN43" s="827"/>
      <c r="CO43" s="827"/>
      <c r="CP43" s="827"/>
      <c r="CQ43" s="828"/>
      <c r="CR43" s="826"/>
      <c r="CS43" s="827"/>
      <c r="CT43" s="827"/>
      <c r="CU43" s="827"/>
      <c r="CV43" s="828"/>
      <c r="CW43" s="826"/>
      <c r="CX43" s="827"/>
      <c r="CY43" s="827"/>
      <c r="CZ43" s="827"/>
      <c r="DA43" s="828"/>
      <c r="DB43" s="826"/>
      <c r="DC43" s="827"/>
      <c r="DD43" s="827"/>
      <c r="DE43" s="827"/>
      <c r="DF43" s="828"/>
      <c r="DG43" s="826"/>
      <c r="DH43" s="827"/>
      <c r="DI43" s="827"/>
      <c r="DJ43" s="827"/>
      <c r="DK43" s="828"/>
      <c r="DL43" s="826"/>
      <c r="DM43" s="827"/>
      <c r="DN43" s="827"/>
      <c r="DO43" s="827"/>
      <c r="DP43" s="828"/>
      <c r="DQ43" s="826"/>
      <c r="DR43" s="827"/>
      <c r="DS43" s="827"/>
      <c r="DT43" s="827"/>
      <c r="DU43" s="828"/>
      <c r="DV43" s="829"/>
      <c r="DW43" s="830"/>
      <c r="DX43" s="830"/>
      <c r="DY43" s="830"/>
      <c r="DZ43" s="831"/>
      <c r="EA43" s="246"/>
    </row>
    <row r="44" spans="1:131" s="247" customFormat="1" ht="26.25" customHeight="1" x14ac:dyDescent="0.2">
      <c r="A44" s="261">
        <v>
17</v>
      </c>
      <c r="B44" s="837"/>
      <c r="C44" s="838"/>
      <c r="D44" s="838"/>
      <c r="E44" s="838"/>
      <c r="F44" s="838"/>
      <c r="G44" s="838"/>
      <c r="H44" s="838"/>
      <c r="I44" s="838"/>
      <c r="J44" s="838"/>
      <c r="K44" s="838"/>
      <c r="L44" s="838"/>
      <c r="M44" s="838"/>
      <c r="N44" s="838"/>
      <c r="O44" s="838"/>
      <c r="P44" s="839"/>
      <c r="Q44" s="840"/>
      <c r="R44" s="841"/>
      <c r="S44" s="841"/>
      <c r="T44" s="841"/>
      <c r="U44" s="841"/>
      <c r="V44" s="841"/>
      <c r="W44" s="841"/>
      <c r="X44" s="841"/>
      <c r="Y44" s="841"/>
      <c r="Z44" s="841"/>
      <c r="AA44" s="841"/>
      <c r="AB44" s="841"/>
      <c r="AC44" s="841"/>
      <c r="AD44" s="841"/>
      <c r="AE44" s="851"/>
      <c r="AF44" s="852"/>
      <c r="AG44" s="853"/>
      <c r="AH44" s="853"/>
      <c r="AI44" s="853"/>
      <c r="AJ44" s="854"/>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
38</v>
      </c>
      <c r="BR44" s="263"/>
      <c r="BS44" s="834"/>
      <c r="BT44" s="835"/>
      <c r="BU44" s="835"/>
      <c r="BV44" s="835"/>
      <c r="BW44" s="835"/>
      <c r="BX44" s="835"/>
      <c r="BY44" s="835"/>
      <c r="BZ44" s="835"/>
      <c r="CA44" s="835"/>
      <c r="CB44" s="835"/>
      <c r="CC44" s="835"/>
      <c r="CD44" s="835"/>
      <c r="CE44" s="835"/>
      <c r="CF44" s="835"/>
      <c r="CG44" s="836"/>
      <c r="CH44" s="826"/>
      <c r="CI44" s="827"/>
      <c r="CJ44" s="827"/>
      <c r="CK44" s="827"/>
      <c r="CL44" s="828"/>
      <c r="CM44" s="826"/>
      <c r="CN44" s="827"/>
      <c r="CO44" s="827"/>
      <c r="CP44" s="827"/>
      <c r="CQ44" s="828"/>
      <c r="CR44" s="826"/>
      <c r="CS44" s="827"/>
      <c r="CT44" s="827"/>
      <c r="CU44" s="827"/>
      <c r="CV44" s="828"/>
      <c r="CW44" s="826"/>
      <c r="CX44" s="827"/>
      <c r="CY44" s="827"/>
      <c r="CZ44" s="827"/>
      <c r="DA44" s="828"/>
      <c r="DB44" s="826"/>
      <c r="DC44" s="827"/>
      <c r="DD44" s="827"/>
      <c r="DE44" s="827"/>
      <c r="DF44" s="828"/>
      <c r="DG44" s="826"/>
      <c r="DH44" s="827"/>
      <c r="DI44" s="827"/>
      <c r="DJ44" s="827"/>
      <c r="DK44" s="828"/>
      <c r="DL44" s="826"/>
      <c r="DM44" s="827"/>
      <c r="DN44" s="827"/>
      <c r="DO44" s="827"/>
      <c r="DP44" s="828"/>
      <c r="DQ44" s="826"/>
      <c r="DR44" s="827"/>
      <c r="DS44" s="827"/>
      <c r="DT44" s="827"/>
      <c r="DU44" s="828"/>
      <c r="DV44" s="829"/>
      <c r="DW44" s="830"/>
      <c r="DX44" s="830"/>
      <c r="DY44" s="830"/>
      <c r="DZ44" s="831"/>
      <c r="EA44" s="246"/>
    </row>
    <row r="45" spans="1:131" s="247" customFormat="1" ht="26.25" customHeight="1" x14ac:dyDescent="0.2">
      <c r="A45" s="261">
        <v>
18</v>
      </c>
      <c r="B45" s="837"/>
      <c r="C45" s="838"/>
      <c r="D45" s="838"/>
      <c r="E45" s="838"/>
      <c r="F45" s="838"/>
      <c r="G45" s="838"/>
      <c r="H45" s="838"/>
      <c r="I45" s="838"/>
      <c r="J45" s="838"/>
      <c r="K45" s="838"/>
      <c r="L45" s="838"/>
      <c r="M45" s="838"/>
      <c r="N45" s="838"/>
      <c r="O45" s="838"/>
      <c r="P45" s="839"/>
      <c r="Q45" s="840"/>
      <c r="R45" s="841"/>
      <c r="S45" s="841"/>
      <c r="T45" s="841"/>
      <c r="U45" s="841"/>
      <c r="V45" s="841"/>
      <c r="W45" s="841"/>
      <c r="X45" s="841"/>
      <c r="Y45" s="841"/>
      <c r="Z45" s="841"/>
      <c r="AA45" s="841"/>
      <c r="AB45" s="841"/>
      <c r="AC45" s="841"/>
      <c r="AD45" s="841"/>
      <c r="AE45" s="851"/>
      <c r="AF45" s="852"/>
      <c r="AG45" s="853"/>
      <c r="AH45" s="853"/>
      <c r="AI45" s="853"/>
      <c r="AJ45" s="854"/>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
39</v>
      </c>
      <c r="BR45" s="263"/>
      <c r="BS45" s="834"/>
      <c r="BT45" s="835"/>
      <c r="BU45" s="835"/>
      <c r="BV45" s="835"/>
      <c r="BW45" s="835"/>
      <c r="BX45" s="835"/>
      <c r="BY45" s="835"/>
      <c r="BZ45" s="835"/>
      <c r="CA45" s="835"/>
      <c r="CB45" s="835"/>
      <c r="CC45" s="835"/>
      <c r="CD45" s="835"/>
      <c r="CE45" s="835"/>
      <c r="CF45" s="835"/>
      <c r="CG45" s="836"/>
      <c r="CH45" s="826"/>
      <c r="CI45" s="827"/>
      <c r="CJ45" s="827"/>
      <c r="CK45" s="827"/>
      <c r="CL45" s="828"/>
      <c r="CM45" s="826"/>
      <c r="CN45" s="827"/>
      <c r="CO45" s="827"/>
      <c r="CP45" s="827"/>
      <c r="CQ45" s="828"/>
      <c r="CR45" s="826"/>
      <c r="CS45" s="827"/>
      <c r="CT45" s="827"/>
      <c r="CU45" s="827"/>
      <c r="CV45" s="828"/>
      <c r="CW45" s="826"/>
      <c r="CX45" s="827"/>
      <c r="CY45" s="827"/>
      <c r="CZ45" s="827"/>
      <c r="DA45" s="828"/>
      <c r="DB45" s="826"/>
      <c r="DC45" s="827"/>
      <c r="DD45" s="827"/>
      <c r="DE45" s="827"/>
      <c r="DF45" s="828"/>
      <c r="DG45" s="826"/>
      <c r="DH45" s="827"/>
      <c r="DI45" s="827"/>
      <c r="DJ45" s="827"/>
      <c r="DK45" s="828"/>
      <c r="DL45" s="826"/>
      <c r="DM45" s="827"/>
      <c r="DN45" s="827"/>
      <c r="DO45" s="827"/>
      <c r="DP45" s="828"/>
      <c r="DQ45" s="826"/>
      <c r="DR45" s="827"/>
      <c r="DS45" s="827"/>
      <c r="DT45" s="827"/>
      <c r="DU45" s="828"/>
      <c r="DV45" s="829"/>
      <c r="DW45" s="830"/>
      <c r="DX45" s="830"/>
      <c r="DY45" s="830"/>
      <c r="DZ45" s="831"/>
      <c r="EA45" s="246"/>
    </row>
    <row r="46" spans="1:131" s="247" customFormat="1" ht="26.25" customHeight="1" x14ac:dyDescent="0.2">
      <c r="A46" s="261">
        <v>
19</v>
      </c>
      <c r="B46" s="837"/>
      <c r="C46" s="838"/>
      <c r="D46" s="838"/>
      <c r="E46" s="838"/>
      <c r="F46" s="838"/>
      <c r="G46" s="838"/>
      <c r="H46" s="838"/>
      <c r="I46" s="838"/>
      <c r="J46" s="838"/>
      <c r="K46" s="838"/>
      <c r="L46" s="838"/>
      <c r="M46" s="838"/>
      <c r="N46" s="838"/>
      <c r="O46" s="838"/>
      <c r="P46" s="839"/>
      <c r="Q46" s="840"/>
      <c r="R46" s="841"/>
      <c r="S46" s="841"/>
      <c r="T46" s="841"/>
      <c r="U46" s="841"/>
      <c r="V46" s="841"/>
      <c r="W46" s="841"/>
      <c r="X46" s="841"/>
      <c r="Y46" s="841"/>
      <c r="Z46" s="841"/>
      <c r="AA46" s="841"/>
      <c r="AB46" s="841"/>
      <c r="AC46" s="841"/>
      <c r="AD46" s="841"/>
      <c r="AE46" s="851"/>
      <c r="AF46" s="852"/>
      <c r="AG46" s="853"/>
      <c r="AH46" s="853"/>
      <c r="AI46" s="853"/>
      <c r="AJ46" s="854"/>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
40</v>
      </c>
      <c r="BR46" s="263"/>
      <c r="BS46" s="834"/>
      <c r="BT46" s="835"/>
      <c r="BU46" s="835"/>
      <c r="BV46" s="835"/>
      <c r="BW46" s="835"/>
      <c r="BX46" s="835"/>
      <c r="BY46" s="835"/>
      <c r="BZ46" s="835"/>
      <c r="CA46" s="835"/>
      <c r="CB46" s="835"/>
      <c r="CC46" s="835"/>
      <c r="CD46" s="835"/>
      <c r="CE46" s="835"/>
      <c r="CF46" s="835"/>
      <c r="CG46" s="836"/>
      <c r="CH46" s="826"/>
      <c r="CI46" s="827"/>
      <c r="CJ46" s="827"/>
      <c r="CK46" s="827"/>
      <c r="CL46" s="828"/>
      <c r="CM46" s="826"/>
      <c r="CN46" s="827"/>
      <c r="CO46" s="827"/>
      <c r="CP46" s="827"/>
      <c r="CQ46" s="828"/>
      <c r="CR46" s="826"/>
      <c r="CS46" s="827"/>
      <c r="CT46" s="827"/>
      <c r="CU46" s="827"/>
      <c r="CV46" s="828"/>
      <c r="CW46" s="826"/>
      <c r="CX46" s="827"/>
      <c r="CY46" s="827"/>
      <c r="CZ46" s="827"/>
      <c r="DA46" s="828"/>
      <c r="DB46" s="826"/>
      <c r="DC46" s="827"/>
      <c r="DD46" s="827"/>
      <c r="DE46" s="827"/>
      <c r="DF46" s="828"/>
      <c r="DG46" s="826"/>
      <c r="DH46" s="827"/>
      <c r="DI46" s="827"/>
      <c r="DJ46" s="827"/>
      <c r="DK46" s="828"/>
      <c r="DL46" s="826"/>
      <c r="DM46" s="827"/>
      <c r="DN46" s="827"/>
      <c r="DO46" s="827"/>
      <c r="DP46" s="828"/>
      <c r="DQ46" s="826"/>
      <c r="DR46" s="827"/>
      <c r="DS46" s="827"/>
      <c r="DT46" s="827"/>
      <c r="DU46" s="828"/>
      <c r="DV46" s="829"/>
      <c r="DW46" s="830"/>
      <c r="DX46" s="830"/>
      <c r="DY46" s="830"/>
      <c r="DZ46" s="831"/>
      <c r="EA46" s="246"/>
    </row>
    <row r="47" spans="1:131" s="247" customFormat="1" ht="26.25" customHeight="1" x14ac:dyDescent="0.2">
      <c r="A47" s="261">
        <v>
20</v>
      </c>
      <c r="B47" s="837"/>
      <c r="C47" s="838"/>
      <c r="D47" s="838"/>
      <c r="E47" s="838"/>
      <c r="F47" s="838"/>
      <c r="G47" s="838"/>
      <c r="H47" s="838"/>
      <c r="I47" s="838"/>
      <c r="J47" s="838"/>
      <c r="K47" s="838"/>
      <c r="L47" s="838"/>
      <c r="M47" s="838"/>
      <c r="N47" s="838"/>
      <c r="O47" s="838"/>
      <c r="P47" s="839"/>
      <c r="Q47" s="840"/>
      <c r="R47" s="841"/>
      <c r="S47" s="841"/>
      <c r="T47" s="841"/>
      <c r="U47" s="841"/>
      <c r="V47" s="841"/>
      <c r="W47" s="841"/>
      <c r="X47" s="841"/>
      <c r="Y47" s="841"/>
      <c r="Z47" s="841"/>
      <c r="AA47" s="841"/>
      <c r="AB47" s="841"/>
      <c r="AC47" s="841"/>
      <c r="AD47" s="841"/>
      <c r="AE47" s="851"/>
      <c r="AF47" s="852"/>
      <c r="AG47" s="853"/>
      <c r="AH47" s="853"/>
      <c r="AI47" s="853"/>
      <c r="AJ47" s="854"/>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
41</v>
      </c>
      <c r="BR47" s="263"/>
      <c r="BS47" s="834"/>
      <c r="BT47" s="835"/>
      <c r="BU47" s="835"/>
      <c r="BV47" s="835"/>
      <c r="BW47" s="835"/>
      <c r="BX47" s="835"/>
      <c r="BY47" s="835"/>
      <c r="BZ47" s="835"/>
      <c r="CA47" s="835"/>
      <c r="CB47" s="835"/>
      <c r="CC47" s="835"/>
      <c r="CD47" s="835"/>
      <c r="CE47" s="835"/>
      <c r="CF47" s="835"/>
      <c r="CG47" s="836"/>
      <c r="CH47" s="826"/>
      <c r="CI47" s="827"/>
      <c r="CJ47" s="827"/>
      <c r="CK47" s="827"/>
      <c r="CL47" s="828"/>
      <c r="CM47" s="826"/>
      <c r="CN47" s="827"/>
      <c r="CO47" s="827"/>
      <c r="CP47" s="827"/>
      <c r="CQ47" s="828"/>
      <c r="CR47" s="826"/>
      <c r="CS47" s="827"/>
      <c r="CT47" s="827"/>
      <c r="CU47" s="827"/>
      <c r="CV47" s="828"/>
      <c r="CW47" s="826"/>
      <c r="CX47" s="827"/>
      <c r="CY47" s="827"/>
      <c r="CZ47" s="827"/>
      <c r="DA47" s="828"/>
      <c r="DB47" s="826"/>
      <c r="DC47" s="827"/>
      <c r="DD47" s="827"/>
      <c r="DE47" s="827"/>
      <c r="DF47" s="828"/>
      <c r="DG47" s="826"/>
      <c r="DH47" s="827"/>
      <c r="DI47" s="827"/>
      <c r="DJ47" s="827"/>
      <c r="DK47" s="828"/>
      <c r="DL47" s="826"/>
      <c r="DM47" s="827"/>
      <c r="DN47" s="827"/>
      <c r="DO47" s="827"/>
      <c r="DP47" s="828"/>
      <c r="DQ47" s="826"/>
      <c r="DR47" s="827"/>
      <c r="DS47" s="827"/>
      <c r="DT47" s="827"/>
      <c r="DU47" s="828"/>
      <c r="DV47" s="829"/>
      <c r="DW47" s="830"/>
      <c r="DX47" s="830"/>
      <c r="DY47" s="830"/>
      <c r="DZ47" s="831"/>
      <c r="EA47" s="246"/>
    </row>
    <row r="48" spans="1:131" s="247" customFormat="1" ht="26.25" customHeight="1" x14ac:dyDescent="0.2">
      <c r="A48" s="261">
        <v>
21</v>
      </c>
      <c r="B48" s="837"/>
      <c r="C48" s="838"/>
      <c r="D48" s="838"/>
      <c r="E48" s="838"/>
      <c r="F48" s="838"/>
      <c r="G48" s="838"/>
      <c r="H48" s="838"/>
      <c r="I48" s="838"/>
      <c r="J48" s="838"/>
      <c r="K48" s="838"/>
      <c r="L48" s="838"/>
      <c r="M48" s="838"/>
      <c r="N48" s="838"/>
      <c r="O48" s="838"/>
      <c r="P48" s="839"/>
      <c r="Q48" s="840"/>
      <c r="R48" s="841"/>
      <c r="S48" s="841"/>
      <c r="T48" s="841"/>
      <c r="U48" s="841"/>
      <c r="V48" s="841"/>
      <c r="W48" s="841"/>
      <c r="X48" s="841"/>
      <c r="Y48" s="841"/>
      <c r="Z48" s="841"/>
      <c r="AA48" s="841"/>
      <c r="AB48" s="841"/>
      <c r="AC48" s="841"/>
      <c r="AD48" s="841"/>
      <c r="AE48" s="851"/>
      <c r="AF48" s="852"/>
      <c r="AG48" s="853"/>
      <c r="AH48" s="853"/>
      <c r="AI48" s="853"/>
      <c r="AJ48" s="854"/>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
42</v>
      </c>
      <c r="BR48" s="263"/>
      <c r="BS48" s="834"/>
      <c r="BT48" s="835"/>
      <c r="BU48" s="835"/>
      <c r="BV48" s="835"/>
      <c r="BW48" s="835"/>
      <c r="BX48" s="835"/>
      <c r="BY48" s="835"/>
      <c r="BZ48" s="835"/>
      <c r="CA48" s="835"/>
      <c r="CB48" s="835"/>
      <c r="CC48" s="835"/>
      <c r="CD48" s="835"/>
      <c r="CE48" s="835"/>
      <c r="CF48" s="835"/>
      <c r="CG48" s="836"/>
      <c r="CH48" s="826"/>
      <c r="CI48" s="827"/>
      <c r="CJ48" s="827"/>
      <c r="CK48" s="827"/>
      <c r="CL48" s="828"/>
      <c r="CM48" s="826"/>
      <c r="CN48" s="827"/>
      <c r="CO48" s="827"/>
      <c r="CP48" s="827"/>
      <c r="CQ48" s="828"/>
      <c r="CR48" s="826"/>
      <c r="CS48" s="827"/>
      <c r="CT48" s="827"/>
      <c r="CU48" s="827"/>
      <c r="CV48" s="828"/>
      <c r="CW48" s="826"/>
      <c r="CX48" s="827"/>
      <c r="CY48" s="827"/>
      <c r="CZ48" s="827"/>
      <c r="DA48" s="828"/>
      <c r="DB48" s="826"/>
      <c r="DC48" s="827"/>
      <c r="DD48" s="827"/>
      <c r="DE48" s="827"/>
      <c r="DF48" s="828"/>
      <c r="DG48" s="826"/>
      <c r="DH48" s="827"/>
      <c r="DI48" s="827"/>
      <c r="DJ48" s="827"/>
      <c r="DK48" s="828"/>
      <c r="DL48" s="826"/>
      <c r="DM48" s="827"/>
      <c r="DN48" s="827"/>
      <c r="DO48" s="827"/>
      <c r="DP48" s="828"/>
      <c r="DQ48" s="826"/>
      <c r="DR48" s="827"/>
      <c r="DS48" s="827"/>
      <c r="DT48" s="827"/>
      <c r="DU48" s="828"/>
      <c r="DV48" s="829"/>
      <c r="DW48" s="830"/>
      <c r="DX48" s="830"/>
      <c r="DY48" s="830"/>
      <c r="DZ48" s="831"/>
      <c r="EA48" s="246"/>
    </row>
    <row r="49" spans="1:131" s="247" customFormat="1" ht="26.25" customHeight="1" x14ac:dyDescent="0.2">
      <c r="A49" s="261">
        <v>
22</v>
      </c>
      <c r="B49" s="837"/>
      <c r="C49" s="838"/>
      <c r="D49" s="838"/>
      <c r="E49" s="838"/>
      <c r="F49" s="838"/>
      <c r="G49" s="838"/>
      <c r="H49" s="838"/>
      <c r="I49" s="838"/>
      <c r="J49" s="838"/>
      <c r="K49" s="838"/>
      <c r="L49" s="838"/>
      <c r="M49" s="838"/>
      <c r="N49" s="838"/>
      <c r="O49" s="838"/>
      <c r="P49" s="839"/>
      <c r="Q49" s="840"/>
      <c r="R49" s="841"/>
      <c r="S49" s="841"/>
      <c r="T49" s="841"/>
      <c r="U49" s="841"/>
      <c r="V49" s="841"/>
      <c r="W49" s="841"/>
      <c r="X49" s="841"/>
      <c r="Y49" s="841"/>
      <c r="Z49" s="841"/>
      <c r="AA49" s="841"/>
      <c r="AB49" s="841"/>
      <c r="AC49" s="841"/>
      <c r="AD49" s="841"/>
      <c r="AE49" s="851"/>
      <c r="AF49" s="852"/>
      <c r="AG49" s="853"/>
      <c r="AH49" s="853"/>
      <c r="AI49" s="853"/>
      <c r="AJ49" s="854"/>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
43</v>
      </c>
      <c r="BR49" s="263"/>
      <c r="BS49" s="834"/>
      <c r="BT49" s="835"/>
      <c r="BU49" s="835"/>
      <c r="BV49" s="835"/>
      <c r="BW49" s="835"/>
      <c r="BX49" s="835"/>
      <c r="BY49" s="835"/>
      <c r="BZ49" s="835"/>
      <c r="CA49" s="835"/>
      <c r="CB49" s="835"/>
      <c r="CC49" s="835"/>
      <c r="CD49" s="835"/>
      <c r="CE49" s="835"/>
      <c r="CF49" s="835"/>
      <c r="CG49" s="836"/>
      <c r="CH49" s="826"/>
      <c r="CI49" s="827"/>
      <c r="CJ49" s="827"/>
      <c r="CK49" s="827"/>
      <c r="CL49" s="828"/>
      <c r="CM49" s="826"/>
      <c r="CN49" s="827"/>
      <c r="CO49" s="827"/>
      <c r="CP49" s="827"/>
      <c r="CQ49" s="828"/>
      <c r="CR49" s="826"/>
      <c r="CS49" s="827"/>
      <c r="CT49" s="827"/>
      <c r="CU49" s="827"/>
      <c r="CV49" s="828"/>
      <c r="CW49" s="826"/>
      <c r="CX49" s="827"/>
      <c r="CY49" s="827"/>
      <c r="CZ49" s="827"/>
      <c r="DA49" s="828"/>
      <c r="DB49" s="826"/>
      <c r="DC49" s="827"/>
      <c r="DD49" s="827"/>
      <c r="DE49" s="827"/>
      <c r="DF49" s="828"/>
      <c r="DG49" s="826"/>
      <c r="DH49" s="827"/>
      <c r="DI49" s="827"/>
      <c r="DJ49" s="827"/>
      <c r="DK49" s="828"/>
      <c r="DL49" s="826"/>
      <c r="DM49" s="827"/>
      <c r="DN49" s="827"/>
      <c r="DO49" s="827"/>
      <c r="DP49" s="828"/>
      <c r="DQ49" s="826"/>
      <c r="DR49" s="827"/>
      <c r="DS49" s="827"/>
      <c r="DT49" s="827"/>
      <c r="DU49" s="828"/>
      <c r="DV49" s="829"/>
      <c r="DW49" s="830"/>
      <c r="DX49" s="830"/>
      <c r="DY49" s="830"/>
      <c r="DZ49" s="831"/>
      <c r="EA49" s="246"/>
    </row>
    <row r="50" spans="1:131" s="247" customFormat="1" ht="26.25" customHeight="1" x14ac:dyDescent="0.2">
      <c r="A50" s="261">
        <v>
23</v>
      </c>
      <c r="B50" s="837"/>
      <c r="C50" s="838"/>
      <c r="D50" s="838"/>
      <c r="E50" s="838"/>
      <c r="F50" s="838"/>
      <c r="G50" s="838"/>
      <c r="H50" s="838"/>
      <c r="I50" s="838"/>
      <c r="J50" s="838"/>
      <c r="K50" s="838"/>
      <c r="L50" s="838"/>
      <c r="M50" s="838"/>
      <c r="N50" s="838"/>
      <c r="O50" s="838"/>
      <c r="P50" s="839"/>
      <c r="Q50" s="913"/>
      <c r="R50" s="914"/>
      <c r="S50" s="914"/>
      <c r="T50" s="914"/>
      <c r="U50" s="914"/>
      <c r="V50" s="914"/>
      <c r="W50" s="914"/>
      <c r="X50" s="914"/>
      <c r="Y50" s="914"/>
      <c r="Z50" s="914"/>
      <c r="AA50" s="914"/>
      <c r="AB50" s="914"/>
      <c r="AC50" s="914"/>
      <c r="AD50" s="914"/>
      <c r="AE50" s="915"/>
      <c r="AF50" s="852"/>
      <c r="AG50" s="853"/>
      <c r="AH50" s="853"/>
      <c r="AI50" s="853"/>
      <c r="AJ50" s="854"/>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
44</v>
      </c>
      <c r="BR50" s="263"/>
      <c r="BS50" s="834"/>
      <c r="BT50" s="835"/>
      <c r="BU50" s="835"/>
      <c r="BV50" s="835"/>
      <c r="BW50" s="835"/>
      <c r="BX50" s="835"/>
      <c r="BY50" s="835"/>
      <c r="BZ50" s="835"/>
      <c r="CA50" s="835"/>
      <c r="CB50" s="835"/>
      <c r="CC50" s="835"/>
      <c r="CD50" s="835"/>
      <c r="CE50" s="835"/>
      <c r="CF50" s="835"/>
      <c r="CG50" s="836"/>
      <c r="CH50" s="826"/>
      <c r="CI50" s="827"/>
      <c r="CJ50" s="827"/>
      <c r="CK50" s="827"/>
      <c r="CL50" s="828"/>
      <c r="CM50" s="826"/>
      <c r="CN50" s="827"/>
      <c r="CO50" s="827"/>
      <c r="CP50" s="827"/>
      <c r="CQ50" s="828"/>
      <c r="CR50" s="826"/>
      <c r="CS50" s="827"/>
      <c r="CT50" s="827"/>
      <c r="CU50" s="827"/>
      <c r="CV50" s="828"/>
      <c r="CW50" s="826"/>
      <c r="CX50" s="827"/>
      <c r="CY50" s="827"/>
      <c r="CZ50" s="827"/>
      <c r="DA50" s="828"/>
      <c r="DB50" s="826"/>
      <c r="DC50" s="827"/>
      <c r="DD50" s="827"/>
      <c r="DE50" s="827"/>
      <c r="DF50" s="828"/>
      <c r="DG50" s="826"/>
      <c r="DH50" s="827"/>
      <c r="DI50" s="827"/>
      <c r="DJ50" s="827"/>
      <c r="DK50" s="828"/>
      <c r="DL50" s="826"/>
      <c r="DM50" s="827"/>
      <c r="DN50" s="827"/>
      <c r="DO50" s="827"/>
      <c r="DP50" s="828"/>
      <c r="DQ50" s="826"/>
      <c r="DR50" s="827"/>
      <c r="DS50" s="827"/>
      <c r="DT50" s="827"/>
      <c r="DU50" s="828"/>
      <c r="DV50" s="829"/>
      <c r="DW50" s="830"/>
      <c r="DX50" s="830"/>
      <c r="DY50" s="830"/>
      <c r="DZ50" s="831"/>
      <c r="EA50" s="246"/>
    </row>
    <row r="51" spans="1:131" s="247" customFormat="1" ht="26.25" customHeight="1" x14ac:dyDescent="0.2">
      <c r="A51" s="261">
        <v>
24</v>
      </c>
      <c r="B51" s="837"/>
      <c r="C51" s="838"/>
      <c r="D51" s="838"/>
      <c r="E51" s="838"/>
      <c r="F51" s="838"/>
      <c r="G51" s="838"/>
      <c r="H51" s="838"/>
      <c r="I51" s="838"/>
      <c r="J51" s="838"/>
      <c r="K51" s="838"/>
      <c r="L51" s="838"/>
      <c r="M51" s="838"/>
      <c r="N51" s="838"/>
      <c r="O51" s="838"/>
      <c r="P51" s="839"/>
      <c r="Q51" s="913"/>
      <c r="R51" s="914"/>
      <c r="S51" s="914"/>
      <c r="T51" s="914"/>
      <c r="U51" s="914"/>
      <c r="V51" s="914"/>
      <c r="W51" s="914"/>
      <c r="X51" s="914"/>
      <c r="Y51" s="914"/>
      <c r="Z51" s="914"/>
      <c r="AA51" s="914"/>
      <c r="AB51" s="914"/>
      <c r="AC51" s="914"/>
      <c r="AD51" s="914"/>
      <c r="AE51" s="915"/>
      <c r="AF51" s="852"/>
      <c r="AG51" s="853"/>
      <c r="AH51" s="853"/>
      <c r="AI51" s="853"/>
      <c r="AJ51" s="854"/>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
45</v>
      </c>
      <c r="BR51" s="263"/>
      <c r="BS51" s="834"/>
      <c r="BT51" s="835"/>
      <c r="BU51" s="835"/>
      <c r="BV51" s="835"/>
      <c r="BW51" s="835"/>
      <c r="BX51" s="835"/>
      <c r="BY51" s="835"/>
      <c r="BZ51" s="835"/>
      <c r="CA51" s="835"/>
      <c r="CB51" s="835"/>
      <c r="CC51" s="835"/>
      <c r="CD51" s="835"/>
      <c r="CE51" s="835"/>
      <c r="CF51" s="835"/>
      <c r="CG51" s="836"/>
      <c r="CH51" s="826"/>
      <c r="CI51" s="827"/>
      <c r="CJ51" s="827"/>
      <c r="CK51" s="827"/>
      <c r="CL51" s="828"/>
      <c r="CM51" s="826"/>
      <c r="CN51" s="827"/>
      <c r="CO51" s="827"/>
      <c r="CP51" s="827"/>
      <c r="CQ51" s="828"/>
      <c r="CR51" s="826"/>
      <c r="CS51" s="827"/>
      <c r="CT51" s="827"/>
      <c r="CU51" s="827"/>
      <c r="CV51" s="828"/>
      <c r="CW51" s="826"/>
      <c r="CX51" s="827"/>
      <c r="CY51" s="827"/>
      <c r="CZ51" s="827"/>
      <c r="DA51" s="828"/>
      <c r="DB51" s="826"/>
      <c r="DC51" s="827"/>
      <c r="DD51" s="827"/>
      <c r="DE51" s="827"/>
      <c r="DF51" s="828"/>
      <c r="DG51" s="826"/>
      <c r="DH51" s="827"/>
      <c r="DI51" s="827"/>
      <c r="DJ51" s="827"/>
      <c r="DK51" s="828"/>
      <c r="DL51" s="826"/>
      <c r="DM51" s="827"/>
      <c r="DN51" s="827"/>
      <c r="DO51" s="827"/>
      <c r="DP51" s="828"/>
      <c r="DQ51" s="826"/>
      <c r="DR51" s="827"/>
      <c r="DS51" s="827"/>
      <c r="DT51" s="827"/>
      <c r="DU51" s="828"/>
      <c r="DV51" s="829"/>
      <c r="DW51" s="830"/>
      <c r="DX51" s="830"/>
      <c r="DY51" s="830"/>
      <c r="DZ51" s="831"/>
      <c r="EA51" s="246"/>
    </row>
    <row r="52" spans="1:131" s="247" customFormat="1" ht="26.25" customHeight="1" x14ac:dyDescent="0.2">
      <c r="A52" s="261">
        <v>
25</v>
      </c>
      <c r="B52" s="837"/>
      <c r="C52" s="838"/>
      <c r="D52" s="838"/>
      <c r="E52" s="838"/>
      <c r="F52" s="838"/>
      <c r="G52" s="838"/>
      <c r="H52" s="838"/>
      <c r="I52" s="838"/>
      <c r="J52" s="838"/>
      <c r="K52" s="838"/>
      <c r="L52" s="838"/>
      <c r="M52" s="838"/>
      <c r="N52" s="838"/>
      <c r="O52" s="838"/>
      <c r="P52" s="839"/>
      <c r="Q52" s="913"/>
      <c r="R52" s="914"/>
      <c r="S52" s="914"/>
      <c r="T52" s="914"/>
      <c r="U52" s="914"/>
      <c r="V52" s="914"/>
      <c r="W52" s="914"/>
      <c r="X52" s="914"/>
      <c r="Y52" s="914"/>
      <c r="Z52" s="914"/>
      <c r="AA52" s="914"/>
      <c r="AB52" s="914"/>
      <c r="AC52" s="914"/>
      <c r="AD52" s="914"/>
      <c r="AE52" s="915"/>
      <c r="AF52" s="852"/>
      <c r="AG52" s="853"/>
      <c r="AH52" s="853"/>
      <c r="AI52" s="853"/>
      <c r="AJ52" s="854"/>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
46</v>
      </c>
      <c r="BR52" s="263"/>
      <c r="BS52" s="834"/>
      <c r="BT52" s="835"/>
      <c r="BU52" s="835"/>
      <c r="BV52" s="835"/>
      <c r="BW52" s="835"/>
      <c r="BX52" s="835"/>
      <c r="BY52" s="835"/>
      <c r="BZ52" s="835"/>
      <c r="CA52" s="835"/>
      <c r="CB52" s="835"/>
      <c r="CC52" s="835"/>
      <c r="CD52" s="835"/>
      <c r="CE52" s="835"/>
      <c r="CF52" s="835"/>
      <c r="CG52" s="836"/>
      <c r="CH52" s="826"/>
      <c r="CI52" s="827"/>
      <c r="CJ52" s="827"/>
      <c r="CK52" s="827"/>
      <c r="CL52" s="828"/>
      <c r="CM52" s="826"/>
      <c r="CN52" s="827"/>
      <c r="CO52" s="827"/>
      <c r="CP52" s="827"/>
      <c r="CQ52" s="828"/>
      <c r="CR52" s="826"/>
      <c r="CS52" s="827"/>
      <c r="CT52" s="827"/>
      <c r="CU52" s="827"/>
      <c r="CV52" s="828"/>
      <c r="CW52" s="826"/>
      <c r="CX52" s="827"/>
      <c r="CY52" s="827"/>
      <c r="CZ52" s="827"/>
      <c r="DA52" s="828"/>
      <c r="DB52" s="826"/>
      <c r="DC52" s="827"/>
      <c r="DD52" s="827"/>
      <c r="DE52" s="827"/>
      <c r="DF52" s="828"/>
      <c r="DG52" s="826"/>
      <c r="DH52" s="827"/>
      <c r="DI52" s="827"/>
      <c r="DJ52" s="827"/>
      <c r="DK52" s="828"/>
      <c r="DL52" s="826"/>
      <c r="DM52" s="827"/>
      <c r="DN52" s="827"/>
      <c r="DO52" s="827"/>
      <c r="DP52" s="828"/>
      <c r="DQ52" s="826"/>
      <c r="DR52" s="827"/>
      <c r="DS52" s="827"/>
      <c r="DT52" s="827"/>
      <c r="DU52" s="828"/>
      <c r="DV52" s="829"/>
      <c r="DW52" s="830"/>
      <c r="DX52" s="830"/>
      <c r="DY52" s="830"/>
      <c r="DZ52" s="831"/>
      <c r="EA52" s="246"/>
    </row>
    <row r="53" spans="1:131" s="247" customFormat="1" ht="26.25" customHeight="1" x14ac:dyDescent="0.2">
      <c r="A53" s="261">
        <v>
26</v>
      </c>
      <c r="B53" s="837"/>
      <c r="C53" s="838"/>
      <c r="D53" s="838"/>
      <c r="E53" s="838"/>
      <c r="F53" s="838"/>
      <c r="G53" s="838"/>
      <c r="H53" s="838"/>
      <c r="I53" s="838"/>
      <c r="J53" s="838"/>
      <c r="K53" s="838"/>
      <c r="L53" s="838"/>
      <c r="M53" s="838"/>
      <c r="N53" s="838"/>
      <c r="O53" s="838"/>
      <c r="P53" s="839"/>
      <c r="Q53" s="913"/>
      <c r="R53" s="914"/>
      <c r="S53" s="914"/>
      <c r="T53" s="914"/>
      <c r="U53" s="914"/>
      <c r="V53" s="914"/>
      <c r="W53" s="914"/>
      <c r="X53" s="914"/>
      <c r="Y53" s="914"/>
      <c r="Z53" s="914"/>
      <c r="AA53" s="914"/>
      <c r="AB53" s="914"/>
      <c r="AC53" s="914"/>
      <c r="AD53" s="914"/>
      <c r="AE53" s="915"/>
      <c r="AF53" s="852"/>
      <c r="AG53" s="853"/>
      <c r="AH53" s="853"/>
      <c r="AI53" s="853"/>
      <c r="AJ53" s="854"/>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
47</v>
      </c>
      <c r="BR53" s="263"/>
      <c r="BS53" s="834"/>
      <c r="BT53" s="835"/>
      <c r="BU53" s="835"/>
      <c r="BV53" s="835"/>
      <c r="BW53" s="835"/>
      <c r="BX53" s="835"/>
      <c r="BY53" s="835"/>
      <c r="BZ53" s="835"/>
      <c r="CA53" s="835"/>
      <c r="CB53" s="835"/>
      <c r="CC53" s="835"/>
      <c r="CD53" s="835"/>
      <c r="CE53" s="835"/>
      <c r="CF53" s="835"/>
      <c r="CG53" s="836"/>
      <c r="CH53" s="826"/>
      <c r="CI53" s="827"/>
      <c r="CJ53" s="827"/>
      <c r="CK53" s="827"/>
      <c r="CL53" s="828"/>
      <c r="CM53" s="826"/>
      <c r="CN53" s="827"/>
      <c r="CO53" s="827"/>
      <c r="CP53" s="827"/>
      <c r="CQ53" s="828"/>
      <c r="CR53" s="826"/>
      <c r="CS53" s="827"/>
      <c r="CT53" s="827"/>
      <c r="CU53" s="827"/>
      <c r="CV53" s="828"/>
      <c r="CW53" s="826"/>
      <c r="CX53" s="827"/>
      <c r="CY53" s="827"/>
      <c r="CZ53" s="827"/>
      <c r="DA53" s="828"/>
      <c r="DB53" s="826"/>
      <c r="DC53" s="827"/>
      <c r="DD53" s="827"/>
      <c r="DE53" s="827"/>
      <c r="DF53" s="828"/>
      <c r="DG53" s="826"/>
      <c r="DH53" s="827"/>
      <c r="DI53" s="827"/>
      <c r="DJ53" s="827"/>
      <c r="DK53" s="828"/>
      <c r="DL53" s="826"/>
      <c r="DM53" s="827"/>
      <c r="DN53" s="827"/>
      <c r="DO53" s="827"/>
      <c r="DP53" s="828"/>
      <c r="DQ53" s="826"/>
      <c r="DR53" s="827"/>
      <c r="DS53" s="827"/>
      <c r="DT53" s="827"/>
      <c r="DU53" s="828"/>
      <c r="DV53" s="829"/>
      <c r="DW53" s="830"/>
      <c r="DX53" s="830"/>
      <c r="DY53" s="830"/>
      <c r="DZ53" s="831"/>
      <c r="EA53" s="246"/>
    </row>
    <row r="54" spans="1:131" s="247" customFormat="1" ht="26.25" customHeight="1" x14ac:dyDescent="0.2">
      <c r="A54" s="261">
        <v>
27</v>
      </c>
      <c r="B54" s="837"/>
      <c r="C54" s="838"/>
      <c r="D54" s="838"/>
      <c r="E54" s="838"/>
      <c r="F54" s="838"/>
      <c r="G54" s="838"/>
      <c r="H54" s="838"/>
      <c r="I54" s="838"/>
      <c r="J54" s="838"/>
      <c r="K54" s="838"/>
      <c r="L54" s="838"/>
      <c r="M54" s="838"/>
      <c r="N54" s="838"/>
      <c r="O54" s="838"/>
      <c r="P54" s="839"/>
      <c r="Q54" s="913"/>
      <c r="R54" s="914"/>
      <c r="S54" s="914"/>
      <c r="T54" s="914"/>
      <c r="U54" s="914"/>
      <c r="V54" s="914"/>
      <c r="W54" s="914"/>
      <c r="X54" s="914"/>
      <c r="Y54" s="914"/>
      <c r="Z54" s="914"/>
      <c r="AA54" s="914"/>
      <c r="AB54" s="914"/>
      <c r="AC54" s="914"/>
      <c r="AD54" s="914"/>
      <c r="AE54" s="915"/>
      <c r="AF54" s="852"/>
      <c r="AG54" s="853"/>
      <c r="AH54" s="853"/>
      <c r="AI54" s="853"/>
      <c r="AJ54" s="854"/>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
48</v>
      </c>
      <c r="BR54" s="263"/>
      <c r="BS54" s="834"/>
      <c r="BT54" s="835"/>
      <c r="BU54" s="835"/>
      <c r="BV54" s="835"/>
      <c r="BW54" s="835"/>
      <c r="BX54" s="835"/>
      <c r="BY54" s="835"/>
      <c r="BZ54" s="835"/>
      <c r="CA54" s="835"/>
      <c r="CB54" s="835"/>
      <c r="CC54" s="835"/>
      <c r="CD54" s="835"/>
      <c r="CE54" s="835"/>
      <c r="CF54" s="835"/>
      <c r="CG54" s="836"/>
      <c r="CH54" s="826"/>
      <c r="CI54" s="827"/>
      <c r="CJ54" s="827"/>
      <c r="CK54" s="827"/>
      <c r="CL54" s="828"/>
      <c r="CM54" s="826"/>
      <c r="CN54" s="827"/>
      <c r="CO54" s="827"/>
      <c r="CP54" s="827"/>
      <c r="CQ54" s="828"/>
      <c r="CR54" s="826"/>
      <c r="CS54" s="827"/>
      <c r="CT54" s="827"/>
      <c r="CU54" s="827"/>
      <c r="CV54" s="828"/>
      <c r="CW54" s="826"/>
      <c r="CX54" s="827"/>
      <c r="CY54" s="827"/>
      <c r="CZ54" s="827"/>
      <c r="DA54" s="828"/>
      <c r="DB54" s="826"/>
      <c r="DC54" s="827"/>
      <c r="DD54" s="827"/>
      <c r="DE54" s="827"/>
      <c r="DF54" s="828"/>
      <c r="DG54" s="826"/>
      <c r="DH54" s="827"/>
      <c r="DI54" s="827"/>
      <c r="DJ54" s="827"/>
      <c r="DK54" s="828"/>
      <c r="DL54" s="826"/>
      <c r="DM54" s="827"/>
      <c r="DN54" s="827"/>
      <c r="DO54" s="827"/>
      <c r="DP54" s="828"/>
      <c r="DQ54" s="826"/>
      <c r="DR54" s="827"/>
      <c r="DS54" s="827"/>
      <c r="DT54" s="827"/>
      <c r="DU54" s="828"/>
      <c r="DV54" s="829"/>
      <c r="DW54" s="830"/>
      <c r="DX54" s="830"/>
      <c r="DY54" s="830"/>
      <c r="DZ54" s="831"/>
      <c r="EA54" s="246"/>
    </row>
    <row r="55" spans="1:131" s="247" customFormat="1" ht="26.25" customHeight="1" x14ac:dyDescent="0.2">
      <c r="A55" s="261">
        <v>
28</v>
      </c>
      <c r="B55" s="837"/>
      <c r="C55" s="838"/>
      <c r="D55" s="838"/>
      <c r="E55" s="838"/>
      <c r="F55" s="838"/>
      <c r="G55" s="838"/>
      <c r="H55" s="838"/>
      <c r="I55" s="838"/>
      <c r="J55" s="838"/>
      <c r="K55" s="838"/>
      <c r="L55" s="838"/>
      <c r="M55" s="838"/>
      <c r="N55" s="838"/>
      <c r="O55" s="838"/>
      <c r="P55" s="839"/>
      <c r="Q55" s="913"/>
      <c r="R55" s="914"/>
      <c r="S55" s="914"/>
      <c r="T55" s="914"/>
      <c r="U55" s="914"/>
      <c r="V55" s="914"/>
      <c r="W55" s="914"/>
      <c r="X55" s="914"/>
      <c r="Y55" s="914"/>
      <c r="Z55" s="914"/>
      <c r="AA55" s="914"/>
      <c r="AB55" s="914"/>
      <c r="AC55" s="914"/>
      <c r="AD55" s="914"/>
      <c r="AE55" s="915"/>
      <c r="AF55" s="852"/>
      <c r="AG55" s="853"/>
      <c r="AH55" s="853"/>
      <c r="AI55" s="853"/>
      <c r="AJ55" s="854"/>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
49</v>
      </c>
      <c r="BR55" s="263"/>
      <c r="BS55" s="834"/>
      <c r="BT55" s="835"/>
      <c r="BU55" s="835"/>
      <c r="BV55" s="835"/>
      <c r="BW55" s="835"/>
      <c r="BX55" s="835"/>
      <c r="BY55" s="835"/>
      <c r="BZ55" s="835"/>
      <c r="CA55" s="835"/>
      <c r="CB55" s="835"/>
      <c r="CC55" s="835"/>
      <c r="CD55" s="835"/>
      <c r="CE55" s="835"/>
      <c r="CF55" s="835"/>
      <c r="CG55" s="836"/>
      <c r="CH55" s="826"/>
      <c r="CI55" s="827"/>
      <c r="CJ55" s="827"/>
      <c r="CK55" s="827"/>
      <c r="CL55" s="828"/>
      <c r="CM55" s="826"/>
      <c r="CN55" s="827"/>
      <c r="CO55" s="827"/>
      <c r="CP55" s="827"/>
      <c r="CQ55" s="828"/>
      <c r="CR55" s="826"/>
      <c r="CS55" s="827"/>
      <c r="CT55" s="827"/>
      <c r="CU55" s="827"/>
      <c r="CV55" s="828"/>
      <c r="CW55" s="826"/>
      <c r="CX55" s="827"/>
      <c r="CY55" s="827"/>
      <c r="CZ55" s="827"/>
      <c r="DA55" s="828"/>
      <c r="DB55" s="826"/>
      <c r="DC55" s="827"/>
      <c r="DD55" s="827"/>
      <c r="DE55" s="827"/>
      <c r="DF55" s="828"/>
      <c r="DG55" s="826"/>
      <c r="DH55" s="827"/>
      <c r="DI55" s="827"/>
      <c r="DJ55" s="827"/>
      <c r="DK55" s="828"/>
      <c r="DL55" s="826"/>
      <c r="DM55" s="827"/>
      <c r="DN55" s="827"/>
      <c r="DO55" s="827"/>
      <c r="DP55" s="828"/>
      <c r="DQ55" s="826"/>
      <c r="DR55" s="827"/>
      <c r="DS55" s="827"/>
      <c r="DT55" s="827"/>
      <c r="DU55" s="828"/>
      <c r="DV55" s="829"/>
      <c r="DW55" s="830"/>
      <c r="DX55" s="830"/>
      <c r="DY55" s="830"/>
      <c r="DZ55" s="831"/>
      <c r="EA55" s="246"/>
    </row>
    <row r="56" spans="1:131" s="247" customFormat="1" ht="26.25" customHeight="1" x14ac:dyDescent="0.2">
      <c r="A56" s="261">
        <v>
29</v>
      </c>
      <c r="B56" s="837"/>
      <c r="C56" s="838"/>
      <c r="D56" s="838"/>
      <c r="E56" s="838"/>
      <c r="F56" s="838"/>
      <c r="G56" s="838"/>
      <c r="H56" s="838"/>
      <c r="I56" s="838"/>
      <c r="J56" s="838"/>
      <c r="K56" s="838"/>
      <c r="L56" s="838"/>
      <c r="M56" s="838"/>
      <c r="N56" s="838"/>
      <c r="O56" s="838"/>
      <c r="P56" s="839"/>
      <c r="Q56" s="913"/>
      <c r="R56" s="914"/>
      <c r="S56" s="914"/>
      <c r="T56" s="914"/>
      <c r="U56" s="914"/>
      <c r="V56" s="914"/>
      <c r="W56" s="914"/>
      <c r="X56" s="914"/>
      <c r="Y56" s="914"/>
      <c r="Z56" s="914"/>
      <c r="AA56" s="914"/>
      <c r="AB56" s="914"/>
      <c r="AC56" s="914"/>
      <c r="AD56" s="914"/>
      <c r="AE56" s="915"/>
      <c r="AF56" s="852"/>
      <c r="AG56" s="853"/>
      <c r="AH56" s="853"/>
      <c r="AI56" s="853"/>
      <c r="AJ56" s="854"/>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
50</v>
      </c>
      <c r="BR56" s="263"/>
      <c r="BS56" s="834"/>
      <c r="BT56" s="835"/>
      <c r="BU56" s="835"/>
      <c r="BV56" s="835"/>
      <c r="BW56" s="835"/>
      <c r="BX56" s="835"/>
      <c r="BY56" s="835"/>
      <c r="BZ56" s="835"/>
      <c r="CA56" s="835"/>
      <c r="CB56" s="835"/>
      <c r="CC56" s="835"/>
      <c r="CD56" s="835"/>
      <c r="CE56" s="835"/>
      <c r="CF56" s="835"/>
      <c r="CG56" s="836"/>
      <c r="CH56" s="826"/>
      <c r="CI56" s="827"/>
      <c r="CJ56" s="827"/>
      <c r="CK56" s="827"/>
      <c r="CL56" s="828"/>
      <c r="CM56" s="826"/>
      <c r="CN56" s="827"/>
      <c r="CO56" s="827"/>
      <c r="CP56" s="827"/>
      <c r="CQ56" s="828"/>
      <c r="CR56" s="826"/>
      <c r="CS56" s="827"/>
      <c r="CT56" s="827"/>
      <c r="CU56" s="827"/>
      <c r="CV56" s="828"/>
      <c r="CW56" s="826"/>
      <c r="CX56" s="827"/>
      <c r="CY56" s="827"/>
      <c r="CZ56" s="827"/>
      <c r="DA56" s="828"/>
      <c r="DB56" s="826"/>
      <c r="DC56" s="827"/>
      <c r="DD56" s="827"/>
      <c r="DE56" s="827"/>
      <c r="DF56" s="828"/>
      <c r="DG56" s="826"/>
      <c r="DH56" s="827"/>
      <c r="DI56" s="827"/>
      <c r="DJ56" s="827"/>
      <c r="DK56" s="828"/>
      <c r="DL56" s="826"/>
      <c r="DM56" s="827"/>
      <c r="DN56" s="827"/>
      <c r="DO56" s="827"/>
      <c r="DP56" s="828"/>
      <c r="DQ56" s="826"/>
      <c r="DR56" s="827"/>
      <c r="DS56" s="827"/>
      <c r="DT56" s="827"/>
      <c r="DU56" s="828"/>
      <c r="DV56" s="829"/>
      <c r="DW56" s="830"/>
      <c r="DX56" s="830"/>
      <c r="DY56" s="830"/>
      <c r="DZ56" s="831"/>
      <c r="EA56" s="246"/>
    </row>
    <row r="57" spans="1:131" s="247" customFormat="1" ht="26.25" customHeight="1" x14ac:dyDescent="0.2">
      <c r="A57" s="261">
        <v>
30</v>
      </c>
      <c r="B57" s="837"/>
      <c r="C57" s="838"/>
      <c r="D57" s="838"/>
      <c r="E57" s="838"/>
      <c r="F57" s="838"/>
      <c r="G57" s="838"/>
      <c r="H57" s="838"/>
      <c r="I57" s="838"/>
      <c r="J57" s="838"/>
      <c r="K57" s="838"/>
      <c r="L57" s="838"/>
      <c r="M57" s="838"/>
      <c r="N57" s="838"/>
      <c r="O57" s="838"/>
      <c r="P57" s="839"/>
      <c r="Q57" s="913"/>
      <c r="R57" s="914"/>
      <c r="S57" s="914"/>
      <c r="T57" s="914"/>
      <c r="U57" s="914"/>
      <c r="V57" s="914"/>
      <c r="W57" s="914"/>
      <c r="X57" s="914"/>
      <c r="Y57" s="914"/>
      <c r="Z57" s="914"/>
      <c r="AA57" s="914"/>
      <c r="AB57" s="914"/>
      <c r="AC57" s="914"/>
      <c r="AD57" s="914"/>
      <c r="AE57" s="915"/>
      <c r="AF57" s="852"/>
      <c r="AG57" s="853"/>
      <c r="AH57" s="853"/>
      <c r="AI57" s="853"/>
      <c r="AJ57" s="854"/>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
51</v>
      </c>
      <c r="BR57" s="263"/>
      <c r="BS57" s="834"/>
      <c r="BT57" s="835"/>
      <c r="BU57" s="835"/>
      <c r="BV57" s="835"/>
      <c r="BW57" s="835"/>
      <c r="BX57" s="835"/>
      <c r="BY57" s="835"/>
      <c r="BZ57" s="835"/>
      <c r="CA57" s="835"/>
      <c r="CB57" s="835"/>
      <c r="CC57" s="835"/>
      <c r="CD57" s="835"/>
      <c r="CE57" s="835"/>
      <c r="CF57" s="835"/>
      <c r="CG57" s="836"/>
      <c r="CH57" s="826"/>
      <c r="CI57" s="827"/>
      <c r="CJ57" s="827"/>
      <c r="CK57" s="827"/>
      <c r="CL57" s="828"/>
      <c r="CM57" s="826"/>
      <c r="CN57" s="827"/>
      <c r="CO57" s="827"/>
      <c r="CP57" s="827"/>
      <c r="CQ57" s="828"/>
      <c r="CR57" s="826"/>
      <c r="CS57" s="827"/>
      <c r="CT57" s="827"/>
      <c r="CU57" s="827"/>
      <c r="CV57" s="828"/>
      <c r="CW57" s="826"/>
      <c r="CX57" s="827"/>
      <c r="CY57" s="827"/>
      <c r="CZ57" s="827"/>
      <c r="DA57" s="828"/>
      <c r="DB57" s="826"/>
      <c r="DC57" s="827"/>
      <c r="DD57" s="827"/>
      <c r="DE57" s="827"/>
      <c r="DF57" s="828"/>
      <c r="DG57" s="826"/>
      <c r="DH57" s="827"/>
      <c r="DI57" s="827"/>
      <c r="DJ57" s="827"/>
      <c r="DK57" s="828"/>
      <c r="DL57" s="826"/>
      <c r="DM57" s="827"/>
      <c r="DN57" s="827"/>
      <c r="DO57" s="827"/>
      <c r="DP57" s="828"/>
      <c r="DQ57" s="826"/>
      <c r="DR57" s="827"/>
      <c r="DS57" s="827"/>
      <c r="DT57" s="827"/>
      <c r="DU57" s="828"/>
      <c r="DV57" s="829"/>
      <c r="DW57" s="830"/>
      <c r="DX57" s="830"/>
      <c r="DY57" s="830"/>
      <c r="DZ57" s="831"/>
      <c r="EA57" s="246"/>
    </row>
    <row r="58" spans="1:131" s="247" customFormat="1" ht="26.25" customHeight="1" x14ac:dyDescent="0.2">
      <c r="A58" s="261">
        <v>
31</v>
      </c>
      <c r="B58" s="837"/>
      <c r="C58" s="838"/>
      <c r="D58" s="838"/>
      <c r="E58" s="838"/>
      <c r="F58" s="838"/>
      <c r="G58" s="838"/>
      <c r="H58" s="838"/>
      <c r="I58" s="838"/>
      <c r="J58" s="838"/>
      <c r="K58" s="838"/>
      <c r="L58" s="838"/>
      <c r="M58" s="838"/>
      <c r="N58" s="838"/>
      <c r="O58" s="838"/>
      <c r="P58" s="839"/>
      <c r="Q58" s="913"/>
      <c r="R58" s="914"/>
      <c r="S58" s="914"/>
      <c r="T58" s="914"/>
      <c r="U58" s="914"/>
      <c r="V58" s="914"/>
      <c r="W58" s="914"/>
      <c r="X58" s="914"/>
      <c r="Y58" s="914"/>
      <c r="Z58" s="914"/>
      <c r="AA58" s="914"/>
      <c r="AB58" s="914"/>
      <c r="AC58" s="914"/>
      <c r="AD58" s="914"/>
      <c r="AE58" s="915"/>
      <c r="AF58" s="852"/>
      <c r="AG58" s="853"/>
      <c r="AH58" s="853"/>
      <c r="AI58" s="853"/>
      <c r="AJ58" s="854"/>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
52</v>
      </c>
      <c r="BR58" s="263"/>
      <c r="BS58" s="834"/>
      <c r="BT58" s="835"/>
      <c r="BU58" s="835"/>
      <c r="BV58" s="835"/>
      <c r="BW58" s="835"/>
      <c r="BX58" s="835"/>
      <c r="BY58" s="835"/>
      <c r="BZ58" s="835"/>
      <c r="CA58" s="835"/>
      <c r="CB58" s="835"/>
      <c r="CC58" s="835"/>
      <c r="CD58" s="835"/>
      <c r="CE58" s="835"/>
      <c r="CF58" s="835"/>
      <c r="CG58" s="836"/>
      <c r="CH58" s="826"/>
      <c r="CI58" s="827"/>
      <c r="CJ58" s="827"/>
      <c r="CK58" s="827"/>
      <c r="CL58" s="828"/>
      <c r="CM58" s="826"/>
      <c r="CN58" s="827"/>
      <c r="CO58" s="827"/>
      <c r="CP58" s="827"/>
      <c r="CQ58" s="828"/>
      <c r="CR58" s="826"/>
      <c r="CS58" s="827"/>
      <c r="CT58" s="827"/>
      <c r="CU58" s="827"/>
      <c r="CV58" s="828"/>
      <c r="CW58" s="826"/>
      <c r="CX58" s="827"/>
      <c r="CY58" s="827"/>
      <c r="CZ58" s="827"/>
      <c r="DA58" s="828"/>
      <c r="DB58" s="826"/>
      <c r="DC58" s="827"/>
      <c r="DD58" s="827"/>
      <c r="DE58" s="827"/>
      <c r="DF58" s="828"/>
      <c r="DG58" s="826"/>
      <c r="DH58" s="827"/>
      <c r="DI58" s="827"/>
      <c r="DJ58" s="827"/>
      <c r="DK58" s="828"/>
      <c r="DL58" s="826"/>
      <c r="DM58" s="827"/>
      <c r="DN58" s="827"/>
      <c r="DO58" s="827"/>
      <c r="DP58" s="828"/>
      <c r="DQ58" s="826"/>
      <c r="DR58" s="827"/>
      <c r="DS58" s="827"/>
      <c r="DT58" s="827"/>
      <c r="DU58" s="828"/>
      <c r="DV58" s="829"/>
      <c r="DW58" s="830"/>
      <c r="DX58" s="830"/>
      <c r="DY58" s="830"/>
      <c r="DZ58" s="831"/>
      <c r="EA58" s="246"/>
    </row>
    <row r="59" spans="1:131" s="247" customFormat="1" ht="26.25" customHeight="1" x14ac:dyDescent="0.2">
      <c r="A59" s="261">
        <v>
32</v>
      </c>
      <c r="B59" s="837"/>
      <c r="C59" s="838"/>
      <c r="D59" s="838"/>
      <c r="E59" s="838"/>
      <c r="F59" s="838"/>
      <c r="G59" s="838"/>
      <c r="H59" s="838"/>
      <c r="I59" s="838"/>
      <c r="J59" s="838"/>
      <c r="K59" s="838"/>
      <c r="L59" s="838"/>
      <c r="M59" s="838"/>
      <c r="N59" s="838"/>
      <c r="O59" s="838"/>
      <c r="P59" s="839"/>
      <c r="Q59" s="913"/>
      <c r="R59" s="914"/>
      <c r="S59" s="914"/>
      <c r="T59" s="914"/>
      <c r="U59" s="914"/>
      <c r="V59" s="914"/>
      <c r="W59" s="914"/>
      <c r="X59" s="914"/>
      <c r="Y59" s="914"/>
      <c r="Z59" s="914"/>
      <c r="AA59" s="914"/>
      <c r="AB59" s="914"/>
      <c r="AC59" s="914"/>
      <c r="AD59" s="914"/>
      <c r="AE59" s="915"/>
      <c r="AF59" s="852"/>
      <c r="AG59" s="853"/>
      <c r="AH59" s="853"/>
      <c r="AI59" s="853"/>
      <c r="AJ59" s="854"/>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
53</v>
      </c>
      <c r="BR59" s="263"/>
      <c r="BS59" s="834"/>
      <c r="BT59" s="835"/>
      <c r="BU59" s="835"/>
      <c r="BV59" s="835"/>
      <c r="BW59" s="835"/>
      <c r="BX59" s="835"/>
      <c r="BY59" s="835"/>
      <c r="BZ59" s="835"/>
      <c r="CA59" s="835"/>
      <c r="CB59" s="835"/>
      <c r="CC59" s="835"/>
      <c r="CD59" s="835"/>
      <c r="CE59" s="835"/>
      <c r="CF59" s="835"/>
      <c r="CG59" s="836"/>
      <c r="CH59" s="826"/>
      <c r="CI59" s="827"/>
      <c r="CJ59" s="827"/>
      <c r="CK59" s="827"/>
      <c r="CL59" s="828"/>
      <c r="CM59" s="826"/>
      <c r="CN59" s="827"/>
      <c r="CO59" s="827"/>
      <c r="CP59" s="827"/>
      <c r="CQ59" s="828"/>
      <c r="CR59" s="826"/>
      <c r="CS59" s="827"/>
      <c r="CT59" s="827"/>
      <c r="CU59" s="827"/>
      <c r="CV59" s="828"/>
      <c r="CW59" s="826"/>
      <c r="CX59" s="827"/>
      <c r="CY59" s="827"/>
      <c r="CZ59" s="827"/>
      <c r="DA59" s="828"/>
      <c r="DB59" s="826"/>
      <c r="DC59" s="827"/>
      <c r="DD59" s="827"/>
      <c r="DE59" s="827"/>
      <c r="DF59" s="828"/>
      <c r="DG59" s="826"/>
      <c r="DH59" s="827"/>
      <c r="DI59" s="827"/>
      <c r="DJ59" s="827"/>
      <c r="DK59" s="828"/>
      <c r="DL59" s="826"/>
      <c r="DM59" s="827"/>
      <c r="DN59" s="827"/>
      <c r="DO59" s="827"/>
      <c r="DP59" s="828"/>
      <c r="DQ59" s="826"/>
      <c r="DR59" s="827"/>
      <c r="DS59" s="827"/>
      <c r="DT59" s="827"/>
      <c r="DU59" s="828"/>
      <c r="DV59" s="829"/>
      <c r="DW59" s="830"/>
      <c r="DX59" s="830"/>
      <c r="DY59" s="830"/>
      <c r="DZ59" s="831"/>
      <c r="EA59" s="246"/>
    </row>
    <row r="60" spans="1:131" s="247" customFormat="1" ht="26.25" customHeight="1" x14ac:dyDescent="0.2">
      <c r="A60" s="261">
        <v>
33</v>
      </c>
      <c r="B60" s="837"/>
      <c r="C60" s="838"/>
      <c r="D60" s="838"/>
      <c r="E60" s="838"/>
      <c r="F60" s="838"/>
      <c r="G60" s="838"/>
      <c r="H60" s="838"/>
      <c r="I60" s="838"/>
      <c r="J60" s="838"/>
      <c r="K60" s="838"/>
      <c r="L60" s="838"/>
      <c r="M60" s="838"/>
      <c r="N60" s="838"/>
      <c r="O60" s="838"/>
      <c r="P60" s="839"/>
      <c r="Q60" s="913"/>
      <c r="R60" s="914"/>
      <c r="S60" s="914"/>
      <c r="T60" s="914"/>
      <c r="U60" s="914"/>
      <c r="V60" s="914"/>
      <c r="W60" s="914"/>
      <c r="X60" s="914"/>
      <c r="Y60" s="914"/>
      <c r="Z60" s="914"/>
      <c r="AA60" s="914"/>
      <c r="AB60" s="914"/>
      <c r="AC60" s="914"/>
      <c r="AD60" s="914"/>
      <c r="AE60" s="915"/>
      <c r="AF60" s="852"/>
      <c r="AG60" s="853"/>
      <c r="AH60" s="853"/>
      <c r="AI60" s="853"/>
      <c r="AJ60" s="854"/>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
54</v>
      </c>
      <c r="BR60" s="263"/>
      <c r="BS60" s="834"/>
      <c r="BT60" s="835"/>
      <c r="BU60" s="835"/>
      <c r="BV60" s="835"/>
      <c r="BW60" s="835"/>
      <c r="BX60" s="835"/>
      <c r="BY60" s="835"/>
      <c r="BZ60" s="835"/>
      <c r="CA60" s="835"/>
      <c r="CB60" s="835"/>
      <c r="CC60" s="835"/>
      <c r="CD60" s="835"/>
      <c r="CE60" s="835"/>
      <c r="CF60" s="835"/>
      <c r="CG60" s="836"/>
      <c r="CH60" s="826"/>
      <c r="CI60" s="827"/>
      <c r="CJ60" s="827"/>
      <c r="CK60" s="827"/>
      <c r="CL60" s="828"/>
      <c r="CM60" s="826"/>
      <c r="CN60" s="827"/>
      <c r="CO60" s="827"/>
      <c r="CP60" s="827"/>
      <c r="CQ60" s="828"/>
      <c r="CR60" s="826"/>
      <c r="CS60" s="827"/>
      <c r="CT60" s="827"/>
      <c r="CU60" s="827"/>
      <c r="CV60" s="828"/>
      <c r="CW60" s="826"/>
      <c r="CX60" s="827"/>
      <c r="CY60" s="827"/>
      <c r="CZ60" s="827"/>
      <c r="DA60" s="828"/>
      <c r="DB60" s="826"/>
      <c r="DC60" s="827"/>
      <c r="DD60" s="827"/>
      <c r="DE60" s="827"/>
      <c r="DF60" s="828"/>
      <c r="DG60" s="826"/>
      <c r="DH60" s="827"/>
      <c r="DI60" s="827"/>
      <c r="DJ60" s="827"/>
      <c r="DK60" s="828"/>
      <c r="DL60" s="826"/>
      <c r="DM60" s="827"/>
      <c r="DN60" s="827"/>
      <c r="DO60" s="827"/>
      <c r="DP60" s="828"/>
      <c r="DQ60" s="826"/>
      <c r="DR60" s="827"/>
      <c r="DS60" s="827"/>
      <c r="DT60" s="827"/>
      <c r="DU60" s="828"/>
      <c r="DV60" s="829"/>
      <c r="DW60" s="830"/>
      <c r="DX60" s="830"/>
      <c r="DY60" s="830"/>
      <c r="DZ60" s="831"/>
      <c r="EA60" s="246"/>
    </row>
    <row r="61" spans="1:131" s="247" customFormat="1" ht="26.25" customHeight="1" thickBot="1" x14ac:dyDescent="0.25">
      <c r="A61" s="261">
        <v>
34</v>
      </c>
      <c r="B61" s="837"/>
      <c r="C61" s="838"/>
      <c r="D61" s="838"/>
      <c r="E61" s="838"/>
      <c r="F61" s="838"/>
      <c r="G61" s="838"/>
      <c r="H61" s="838"/>
      <c r="I61" s="838"/>
      <c r="J61" s="838"/>
      <c r="K61" s="838"/>
      <c r="L61" s="838"/>
      <c r="M61" s="838"/>
      <c r="N61" s="838"/>
      <c r="O61" s="838"/>
      <c r="P61" s="839"/>
      <c r="Q61" s="913"/>
      <c r="R61" s="914"/>
      <c r="S61" s="914"/>
      <c r="T61" s="914"/>
      <c r="U61" s="914"/>
      <c r="V61" s="914"/>
      <c r="W61" s="914"/>
      <c r="X61" s="914"/>
      <c r="Y61" s="914"/>
      <c r="Z61" s="914"/>
      <c r="AA61" s="914"/>
      <c r="AB61" s="914"/>
      <c r="AC61" s="914"/>
      <c r="AD61" s="914"/>
      <c r="AE61" s="915"/>
      <c r="AF61" s="852"/>
      <c r="AG61" s="853"/>
      <c r="AH61" s="853"/>
      <c r="AI61" s="853"/>
      <c r="AJ61" s="854"/>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
55</v>
      </c>
      <c r="BR61" s="263"/>
      <c r="BS61" s="834"/>
      <c r="BT61" s="835"/>
      <c r="BU61" s="835"/>
      <c r="BV61" s="835"/>
      <c r="BW61" s="835"/>
      <c r="BX61" s="835"/>
      <c r="BY61" s="835"/>
      <c r="BZ61" s="835"/>
      <c r="CA61" s="835"/>
      <c r="CB61" s="835"/>
      <c r="CC61" s="835"/>
      <c r="CD61" s="835"/>
      <c r="CE61" s="835"/>
      <c r="CF61" s="835"/>
      <c r="CG61" s="836"/>
      <c r="CH61" s="826"/>
      <c r="CI61" s="827"/>
      <c r="CJ61" s="827"/>
      <c r="CK61" s="827"/>
      <c r="CL61" s="828"/>
      <c r="CM61" s="826"/>
      <c r="CN61" s="827"/>
      <c r="CO61" s="827"/>
      <c r="CP61" s="827"/>
      <c r="CQ61" s="828"/>
      <c r="CR61" s="826"/>
      <c r="CS61" s="827"/>
      <c r="CT61" s="827"/>
      <c r="CU61" s="827"/>
      <c r="CV61" s="828"/>
      <c r="CW61" s="826"/>
      <c r="CX61" s="827"/>
      <c r="CY61" s="827"/>
      <c r="CZ61" s="827"/>
      <c r="DA61" s="828"/>
      <c r="DB61" s="826"/>
      <c r="DC61" s="827"/>
      <c r="DD61" s="827"/>
      <c r="DE61" s="827"/>
      <c r="DF61" s="828"/>
      <c r="DG61" s="826"/>
      <c r="DH61" s="827"/>
      <c r="DI61" s="827"/>
      <c r="DJ61" s="827"/>
      <c r="DK61" s="828"/>
      <c r="DL61" s="826"/>
      <c r="DM61" s="827"/>
      <c r="DN61" s="827"/>
      <c r="DO61" s="827"/>
      <c r="DP61" s="828"/>
      <c r="DQ61" s="826"/>
      <c r="DR61" s="827"/>
      <c r="DS61" s="827"/>
      <c r="DT61" s="827"/>
      <c r="DU61" s="828"/>
      <c r="DV61" s="829"/>
      <c r="DW61" s="830"/>
      <c r="DX61" s="830"/>
      <c r="DY61" s="830"/>
      <c r="DZ61" s="831"/>
      <c r="EA61" s="246"/>
    </row>
    <row r="62" spans="1:131" s="247" customFormat="1" ht="26.25" customHeight="1" x14ac:dyDescent="0.2">
      <c r="A62" s="261">
        <v>
35</v>
      </c>
      <c r="B62" s="837"/>
      <c r="C62" s="838"/>
      <c r="D62" s="838"/>
      <c r="E62" s="838"/>
      <c r="F62" s="838"/>
      <c r="G62" s="838"/>
      <c r="H62" s="838"/>
      <c r="I62" s="838"/>
      <c r="J62" s="838"/>
      <c r="K62" s="838"/>
      <c r="L62" s="838"/>
      <c r="M62" s="838"/>
      <c r="N62" s="838"/>
      <c r="O62" s="838"/>
      <c r="P62" s="839"/>
      <c r="Q62" s="913"/>
      <c r="R62" s="914"/>
      <c r="S62" s="914"/>
      <c r="T62" s="914"/>
      <c r="U62" s="914"/>
      <c r="V62" s="914"/>
      <c r="W62" s="914"/>
      <c r="X62" s="914"/>
      <c r="Y62" s="914"/>
      <c r="Z62" s="914"/>
      <c r="AA62" s="914"/>
      <c r="AB62" s="914"/>
      <c r="AC62" s="914"/>
      <c r="AD62" s="914"/>
      <c r="AE62" s="915"/>
      <c r="AF62" s="852"/>
      <c r="AG62" s="853"/>
      <c r="AH62" s="853"/>
      <c r="AI62" s="853"/>
      <c r="AJ62" s="854"/>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
413</v>
      </c>
      <c r="BK62" s="886"/>
      <c r="BL62" s="886"/>
      <c r="BM62" s="886"/>
      <c r="BN62" s="887"/>
      <c r="BO62" s="265"/>
      <c r="BP62" s="265"/>
      <c r="BQ62" s="262">
        <v>
56</v>
      </c>
      <c r="BR62" s="263"/>
      <c r="BS62" s="834"/>
      <c r="BT62" s="835"/>
      <c r="BU62" s="835"/>
      <c r="BV62" s="835"/>
      <c r="BW62" s="835"/>
      <c r="BX62" s="835"/>
      <c r="BY62" s="835"/>
      <c r="BZ62" s="835"/>
      <c r="CA62" s="835"/>
      <c r="CB62" s="835"/>
      <c r="CC62" s="835"/>
      <c r="CD62" s="835"/>
      <c r="CE62" s="835"/>
      <c r="CF62" s="835"/>
      <c r="CG62" s="836"/>
      <c r="CH62" s="826"/>
      <c r="CI62" s="827"/>
      <c r="CJ62" s="827"/>
      <c r="CK62" s="827"/>
      <c r="CL62" s="828"/>
      <c r="CM62" s="826"/>
      <c r="CN62" s="827"/>
      <c r="CO62" s="827"/>
      <c r="CP62" s="827"/>
      <c r="CQ62" s="828"/>
      <c r="CR62" s="826"/>
      <c r="CS62" s="827"/>
      <c r="CT62" s="827"/>
      <c r="CU62" s="827"/>
      <c r="CV62" s="828"/>
      <c r="CW62" s="826"/>
      <c r="CX62" s="827"/>
      <c r="CY62" s="827"/>
      <c r="CZ62" s="827"/>
      <c r="DA62" s="828"/>
      <c r="DB62" s="826"/>
      <c r="DC62" s="827"/>
      <c r="DD62" s="827"/>
      <c r="DE62" s="827"/>
      <c r="DF62" s="828"/>
      <c r="DG62" s="826"/>
      <c r="DH62" s="827"/>
      <c r="DI62" s="827"/>
      <c r="DJ62" s="827"/>
      <c r="DK62" s="828"/>
      <c r="DL62" s="826"/>
      <c r="DM62" s="827"/>
      <c r="DN62" s="827"/>
      <c r="DO62" s="827"/>
      <c r="DP62" s="828"/>
      <c r="DQ62" s="826"/>
      <c r="DR62" s="827"/>
      <c r="DS62" s="827"/>
      <c r="DT62" s="827"/>
      <c r="DU62" s="828"/>
      <c r="DV62" s="829"/>
      <c r="DW62" s="830"/>
      <c r="DX62" s="830"/>
      <c r="DY62" s="830"/>
      <c r="DZ62" s="831"/>
      <c r="EA62" s="246"/>
    </row>
    <row r="63" spans="1:131" s="247" customFormat="1" ht="26.25" customHeight="1" thickBot="1" x14ac:dyDescent="0.25">
      <c r="A63" s="264" t="s">
        <v>
392</v>
      </c>
      <c r="B63" s="870" t="s">
        <v>
414</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
795</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
139</v>
      </c>
      <c r="BK63" s="930"/>
      <c r="BL63" s="930"/>
      <c r="BM63" s="930"/>
      <c r="BN63" s="931"/>
      <c r="BO63" s="265"/>
      <c r="BP63" s="265"/>
      <c r="BQ63" s="262">
        <v>
57</v>
      </c>
      <c r="BR63" s="263"/>
      <c r="BS63" s="834"/>
      <c r="BT63" s="835"/>
      <c r="BU63" s="835"/>
      <c r="BV63" s="835"/>
      <c r="BW63" s="835"/>
      <c r="BX63" s="835"/>
      <c r="BY63" s="835"/>
      <c r="BZ63" s="835"/>
      <c r="CA63" s="835"/>
      <c r="CB63" s="835"/>
      <c r="CC63" s="835"/>
      <c r="CD63" s="835"/>
      <c r="CE63" s="835"/>
      <c r="CF63" s="835"/>
      <c r="CG63" s="836"/>
      <c r="CH63" s="826"/>
      <c r="CI63" s="827"/>
      <c r="CJ63" s="827"/>
      <c r="CK63" s="827"/>
      <c r="CL63" s="828"/>
      <c r="CM63" s="826"/>
      <c r="CN63" s="827"/>
      <c r="CO63" s="827"/>
      <c r="CP63" s="827"/>
      <c r="CQ63" s="828"/>
      <c r="CR63" s="826"/>
      <c r="CS63" s="827"/>
      <c r="CT63" s="827"/>
      <c r="CU63" s="827"/>
      <c r="CV63" s="828"/>
      <c r="CW63" s="826"/>
      <c r="CX63" s="827"/>
      <c r="CY63" s="827"/>
      <c r="CZ63" s="827"/>
      <c r="DA63" s="828"/>
      <c r="DB63" s="826"/>
      <c r="DC63" s="827"/>
      <c r="DD63" s="827"/>
      <c r="DE63" s="827"/>
      <c r="DF63" s="828"/>
      <c r="DG63" s="826"/>
      <c r="DH63" s="827"/>
      <c r="DI63" s="827"/>
      <c r="DJ63" s="827"/>
      <c r="DK63" s="828"/>
      <c r="DL63" s="826"/>
      <c r="DM63" s="827"/>
      <c r="DN63" s="827"/>
      <c r="DO63" s="827"/>
      <c r="DP63" s="828"/>
      <c r="DQ63" s="826"/>
      <c r="DR63" s="827"/>
      <c r="DS63" s="827"/>
      <c r="DT63" s="827"/>
      <c r="DU63" s="828"/>
      <c r="DV63" s="829"/>
      <c r="DW63" s="830"/>
      <c r="DX63" s="830"/>
      <c r="DY63" s="830"/>
      <c r="DZ63" s="831"/>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
58</v>
      </c>
      <c r="BR64" s="263"/>
      <c r="BS64" s="834"/>
      <c r="BT64" s="835"/>
      <c r="BU64" s="835"/>
      <c r="BV64" s="835"/>
      <c r="BW64" s="835"/>
      <c r="BX64" s="835"/>
      <c r="BY64" s="835"/>
      <c r="BZ64" s="835"/>
      <c r="CA64" s="835"/>
      <c r="CB64" s="835"/>
      <c r="CC64" s="835"/>
      <c r="CD64" s="835"/>
      <c r="CE64" s="835"/>
      <c r="CF64" s="835"/>
      <c r="CG64" s="836"/>
      <c r="CH64" s="826"/>
      <c r="CI64" s="827"/>
      <c r="CJ64" s="827"/>
      <c r="CK64" s="827"/>
      <c r="CL64" s="828"/>
      <c r="CM64" s="826"/>
      <c r="CN64" s="827"/>
      <c r="CO64" s="827"/>
      <c r="CP64" s="827"/>
      <c r="CQ64" s="828"/>
      <c r="CR64" s="826"/>
      <c r="CS64" s="827"/>
      <c r="CT64" s="827"/>
      <c r="CU64" s="827"/>
      <c r="CV64" s="828"/>
      <c r="CW64" s="826"/>
      <c r="CX64" s="827"/>
      <c r="CY64" s="827"/>
      <c r="CZ64" s="827"/>
      <c r="DA64" s="828"/>
      <c r="DB64" s="826"/>
      <c r="DC64" s="827"/>
      <c r="DD64" s="827"/>
      <c r="DE64" s="827"/>
      <c r="DF64" s="828"/>
      <c r="DG64" s="826"/>
      <c r="DH64" s="827"/>
      <c r="DI64" s="827"/>
      <c r="DJ64" s="827"/>
      <c r="DK64" s="828"/>
      <c r="DL64" s="826"/>
      <c r="DM64" s="827"/>
      <c r="DN64" s="827"/>
      <c r="DO64" s="827"/>
      <c r="DP64" s="828"/>
      <c r="DQ64" s="826"/>
      <c r="DR64" s="827"/>
      <c r="DS64" s="827"/>
      <c r="DT64" s="827"/>
      <c r="DU64" s="828"/>
      <c r="DV64" s="829"/>
      <c r="DW64" s="830"/>
      <c r="DX64" s="830"/>
      <c r="DY64" s="830"/>
      <c r="DZ64" s="831"/>
      <c r="EA64" s="246"/>
    </row>
    <row r="65" spans="1:131" s="247" customFormat="1" ht="26.25" customHeight="1" thickBot="1" x14ac:dyDescent="0.25">
      <c r="A65" s="252" t="s">
        <v>
415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
59</v>
      </c>
      <c r="BR65" s="263"/>
      <c r="BS65" s="834"/>
      <c r="BT65" s="835"/>
      <c r="BU65" s="835"/>
      <c r="BV65" s="835"/>
      <c r="BW65" s="835"/>
      <c r="BX65" s="835"/>
      <c r="BY65" s="835"/>
      <c r="BZ65" s="835"/>
      <c r="CA65" s="835"/>
      <c r="CB65" s="835"/>
      <c r="CC65" s="835"/>
      <c r="CD65" s="835"/>
      <c r="CE65" s="835"/>
      <c r="CF65" s="835"/>
      <c r="CG65" s="836"/>
      <c r="CH65" s="826"/>
      <c r="CI65" s="827"/>
      <c r="CJ65" s="827"/>
      <c r="CK65" s="827"/>
      <c r="CL65" s="828"/>
      <c r="CM65" s="826"/>
      <c r="CN65" s="827"/>
      <c r="CO65" s="827"/>
      <c r="CP65" s="827"/>
      <c r="CQ65" s="828"/>
      <c r="CR65" s="826"/>
      <c r="CS65" s="827"/>
      <c r="CT65" s="827"/>
      <c r="CU65" s="827"/>
      <c r="CV65" s="828"/>
      <c r="CW65" s="826"/>
      <c r="CX65" s="827"/>
      <c r="CY65" s="827"/>
      <c r="CZ65" s="827"/>
      <c r="DA65" s="828"/>
      <c r="DB65" s="826"/>
      <c r="DC65" s="827"/>
      <c r="DD65" s="827"/>
      <c r="DE65" s="827"/>
      <c r="DF65" s="828"/>
      <c r="DG65" s="826"/>
      <c r="DH65" s="827"/>
      <c r="DI65" s="827"/>
      <c r="DJ65" s="827"/>
      <c r="DK65" s="828"/>
      <c r="DL65" s="826"/>
      <c r="DM65" s="827"/>
      <c r="DN65" s="827"/>
      <c r="DO65" s="827"/>
      <c r="DP65" s="828"/>
      <c r="DQ65" s="826"/>
      <c r="DR65" s="827"/>
      <c r="DS65" s="827"/>
      <c r="DT65" s="827"/>
      <c r="DU65" s="828"/>
      <c r="DV65" s="829"/>
      <c r="DW65" s="830"/>
      <c r="DX65" s="830"/>
      <c r="DY65" s="830"/>
      <c r="DZ65" s="831"/>
      <c r="EA65" s="246"/>
    </row>
    <row r="66" spans="1:131" s="247" customFormat="1" ht="26.25" customHeight="1" x14ac:dyDescent="0.2">
      <c r="A66" s="820" t="s">
        <v>
416</v>
      </c>
      <c r="B66" s="821"/>
      <c r="C66" s="821"/>
      <c r="D66" s="821"/>
      <c r="E66" s="821"/>
      <c r="F66" s="821"/>
      <c r="G66" s="821"/>
      <c r="H66" s="821"/>
      <c r="I66" s="821"/>
      <c r="J66" s="821"/>
      <c r="K66" s="821"/>
      <c r="L66" s="821"/>
      <c r="M66" s="821"/>
      <c r="N66" s="821"/>
      <c r="O66" s="821"/>
      <c r="P66" s="822"/>
      <c r="Q66" s="797" t="s">
        <v>
396</v>
      </c>
      <c r="R66" s="798"/>
      <c r="S66" s="798"/>
      <c r="T66" s="798"/>
      <c r="U66" s="799"/>
      <c r="V66" s="797" t="s">
        <v>
397</v>
      </c>
      <c r="W66" s="798"/>
      <c r="X66" s="798"/>
      <c r="Y66" s="798"/>
      <c r="Z66" s="799"/>
      <c r="AA66" s="797" t="s">
        <v>
398</v>
      </c>
      <c r="AB66" s="798"/>
      <c r="AC66" s="798"/>
      <c r="AD66" s="798"/>
      <c r="AE66" s="799"/>
      <c r="AF66" s="932" t="s">
        <v>
399</v>
      </c>
      <c r="AG66" s="893"/>
      <c r="AH66" s="893"/>
      <c r="AI66" s="893"/>
      <c r="AJ66" s="933"/>
      <c r="AK66" s="797" t="s">
        <v>
400</v>
      </c>
      <c r="AL66" s="821"/>
      <c r="AM66" s="821"/>
      <c r="AN66" s="821"/>
      <c r="AO66" s="822"/>
      <c r="AP66" s="797" t="s">
        <v>
401</v>
      </c>
      <c r="AQ66" s="798"/>
      <c r="AR66" s="798"/>
      <c r="AS66" s="798"/>
      <c r="AT66" s="799"/>
      <c r="AU66" s="797" t="s">
        <v>
417</v>
      </c>
      <c r="AV66" s="798"/>
      <c r="AW66" s="798"/>
      <c r="AX66" s="798"/>
      <c r="AY66" s="799"/>
      <c r="AZ66" s="797" t="s">
        <v>
380</v>
      </c>
      <c r="BA66" s="798"/>
      <c r="BB66" s="798"/>
      <c r="BC66" s="798"/>
      <c r="BD66" s="809"/>
      <c r="BE66" s="265"/>
      <c r="BF66" s="265"/>
      <c r="BG66" s="265"/>
      <c r="BH66" s="265"/>
      <c r="BI66" s="265"/>
      <c r="BJ66" s="265"/>
      <c r="BK66" s="265"/>
      <c r="BL66" s="265"/>
      <c r="BM66" s="265"/>
      <c r="BN66" s="265"/>
      <c r="BO66" s="265"/>
      <c r="BP66" s="265"/>
      <c r="BQ66" s="262">
        <v>
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5">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
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2">
      <c r="A68" s="258">
        <v>
1</v>
      </c>
      <c r="B68" s="949" t="s">
        <v>
575</v>
      </c>
      <c r="C68" s="950"/>
      <c r="D68" s="950"/>
      <c r="E68" s="950"/>
      <c r="F68" s="950"/>
      <c r="G68" s="950"/>
      <c r="H68" s="950"/>
      <c r="I68" s="950"/>
      <c r="J68" s="950"/>
      <c r="K68" s="950"/>
      <c r="L68" s="950"/>
      <c r="M68" s="950"/>
      <c r="N68" s="950"/>
      <c r="O68" s="950"/>
      <c r="P68" s="951"/>
      <c r="Q68" s="952">
        <v>
4</v>
      </c>
      <c r="R68" s="946"/>
      <c r="S68" s="946"/>
      <c r="T68" s="946"/>
      <c r="U68" s="946"/>
      <c r="V68" s="946">
        <v>
3</v>
      </c>
      <c r="W68" s="946"/>
      <c r="X68" s="946"/>
      <c r="Y68" s="946"/>
      <c r="Z68" s="946"/>
      <c r="AA68" s="946">
        <v>
1</v>
      </c>
      <c r="AB68" s="946"/>
      <c r="AC68" s="946"/>
      <c r="AD68" s="946"/>
      <c r="AE68" s="946"/>
      <c r="AF68" s="946">
        <v>
1</v>
      </c>
      <c r="AG68" s="946"/>
      <c r="AH68" s="946"/>
      <c r="AI68" s="946"/>
      <c r="AJ68" s="946"/>
      <c r="AK68" s="946" t="s">
        <v>
510</v>
      </c>
      <c r="AL68" s="946"/>
      <c r="AM68" s="946"/>
      <c r="AN68" s="946"/>
      <c r="AO68" s="946"/>
      <c r="AP68" s="946" t="s">
        <v>
510</v>
      </c>
      <c r="AQ68" s="946"/>
      <c r="AR68" s="946"/>
      <c r="AS68" s="946"/>
      <c r="AT68" s="946"/>
      <c r="AU68" s="946" t="s">
        <v>
510</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
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2">
      <c r="A69" s="261">
        <v>
2</v>
      </c>
      <c r="B69" s="955" t="s">
        <v>
576</v>
      </c>
      <c r="C69" s="956"/>
      <c r="D69" s="956"/>
      <c r="E69" s="956"/>
      <c r="F69" s="956"/>
      <c r="G69" s="956"/>
      <c r="H69" s="956"/>
      <c r="I69" s="956"/>
      <c r="J69" s="956"/>
      <c r="K69" s="956"/>
      <c r="L69" s="956"/>
      <c r="M69" s="956"/>
      <c r="N69" s="956"/>
      <c r="O69" s="956"/>
      <c r="P69" s="957"/>
      <c r="Q69" s="958">
        <v>
5713</v>
      </c>
      <c r="R69" s="911"/>
      <c r="S69" s="911"/>
      <c r="T69" s="911"/>
      <c r="U69" s="911"/>
      <c r="V69" s="911">
        <v>
5295</v>
      </c>
      <c r="W69" s="911"/>
      <c r="X69" s="911"/>
      <c r="Y69" s="911"/>
      <c r="Z69" s="911"/>
      <c r="AA69" s="911">
        <v>
418</v>
      </c>
      <c r="AB69" s="911"/>
      <c r="AC69" s="911"/>
      <c r="AD69" s="911"/>
      <c r="AE69" s="911"/>
      <c r="AF69" s="911">
        <v>
418</v>
      </c>
      <c r="AG69" s="911"/>
      <c r="AH69" s="911"/>
      <c r="AI69" s="911"/>
      <c r="AJ69" s="911"/>
      <c r="AK69" s="911">
        <v>
1100</v>
      </c>
      <c r="AL69" s="911"/>
      <c r="AM69" s="911"/>
      <c r="AN69" s="911"/>
      <c r="AO69" s="911"/>
      <c r="AP69" s="911" t="s">
        <v>
510</v>
      </c>
      <c r="AQ69" s="911"/>
      <c r="AR69" s="911"/>
      <c r="AS69" s="911"/>
      <c r="AT69" s="911"/>
      <c r="AU69" s="911" t="s">
        <v>
510</v>
      </c>
      <c r="AV69" s="911"/>
      <c r="AW69" s="911"/>
      <c r="AX69" s="911"/>
      <c r="AY69" s="911"/>
      <c r="AZ69" s="953"/>
      <c r="BA69" s="953"/>
      <c r="BB69" s="953"/>
      <c r="BC69" s="953"/>
      <c r="BD69" s="954"/>
      <c r="BE69" s="265"/>
      <c r="BF69" s="265"/>
      <c r="BG69" s="265"/>
      <c r="BH69" s="265"/>
      <c r="BI69" s="265"/>
      <c r="BJ69" s="265"/>
      <c r="BK69" s="265"/>
      <c r="BL69" s="265"/>
      <c r="BM69" s="265"/>
      <c r="BN69" s="265"/>
      <c r="BO69" s="265"/>
      <c r="BP69" s="265"/>
      <c r="BQ69" s="262">
        <v>
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2">
      <c r="A70" s="261">
        <v>
3</v>
      </c>
      <c r="B70" s="955" t="s">
        <v>
577</v>
      </c>
      <c r="C70" s="956"/>
      <c r="D70" s="956"/>
      <c r="E70" s="956"/>
      <c r="F70" s="956"/>
      <c r="G70" s="956"/>
      <c r="H70" s="956"/>
      <c r="I70" s="956"/>
      <c r="J70" s="956"/>
      <c r="K70" s="956"/>
      <c r="L70" s="956"/>
      <c r="M70" s="956"/>
      <c r="N70" s="956"/>
      <c r="O70" s="956"/>
      <c r="P70" s="957"/>
      <c r="Q70" s="958">
        <v>
651</v>
      </c>
      <c r="R70" s="911"/>
      <c r="S70" s="911"/>
      <c r="T70" s="911"/>
      <c r="U70" s="911"/>
      <c r="V70" s="911">
        <v>
621</v>
      </c>
      <c r="W70" s="911"/>
      <c r="X70" s="911"/>
      <c r="Y70" s="911"/>
      <c r="Z70" s="911"/>
      <c r="AA70" s="911">
        <v>
30</v>
      </c>
      <c r="AB70" s="911"/>
      <c r="AC70" s="911"/>
      <c r="AD70" s="911"/>
      <c r="AE70" s="911"/>
      <c r="AF70" s="911">
        <v>
330</v>
      </c>
      <c r="AG70" s="911"/>
      <c r="AH70" s="911"/>
      <c r="AI70" s="911"/>
      <c r="AJ70" s="911"/>
      <c r="AK70" s="911" t="s">
        <v>
510</v>
      </c>
      <c r="AL70" s="911"/>
      <c r="AM70" s="911"/>
      <c r="AN70" s="911"/>
      <c r="AO70" s="911"/>
      <c r="AP70" s="911">
        <v>
1015</v>
      </c>
      <c r="AQ70" s="911"/>
      <c r="AR70" s="911"/>
      <c r="AS70" s="911"/>
      <c r="AT70" s="911"/>
      <c r="AU70" s="911">
        <v>
289</v>
      </c>
      <c r="AV70" s="911"/>
      <c r="AW70" s="911"/>
      <c r="AX70" s="911"/>
      <c r="AY70" s="911"/>
      <c r="AZ70" s="953"/>
      <c r="BA70" s="953"/>
      <c r="BB70" s="953"/>
      <c r="BC70" s="953"/>
      <c r="BD70" s="954"/>
      <c r="BE70" s="265"/>
      <c r="BF70" s="265"/>
      <c r="BG70" s="265"/>
      <c r="BH70" s="265"/>
      <c r="BI70" s="265"/>
      <c r="BJ70" s="265"/>
      <c r="BK70" s="265"/>
      <c r="BL70" s="265"/>
      <c r="BM70" s="265"/>
      <c r="BN70" s="265"/>
      <c r="BO70" s="265"/>
      <c r="BP70" s="265"/>
      <c r="BQ70" s="262">
        <v>
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2">
      <c r="A71" s="261">
        <v>
4</v>
      </c>
      <c r="B71" s="955" t="s">
        <v>
578</v>
      </c>
      <c r="C71" s="956"/>
      <c r="D71" s="956"/>
      <c r="E71" s="956"/>
      <c r="F71" s="956"/>
      <c r="G71" s="956"/>
      <c r="H71" s="956"/>
      <c r="I71" s="956"/>
      <c r="J71" s="956"/>
      <c r="K71" s="956"/>
      <c r="L71" s="956"/>
      <c r="M71" s="956"/>
      <c r="N71" s="956"/>
      <c r="O71" s="956"/>
      <c r="P71" s="957"/>
      <c r="Q71" s="958">
        <v>
859</v>
      </c>
      <c r="R71" s="911"/>
      <c r="S71" s="911"/>
      <c r="T71" s="911"/>
      <c r="U71" s="911"/>
      <c r="V71" s="911">
        <v>
837</v>
      </c>
      <c r="W71" s="911"/>
      <c r="X71" s="911"/>
      <c r="Y71" s="911"/>
      <c r="Z71" s="911"/>
      <c r="AA71" s="911">
        <v>
22</v>
      </c>
      <c r="AB71" s="911"/>
      <c r="AC71" s="911"/>
      <c r="AD71" s="911"/>
      <c r="AE71" s="911"/>
      <c r="AF71" s="911">
        <v>
22</v>
      </c>
      <c r="AG71" s="911"/>
      <c r="AH71" s="911"/>
      <c r="AI71" s="911"/>
      <c r="AJ71" s="911"/>
      <c r="AK71" s="911">
        <v>
23</v>
      </c>
      <c r="AL71" s="911"/>
      <c r="AM71" s="911"/>
      <c r="AN71" s="911"/>
      <c r="AO71" s="911"/>
      <c r="AP71" s="911" t="s">
        <v>
510</v>
      </c>
      <c r="AQ71" s="911"/>
      <c r="AR71" s="911"/>
      <c r="AS71" s="911"/>
      <c r="AT71" s="911"/>
      <c r="AU71" s="911" t="s">
        <v>
510</v>
      </c>
      <c r="AV71" s="911"/>
      <c r="AW71" s="911"/>
      <c r="AX71" s="911"/>
      <c r="AY71" s="911"/>
      <c r="AZ71" s="953"/>
      <c r="BA71" s="953"/>
      <c r="BB71" s="953"/>
      <c r="BC71" s="953"/>
      <c r="BD71" s="954"/>
      <c r="BE71" s="265"/>
      <c r="BF71" s="265"/>
      <c r="BG71" s="265"/>
      <c r="BH71" s="265"/>
      <c r="BI71" s="265"/>
      <c r="BJ71" s="265"/>
      <c r="BK71" s="265"/>
      <c r="BL71" s="265"/>
      <c r="BM71" s="265"/>
      <c r="BN71" s="265"/>
      <c r="BO71" s="265"/>
      <c r="BP71" s="265"/>
      <c r="BQ71" s="262">
        <v>
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2">
      <c r="A72" s="261">
        <v>
5</v>
      </c>
      <c r="B72" s="955" t="s">
        <v>
579</v>
      </c>
      <c r="C72" s="956"/>
      <c r="D72" s="956"/>
      <c r="E72" s="956"/>
      <c r="F72" s="956"/>
      <c r="G72" s="956"/>
      <c r="H72" s="956"/>
      <c r="I72" s="956"/>
      <c r="J72" s="956"/>
      <c r="K72" s="956"/>
      <c r="L72" s="956"/>
      <c r="M72" s="956"/>
      <c r="N72" s="956"/>
      <c r="O72" s="956"/>
      <c r="P72" s="957"/>
      <c r="Q72" s="958">
        <v>
299</v>
      </c>
      <c r="R72" s="911"/>
      <c r="S72" s="911"/>
      <c r="T72" s="911"/>
      <c r="U72" s="911"/>
      <c r="V72" s="911">
        <v>
244</v>
      </c>
      <c r="W72" s="911"/>
      <c r="X72" s="911"/>
      <c r="Y72" s="911"/>
      <c r="Z72" s="911"/>
      <c r="AA72" s="911">
        <v>
55</v>
      </c>
      <c r="AB72" s="911"/>
      <c r="AC72" s="911"/>
      <c r="AD72" s="911"/>
      <c r="AE72" s="911"/>
      <c r="AF72" s="911">
        <v>
55</v>
      </c>
      <c r="AG72" s="911"/>
      <c r="AH72" s="911"/>
      <c r="AI72" s="911"/>
      <c r="AJ72" s="911"/>
      <c r="AK72" s="911" t="s">
        <v>
510</v>
      </c>
      <c r="AL72" s="911"/>
      <c r="AM72" s="911"/>
      <c r="AN72" s="911"/>
      <c r="AO72" s="911"/>
      <c r="AP72" s="911" t="s">
        <v>
510</v>
      </c>
      <c r="AQ72" s="911"/>
      <c r="AR72" s="911"/>
      <c r="AS72" s="911"/>
      <c r="AT72" s="911"/>
      <c r="AU72" s="911" t="s">
        <v>
510</v>
      </c>
      <c r="AV72" s="911"/>
      <c r="AW72" s="911"/>
      <c r="AX72" s="911"/>
      <c r="AY72" s="911"/>
      <c r="AZ72" s="953"/>
      <c r="BA72" s="953"/>
      <c r="BB72" s="953"/>
      <c r="BC72" s="953"/>
      <c r="BD72" s="954"/>
      <c r="BE72" s="265"/>
      <c r="BF72" s="265"/>
      <c r="BG72" s="265"/>
      <c r="BH72" s="265"/>
      <c r="BI72" s="265"/>
      <c r="BJ72" s="265"/>
      <c r="BK72" s="265"/>
      <c r="BL72" s="265"/>
      <c r="BM72" s="265"/>
      <c r="BN72" s="265"/>
      <c r="BO72" s="265"/>
      <c r="BP72" s="265"/>
      <c r="BQ72" s="262">
        <v>
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2">
      <c r="A73" s="261">
        <v>
6</v>
      </c>
      <c r="B73" s="955" t="s">
        <v>
580</v>
      </c>
      <c r="C73" s="956"/>
      <c r="D73" s="956"/>
      <c r="E73" s="956"/>
      <c r="F73" s="956"/>
      <c r="G73" s="956"/>
      <c r="H73" s="956"/>
      <c r="I73" s="956"/>
      <c r="J73" s="956"/>
      <c r="K73" s="956"/>
      <c r="L73" s="956"/>
      <c r="M73" s="956"/>
      <c r="N73" s="956"/>
      <c r="O73" s="956"/>
      <c r="P73" s="957"/>
      <c r="Q73" s="958">
        <v>
6933</v>
      </c>
      <c r="R73" s="911"/>
      <c r="S73" s="911"/>
      <c r="T73" s="911"/>
      <c r="U73" s="911"/>
      <c r="V73" s="959">
        <v>
6850</v>
      </c>
      <c r="W73" s="960"/>
      <c r="X73" s="960"/>
      <c r="Y73" s="960"/>
      <c r="Z73" s="910"/>
      <c r="AA73" s="911">
        <v>
82</v>
      </c>
      <c r="AB73" s="911"/>
      <c r="AC73" s="911"/>
      <c r="AD73" s="911"/>
      <c r="AE73" s="911"/>
      <c r="AF73" s="911">
        <v>
82</v>
      </c>
      <c r="AG73" s="911"/>
      <c r="AH73" s="911"/>
      <c r="AI73" s="911"/>
      <c r="AJ73" s="911"/>
      <c r="AK73" s="911">
        <v>
2485</v>
      </c>
      <c r="AL73" s="911"/>
      <c r="AM73" s="911"/>
      <c r="AN73" s="911"/>
      <c r="AO73" s="911"/>
      <c r="AP73" s="911" t="s">
        <v>
510</v>
      </c>
      <c r="AQ73" s="911"/>
      <c r="AR73" s="911"/>
      <c r="AS73" s="911"/>
      <c r="AT73" s="911"/>
      <c r="AU73" s="911" t="s">
        <v>
510</v>
      </c>
      <c r="AV73" s="911"/>
      <c r="AW73" s="911"/>
      <c r="AX73" s="911"/>
      <c r="AY73" s="911"/>
      <c r="AZ73" s="953"/>
      <c r="BA73" s="953"/>
      <c r="BB73" s="953"/>
      <c r="BC73" s="953"/>
      <c r="BD73" s="954"/>
      <c r="BE73" s="265"/>
      <c r="BF73" s="265"/>
      <c r="BG73" s="265"/>
      <c r="BH73" s="265"/>
      <c r="BI73" s="265"/>
      <c r="BJ73" s="265"/>
      <c r="BK73" s="265"/>
      <c r="BL73" s="265"/>
      <c r="BM73" s="265"/>
      <c r="BN73" s="265"/>
      <c r="BO73" s="265"/>
      <c r="BP73" s="265"/>
      <c r="BQ73" s="262">
        <v>
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2">
      <c r="A74" s="261">
        <v>
7</v>
      </c>
      <c r="B74" s="955" t="s">
        <v>
581</v>
      </c>
      <c r="C74" s="956"/>
      <c r="D74" s="956"/>
      <c r="E74" s="956"/>
      <c r="F74" s="956"/>
      <c r="G74" s="956"/>
      <c r="H74" s="956"/>
      <c r="I74" s="956"/>
      <c r="J74" s="956"/>
      <c r="K74" s="956"/>
      <c r="L74" s="956"/>
      <c r="M74" s="956"/>
      <c r="N74" s="956"/>
      <c r="O74" s="956"/>
      <c r="P74" s="957"/>
      <c r="Q74" s="958">
        <v>
1385861</v>
      </c>
      <c r="R74" s="911"/>
      <c r="S74" s="911"/>
      <c r="T74" s="911"/>
      <c r="U74" s="911"/>
      <c r="V74" s="959">
        <v>
1346246</v>
      </c>
      <c r="W74" s="960"/>
      <c r="X74" s="960"/>
      <c r="Y74" s="960"/>
      <c r="Z74" s="910"/>
      <c r="AA74" s="911">
        <v>
39615</v>
      </c>
      <c r="AB74" s="911"/>
      <c r="AC74" s="911"/>
      <c r="AD74" s="911"/>
      <c r="AE74" s="911"/>
      <c r="AF74" s="911">
        <v>
39615</v>
      </c>
      <c r="AG74" s="911"/>
      <c r="AH74" s="911"/>
      <c r="AI74" s="911"/>
      <c r="AJ74" s="911"/>
      <c r="AK74" s="911">
        <v>
13582</v>
      </c>
      <c r="AL74" s="911"/>
      <c r="AM74" s="911"/>
      <c r="AN74" s="911"/>
      <c r="AO74" s="911"/>
      <c r="AP74" s="911" t="s">
        <v>
510</v>
      </c>
      <c r="AQ74" s="911"/>
      <c r="AR74" s="911"/>
      <c r="AS74" s="911"/>
      <c r="AT74" s="911"/>
      <c r="AU74" s="911" t="s">
        <v>
510</v>
      </c>
      <c r="AV74" s="911"/>
      <c r="AW74" s="911"/>
      <c r="AX74" s="911"/>
      <c r="AY74" s="911"/>
      <c r="AZ74" s="953"/>
      <c r="BA74" s="953"/>
      <c r="BB74" s="953"/>
      <c r="BC74" s="953"/>
      <c r="BD74" s="954"/>
      <c r="BE74" s="265"/>
      <c r="BF74" s="265"/>
      <c r="BG74" s="265"/>
      <c r="BH74" s="265"/>
      <c r="BI74" s="265"/>
      <c r="BJ74" s="265"/>
      <c r="BK74" s="265"/>
      <c r="BL74" s="265"/>
      <c r="BM74" s="265"/>
      <c r="BN74" s="265"/>
      <c r="BO74" s="265"/>
      <c r="BP74" s="265"/>
      <c r="BQ74" s="262">
        <v>
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2">
      <c r="A75" s="261">
        <v>
8</v>
      </c>
      <c r="B75" s="955"/>
      <c r="C75" s="956"/>
      <c r="D75" s="956"/>
      <c r="E75" s="956"/>
      <c r="F75" s="956"/>
      <c r="G75" s="956"/>
      <c r="H75" s="956"/>
      <c r="I75" s="956"/>
      <c r="J75" s="956"/>
      <c r="K75" s="956"/>
      <c r="L75" s="956"/>
      <c r="M75" s="956"/>
      <c r="N75" s="956"/>
      <c r="O75" s="956"/>
      <c r="P75" s="957"/>
      <c r="Q75" s="961"/>
      <c r="R75" s="960"/>
      <c r="S75" s="960"/>
      <c r="T75" s="960"/>
      <c r="U75" s="910"/>
      <c r="V75" s="959"/>
      <c r="W75" s="960"/>
      <c r="X75" s="960"/>
      <c r="Y75" s="960"/>
      <c r="Z75" s="910"/>
      <c r="AA75" s="959"/>
      <c r="AB75" s="960"/>
      <c r="AC75" s="960"/>
      <c r="AD75" s="960"/>
      <c r="AE75" s="910"/>
      <c r="AF75" s="959"/>
      <c r="AG75" s="960"/>
      <c r="AH75" s="960"/>
      <c r="AI75" s="960"/>
      <c r="AJ75" s="910"/>
      <c r="AK75" s="959"/>
      <c r="AL75" s="960"/>
      <c r="AM75" s="960"/>
      <c r="AN75" s="960"/>
      <c r="AO75" s="910"/>
      <c r="AP75" s="959"/>
      <c r="AQ75" s="960"/>
      <c r="AR75" s="960"/>
      <c r="AS75" s="960"/>
      <c r="AT75" s="910"/>
      <c r="AU75" s="959"/>
      <c r="AV75" s="960"/>
      <c r="AW75" s="960"/>
      <c r="AX75" s="960"/>
      <c r="AY75" s="910"/>
      <c r="AZ75" s="953"/>
      <c r="BA75" s="953"/>
      <c r="BB75" s="953"/>
      <c r="BC75" s="953"/>
      <c r="BD75" s="954"/>
      <c r="BE75" s="265"/>
      <c r="BF75" s="265"/>
      <c r="BG75" s="265"/>
      <c r="BH75" s="265"/>
      <c r="BI75" s="265"/>
      <c r="BJ75" s="265"/>
      <c r="BK75" s="265"/>
      <c r="BL75" s="265"/>
      <c r="BM75" s="265"/>
      <c r="BN75" s="265"/>
      <c r="BO75" s="265"/>
      <c r="BP75" s="265"/>
      <c r="BQ75" s="262">
        <v>
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2">
      <c r="A76" s="261">
        <v>
9</v>
      </c>
      <c r="B76" s="955"/>
      <c r="C76" s="956"/>
      <c r="D76" s="956"/>
      <c r="E76" s="956"/>
      <c r="F76" s="956"/>
      <c r="G76" s="956"/>
      <c r="H76" s="956"/>
      <c r="I76" s="956"/>
      <c r="J76" s="956"/>
      <c r="K76" s="956"/>
      <c r="L76" s="956"/>
      <c r="M76" s="956"/>
      <c r="N76" s="956"/>
      <c r="O76" s="956"/>
      <c r="P76" s="957"/>
      <c r="Q76" s="961"/>
      <c r="R76" s="960"/>
      <c r="S76" s="960"/>
      <c r="T76" s="960"/>
      <c r="U76" s="910"/>
      <c r="V76" s="959"/>
      <c r="W76" s="960"/>
      <c r="X76" s="960"/>
      <c r="Y76" s="960"/>
      <c r="Z76" s="910"/>
      <c r="AA76" s="959"/>
      <c r="AB76" s="960"/>
      <c r="AC76" s="960"/>
      <c r="AD76" s="960"/>
      <c r="AE76" s="910"/>
      <c r="AF76" s="959"/>
      <c r="AG76" s="960"/>
      <c r="AH76" s="960"/>
      <c r="AI76" s="960"/>
      <c r="AJ76" s="910"/>
      <c r="AK76" s="959"/>
      <c r="AL76" s="960"/>
      <c r="AM76" s="960"/>
      <c r="AN76" s="960"/>
      <c r="AO76" s="910"/>
      <c r="AP76" s="959"/>
      <c r="AQ76" s="960"/>
      <c r="AR76" s="960"/>
      <c r="AS76" s="960"/>
      <c r="AT76" s="910"/>
      <c r="AU76" s="959"/>
      <c r="AV76" s="960"/>
      <c r="AW76" s="960"/>
      <c r="AX76" s="960"/>
      <c r="AY76" s="910"/>
      <c r="AZ76" s="953"/>
      <c r="BA76" s="953"/>
      <c r="BB76" s="953"/>
      <c r="BC76" s="953"/>
      <c r="BD76" s="954"/>
      <c r="BE76" s="265"/>
      <c r="BF76" s="265"/>
      <c r="BG76" s="265"/>
      <c r="BH76" s="265"/>
      <c r="BI76" s="265"/>
      <c r="BJ76" s="265"/>
      <c r="BK76" s="265"/>
      <c r="BL76" s="265"/>
      <c r="BM76" s="265"/>
      <c r="BN76" s="265"/>
      <c r="BO76" s="265"/>
      <c r="BP76" s="265"/>
      <c r="BQ76" s="262">
        <v>
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2">
      <c r="A77" s="261">
        <v>
10</v>
      </c>
      <c r="B77" s="955"/>
      <c r="C77" s="956"/>
      <c r="D77" s="956"/>
      <c r="E77" s="956"/>
      <c r="F77" s="956"/>
      <c r="G77" s="956"/>
      <c r="H77" s="956"/>
      <c r="I77" s="956"/>
      <c r="J77" s="956"/>
      <c r="K77" s="956"/>
      <c r="L77" s="956"/>
      <c r="M77" s="956"/>
      <c r="N77" s="956"/>
      <c r="O77" s="956"/>
      <c r="P77" s="957"/>
      <c r="Q77" s="961"/>
      <c r="R77" s="960"/>
      <c r="S77" s="960"/>
      <c r="T77" s="960"/>
      <c r="U77" s="910"/>
      <c r="V77" s="959"/>
      <c r="W77" s="960"/>
      <c r="X77" s="960"/>
      <c r="Y77" s="960"/>
      <c r="Z77" s="910"/>
      <c r="AA77" s="959"/>
      <c r="AB77" s="960"/>
      <c r="AC77" s="960"/>
      <c r="AD77" s="960"/>
      <c r="AE77" s="910"/>
      <c r="AF77" s="959"/>
      <c r="AG77" s="960"/>
      <c r="AH77" s="960"/>
      <c r="AI77" s="960"/>
      <c r="AJ77" s="910"/>
      <c r="AK77" s="959"/>
      <c r="AL77" s="960"/>
      <c r="AM77" s="960"/>
      <c r="AN77" s="960"/>
      <c r="AO77" s="910"/>
      <c r="AP77" s="959"/>
      <c r="AQ77" s="960"/>
      <c r="AR77" s="960"/>
      <c r="AS77" s="960"/>
      <c r="AT77" s="910"/>
      <c r="AU77" s="959"/>
      <c r="AV77" s="960"/>
      <c r="AW77" s="960"/>
      <c r="AX77" s="960"/>
      <c r="AY77" s="910"/>
      <c r="AZ77" s="953"/>
      <c r="BA77" s="953"/>
      <c r="BB77" s="953"/>
      <c r="BC77" s="953"/>
      <c r="BD77" s="954"/>
      <c r="BE77" s="265"/>
      <c r="BF77" s="265"/>
      <c r="BG77" s="265"/>
      <c r="BH77" s="265"/>
      <c r="BI77" s="265"/>
      <c r="BJ77" s="265"/>
      <c r="BK77" s="265"/>
      <c r="BL77" s="265"/>
      <c r="BM77" s="265"/>
      <c r="BN77" s="265"/>
      <c r="BO77" s="265"/>
      <c r="BP77" s="265"/>
      <c r="BQ77" s="262">
        <v>
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2">
      <c r="A78" s="261">
        <v>
11</v>
      </c>
      <c r="B78" s="955"/>
      <c r="C78" s="956"/>
      <c r="D78" s="956"/>
      <c r="E78" s="956"/>
      <c r="F78" s="956"/>
      <c r="G78" s="956"/>
      <c r="H78" s="956"/>
      <c r="I78" s="956"/>
      <c r="J78" s="956"/>
      <c r="K78" s="956"/>
      <c r="L78" s="956"/>
      <c r="M78" s="956"/>
      <c r="N78" s="956"/>
      <c r="O78" s="956"/>
      <c r="P78" s="957"/>
      <c r="Q78" s="958"/>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3"/>
      <c r="BA78" s="953"/>
      <c r="BB78" s="953"/>
      <c r="BC78" s="953"/>
      <c r="BD78" s="954"/>
      <c r="BE78" s="265"/>
      <c r="BF78" s="265"/>
      <c r="BG78" s="265"/>
      <c r="BH78" s="265"/>
      <c r="BI78" s="265"/>
      <c r="BJ78" s="268"/>
      <c r="BK78" s="268"/>
      <c r="BL78" s="268"/>
      <c r="BM78" s="268"/>
      <c r="BN78" s="268"/>
      <c r="BO78" s="265"/>
      <c r="BP78" s="265"/>
      <c r="BQ78" s="262">
        <v>
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2">
      <c r="A79" s="261">
        <v>
12</v>
      </c>
      <c r="B79" s="955"/>
      <c r="C79" s="956"/>
      <c r="D79" s="956"/>
      <c r="E79" s="956"/>
      <c r="F79" s="956"/>
      <c r="G79" s="956"/>
      <c r="H79" s="956"/>
      <c r="I79" s="956"/>
      <c r="J79" s="956"/>
      <c r="K79" s="956"/>
      <c r="L79" s="956"/>
      <c r="M79" s="956"/>
      <c r="N79" s="956"/>
      <c r="O79" s="956"/>
      <c r="P79" s="957"/>
      <c r="Q79" s="958"/>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3"/>
      <c r="BA79" s="953"/>
      <c r="BB79" s="953"/>
      <c r="BC79" s="953"/>
      <c r="BD79" s="954"/>
      <c r="BE79" s="265"/>
      <c r="BF79" s="265"/>
      <c r="BG79" s="265"/>
      <c r="BH79" s="265"/>
      <c r="BI79" s="265"/>
      <c r="BJ79" s="268"/>
      <c r="BK79" s="268"/>
      <c r="BL79" s="268"/>
      <c r="BM79" s="268"/>
      <c r="BN79" s="268"/>
      <c r="BO79" s="265"/>
      <c r="BP79" s="265"/>
      <c r="BQ79" s="262">
        <v>
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2">
      <c r="A80" s="261">
        <v>
13</v>
      </c>
      <c r="B80" s="955"/>
      <c r="C80" s="956"/>
      <c r="D80" s="956"/>
      <c r="E80" s="956"/>
      <c r="F80" s="956"/>
      <c r="G80" s="956"/>
      <c r="H80" s="956"/>
      <c r="I80" s="956"/>
      <c r="J80" s="956"/>
      <c r="K80" s="956"/>
      <c r="L80" s="956"/>
      <c r="M80" s="956"/>
      <c r="N80" s="956"/>
      <c r="O80" s="956"/>
      <c r="P80" s="957"/>
      <c r="Q80" s="958"/>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3"/>
      <c r="BA80" s="953"/>
      <c r="BB80" s="953"/>
      <c r="BC80" s="953"/>
      <c r="BD80" s="954"/>
      <c r="BE80" s="265"/>
      <c r="BF80" s="265"/>
      <c r="BG80" s="265"/>
      <c r="BH80" s="265"/>
      <c r="BI80" s="265"/>
      <c r="BJ80" s="265"/>
      <c r="BK80" s="265"/>
      <c r="BL80" s="265"/>
      <c r="BM80" s="265"/>
      <c r="BN80" s="265"/>
      <c r="BO80" s="265"/>
      <c r="BP80" s="265"/>
      <c r="BQ80" s="262">
        <v>
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2">
      <c r="A81" s="261">
        <v>
14</v>
      </c>
      <c r="B81" s="955"/>
      <c r="C81" s="956"/>
      <c r="D81" s="956"/>
      <c r="E81" s="956"/>
      <c r="F81" s="956"/>
      <c r="G81" s="956"/>
      <c r="H81" s="956"/>
      <c r="I81" s="956"/>
      <c r="J81" s="956"/>
      <c r="K81" s="956"/>
      <c r="L81" s="956"/>
      <c r="M81" s="956"/>
      <c r="N81" s="956"/>
      <c r="O81" s="956"/>
      <c r="P81" s="957"/>
      <c r="Q81" s="958"/>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3"/>
      <c r="BA81" s="953"/>
      <c r="BB81" s="953"/>
      <c r="BC81" s="953"/>
      <c r="BD81" s="954"/>
      <c r="BE81" s="265"/>
      <c r="BF81" s="265"/>
      <c r="BG81" s="265"/>
      <c r="BH81" s="265"/>
      <c r="BI81" s="265"/>
      <c r="BJ81" s="265"/>
      <c r="BK81" s="265"/>
      <c r="BL81" s="265"/>
      <c r="BM81" s="265"/>
      <c r="BN81" s="265"/>
      <c r="BO81" s="265"/>
      <c r="BP81" s="265"/>
      <c r="BQ81" s="262">
        <v>
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2">
      <c r="A82" s="261">
        <v>
15</v>
      </c>
      <c r="B82" s="955"/>
      <c r="C82" s="956"/>
      <c r="D82" s="956"/>
      <c r="E82" s="956"/>
      <c r="F82" s="956"/>
      <c r="G82" s="956"/>
      <c r="H82" s="956"/>
      <c r="I82" s="956"/>
      <c r="J82" s="956"/>
      <c r="K82" s="956"/>
      <c r="L82" s="956"/>
      <c r="M82" s="956"/>
      <c r="N82" s="956"/>
      <c r="O82" s="956"/>
      <c r="P82" s="957"/>
      <c r="Q82" s="958"/>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3"/>
      <c r="BA82" s="953"/>
      <c r="BB82" s="953"/>
      <c r="BC82" s="953"/>
      <c r="BD82" s="954"/>
      <c r="BE82" s="265"/>
      <c r="BF82" s="265"/>
      <c r="BG82" s="265"/>
      <c r="BH82" s="265"/>
      <c r="BI82" s="265"/>
      <c r="BJ82" s="265"/>
      <c r="BK82" s="265"/>
      <c r="BL82" s="265"/>
      <c r="BM82" s="265"/>
      <c r="BN82" s="265"/>
      <c r="BO82" s="265"/>
      <c r="BP82" s="265"/>
      <c r="BQ82" s="262">
        <v>
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2">
      <c r="A83" s="261">
        <v>
16</v>
      </c>
      <c r="B83" s="955"/>
      <c r="C83" s="956"/>
      <c r="D83" s="956"/>
      <c r="E83" s="956"/>
      <c r="F83" s="956"/>
      <c r="G83" s="956"/>
      <c r="H83" s="956"/>
      <c r="I83" s="956"/>
      <c r="J83" s="956"/>
      <c r="K83" s="956"/>
      <c r="L83" s="956"/>
      <c r="M83" s="956"/>
      <c r="N83" s="956"/>
      <c r="O83" s="956"/>
      <c r="P83" s="957"/>
      <c r="Q83" s="958"/>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3"/>
      <c r="BA83" s="953"/>
      <c r="BB83" s="953"/>
      <c r="BC83" s="953"/>
      <c r="BD83" s="954"/>
      <c r="BE83" s="265"/>
      <c r="BF83" s="265"/>
      <c r="BG83" s="265"/>
      <c r="BH83" s="265"/>
      <c r="BI83" s="265"/>
      <c r="BJ83" s="265"/>
      <c r="BK83" s="265"/>
      <c r="BL83" s="265"/>
      <c r="BM83" s="265"/>
      <c r="BN83" s="265"/>
      <c r="BO83" s="265"/>
      <c r="BP83" s="265"/>
      <c r="BQ83" s="262">
        <v>
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2">
      <c r="A84" s="261">
        <v>
17</v>
      </c>
      <c r="B84" s="955"/>
      <c r="C84" s="956"/>
      <c r="D84" s="956"/>
      <c r="E84" s="956"/>
      <c r="F84" s="956"/>
      <c r="G84" s="956"/>
      <c r="H84" s="956"/>
      <c r="I84" s="956"/>
      <c r="J84" s="956"/>
      <c r="K84" s="956"/>
      <c r="L84" s="956"/>
      <c r="M84" s="956"/>
      <c r="N84" s="956"/>
      <c r="O84" s="956"/>
      <c r="P84" s="957"/>
      <c r="Q84" s="958"/>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3"/>
      <c r="BA84" s="953"/>
      <c r="BB84" s="953"/>
      <c r="BC84" s="953"/>
      <c r="BD84" s="954"/>
      <c r="BE84" s="265"/>
      <c r="BF84" s="265"/>
      <c r="BG84" s="265"/>
      <c r="BH84" s="265"/>
      <c r="BI84" s="265"/>
      <c r="BJ84" s="265"/>
      <c r="BK84" s="265"/>
      <c r="BL84" s="265"/>
      <c r="BM84" s="265"/>
      <c r="BN84" s="265"/>
      <c r="BO84" s="265"/>
      <c r="BP84" s="265"/>
      <c r="BQ84" s="262">
        <v>
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2">
      <c r="A85" s="261">
        <v>
18</v>
      </c>
      <c r="B85" s="955"/>
      <c r="C85" s="956"/>
      <c r="D85" s="956"/>
      <c r="E85" s="956"/>
      <c r="F85" s="956"/>
      <c r="G85" s="956"/>
      <c r="H85" s="956"/>
      <c r="I85" s="956"/>
      <c r="J85" s="956"/>
      <c r="K85" s="956"/>
      <c r="L85" s="956"/>
      <c r="M85" s="956"/>
      <c r="N85" s="956"/>
      <c r="O85" s="956"/>
      <c r="P85" s="957"/>
      <c r="Q85" s="958"/>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3"/>
      <c r="BA85" s="953"/>
      <c r="BB85" s="953"/>
      <c r="BC85" s="953"/>
      <c r="BD85" s="954"/>
      <c r="BE85" s="265"/>
      <c r="BF85" s="265"/>
      <c r="BG85" s="265"/>
      <c r="BH85" s="265"/>
      <c r="BI85" s="265"/>
      <c r="BJ85" s="265"/>
      <c r="BK85" s="265"/>
      <c r="BL85" s="265"/>
      <c r="BM85" s="265"/>
      <c r="BN85" s="265"/>
      <c r="BO85" s="265"/>
      <c r="BP85" s="265"/>
      <c r="BQ85" s="262">
        <v>
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2">
      <c r="A86" s="261">
        <v>
19</v>
      </c>
      <c r="B86" s="955"/>
      <c r="C86" s="956"/>
      <c r="D86" s="956"/>
      <c r="E86" s="956"/>
      <c r="F86" s="956"/>
      <c r="G86" s="956"/>
      <c r="H86" s="956"/>
      <c r="I86" s="956"/>
      <c r="J86" s="956"/>
      <c r="K86" s="956"/>
      <c r="L86" s="956"/>
      <c r="M86" s="956"/>
      <c r="N86" s="956"/>
      <c r="O86" s="956"/>
      <c r="P86" s="957"/>
      <c r="Q86" s="958"/>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3"/>
      <c r="BA86" s="953"/>
      <c r="BB86" s="953"/>
      <c r="BC86" s="953"/>
      <c r="BD86" s="954"/>
      <c r="BE86" s="265"/>
      <c r="BF86" s="265"/>
      <c r="BG86" s="265"/>
      <c r="BH86" s="265"/>
      <c r="BI86" s="265"/>
      <c r="BJ86" s="265"/>
      <c r="BK86" s="265"/>
      <c r="BL86" s="265"/>
      <c r="BM86" s="265"/>
      <c r="BN86" s="265"/>
      <c r="BO86" s="265"/>
      <c r="BP86" s="265"/>
      <c r="BQ86" s="262">
        <v>
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2">
      <c r="A87" s="269">
        <v>
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
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5">
      <c r="A88" s="264" t="s">
        <v>
392</v>
      </c>
      <c r="B88" s="870" t="s">
        <v>
418</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
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
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
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
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
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
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
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
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
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
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
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
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
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
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
392</v>
      </c>
      <c r="BR102" s="870" t="s">
        <v>
419</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
420</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
421</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
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
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1" t="s">
        <v>
424</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
425</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2">
      <c r="A109" s="994" t="s">
        <v>
426</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
427</v>
      </c>
      <c r="AB109" s="975"/>
      <c r="AC109" s="975"/>
      <c r="AD109" s="975"/>
      <c r="AE109" s="976"/>
      <c r="AF109" s="974" t="s">
        <v>
312</v>
      </c>
      <c r="AG109" s="975"/>
      <c r="AH109" s="975"/>
      <c r="AI109" s="975"/>
      <c r="AJ109" s="976"/>
      <c r="AK109" s="974" t="s">
        <v>
311</v>
      </c>
      <c r="AL109" s="975"/>
      <c r="AM109" s="975"/>
      <c r="AN109" s="975"/>
      <c r="AO109" s="976"/>
      <c r="AP109" s="974" t="s">
        <v>
428</v>
      </c>
      <c r="AQ109" s="975"/>
      <c r="AR109" s="975"/>
      <c r="AS109" s="975"/>
      <c r="AT109" s="977"/>
      <c r="AU109" s="994" t="s">
        <v>
426</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
427</v>
      </c>
      <c r="BR109" s="975"/>
      <c r="BS109" s="975"/>
      <c r="BT109" s="975"/>
      <c r="BU109" s="976"/>
      <c r="BV109" s="974" t="s">
        <v>
312</v>
      </c>
      <c r="BW109" s="975"/>
      <c r="BX109" s="975"/>
      <c r="BY109" s="975"/>
      <c r="BZ109" s="976"/>
      <c r="CA109" s="974" t="s">
        <v>
311</v>
      </c>
      <c r="CB109" s="975"/>
      <c r="CC109" s="975"/>
      <c r="CD109" s="975"/>
      <c r="CE109" s="976"/>
      <c r="CF109" s="995" t="s">
        <v>
428</v>
      </c>
      <c r="CG109" s="995"/>
      <c r="CH109" s="995"/>
      <c r="CI109" s="995"/>
      <c r="CJ109" s="995"/>
      <c r="CK109" s="974" t="s">
        <v>
429</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
427</v>
      </c>
      <c r="DH109" s="975"/>
      <c r="DI109" s="975"/>
      <c r="DJ109" s="975"/>
      <c r="DK109" s="976"/>
      <c r="DL109" s="974" t="s">
        <v>
312</v>
      </c>
      <c r="DM109" s="975"/>
      <c r="DN109" s="975"/>
      <c r="DO109" s="975"/>
      <c r="DP109" s="976"/>
      <c r="DQ109" s="974" t="s">
        <v>
311</v>
      </c>
      <c r="DR109" s="975"/>
      <c r="DS109" s="975"/>
      <c r="DT109" s="975"/>
      <c r="DU109" s="976"/>
      <c r="DV109" s="974" t="s">
        <v>
428</v>
      </c>
      <c r="DW109" s="975"/>
      <c r="DX109" s="975"/>
      <c r="DY109" s="975"/>
      <c r="DZ109" s="977"/>
    </row>
    <row r="110" spans="1:131" s="246" customFormat="1" ht="26.25" customHeight="1" x14ac:dyDescent="0.2">
      <c r="A110" s="978" t="s">
        <v>
430</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
769658</v>
      </c>
      <c r="AB110" s="982"/>
      <c r="AC110" s="982"/>
      <c r="AD110" s="982"/>
      <c r="AE110" s="983"/>
      <c r="AF110" s="984">
        <v>
743857</v>
      </c>
      <c r="AG110" s="982"/>
      <c r="AH110" s="982"/>
      <c r="AI110" s="982"/>
      <c r="AJ110" s="983"/>
      <c r="AK110" s="984">
        <v>
715750</v>
      </c>
      <c r="AL110" s="982"/>
      <c r="AM110" s="982"/>
      <c r="AN110" s="982"/>
      <c r="AO110" s="983"/>
      <c r="AP110" s="985">
        <v>
23.2</v>
      </c>
      <c r="AQ110" s="986"/>
      <c r="AR110" s="986"/>
      <c r="AS110" s="986"/>
      <c r="AT110" s="987"/>
      <c r="AU110" s="988" t="s">
        <v>
73</v>
      </c>
      <c r="AV110" s="989"/>
      <c r="AW110" s="989"/>
      <c r="AX110" s="989"/>
      <c r="AY110" s="989"/>
      <c r="AZ110" s="1030" t="s">
        <v>
431</v>
      </c>
      <c r="BA110" s="979"/>
      <c r="BB110" s="979"/>
      <c r="BC110" s="979"/>
      <c r="BD110" s="979"/>
      <c r="BE110" s="979"/>
      <c r="BF110" s="979"/>
      <c r="BG110" s="979"/>
      <c r="BH110" s="979"/>
      <c r="BI110" s="979"/>
      <c r="BJ110" s="979"/>
      <c r="BK110" s="979"/>
      <c r="BL110" s="979"/>
      <c r="BM110" s="979"/>
      <c r="BN110" s="979"/>
      <c r="BO110" s="979"/>
      <c r="BP110" s="980"/>
      <c r="BQ110" s="1016">
        <v>
7184716</v>
      </c>
      <c r="BR110" s="1017"/>
      <c r="BS110" s="1017"/>
      <c r="BT110" s="1017"/>
      <c r="BU110" s="1017"/>
      <c r="BV110" s="1017">
        <v>
7065334</v>
      </c>
      <c r="BW110" s="1017"/>
      <c r="BX110" s="1017"/>
      <c r="BY110" s="1017"/>
      <c r="BZ110" s="1017"/>
      <c r="CA110" s="1017">
        <v>
6822030</v>
      </c>
      <c r="CB110" s="1017"/>
      <c r="CC110" s="1017"/>
      <c r="CD110" s="1017"/>
      <c r="CE110" s="1017"/>
      <c r="CF110" s="1031">
        <v>
221.2</v>
      </c>
      <c r="CG110" s="1032"/>
      <c r="CH110" s="1032"/>
      <c r="CI110" s="1032"/>
      <c r="CJ110" s="1032"/>
      <c r="CK110" s="1033" t="s">
        <v>
432</v>
      </c>
      <c r="CL110" s="1034"/>
      <c r="CM110" s="1013" t="s">
        <v>
433</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
434</v>
      </c>
      <c r="DH110" s="1017"/>
      <c r="DI110" s="1017"/>
      <c r="DJ110" s="1017"/>
      <c r="DK110" s="1017"/>
      <c r="DL110" s="1017" t="s">
        <v>
139</v>
      </c>
      <c r="DM110" s="1017"/>
      <c r="DN110" s="1017"/>
      <c r="DO110" s="1017"/>
      <c r="DP110" s="1017"/>
      <c r="DQ110" s="1017" t="s">
        <v>
139</v>
      </c>
      <c r="DR110" s="1017"/>
      <c r="DS110" s="1017"/>
      <c r="DT110" s="1017"/>
      <c r="DU110" s="1017"/>
      <c r="DV110" s="1018" t="s">
        <v>
435</v>
      </c>
      <c r="DW110" s="1018"/>
      <c r="DX110" s="1018"/>
      <c r="DY110" s="1018"/>
      <c r="DZ110" s="1019"/>
    </row>
    <row r="111" spans="1:131" s="246" customFormat="1" ht="26.25" customHeight="1" x14ac:dyDescent="0.2">
      <c r="A111" s="1020" t="s">
        <v>
436</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
434</v>
      </c>
      <c r="AB111" s="1024"/>
      <c r="AC111" s="1024"/>
      <c r="AD111" s="1024"/>
      <c r="AE111" s="1025"/>
      <c r="AF111" s="1026" t="s">
        <v>
139</v>
      </c>
      <c r="AG111" s="1024"/>
      <c r="AH111" s="1024"/>
      <c r="AI111" s="1024"/>
      <c r="AJ111" s="1025"/>
      <c r="AK111" s="1026" t="s">
        <v>
139</v>
      </c>
      <c r="AL111" s="1024"/>
      <c r="AM111" s="1024"/>
      <c r="AN111" s="1024"/>
      <c r="AO111" s="1025"/>
      <c r="AP111" s="1027" t="s">
        <v>
139</v>
      </c>
      <c r="AQ111" s="1028"/>
      <c r="AR111" s="1028"/>
      <c r="AS111" s="1028"/>
      <c r="AT111" s="1029"/>
      <c r="AU111" s="990"/>
      <c r="AV111" s="991"/>
      <c r="AW111" s="991"/>
      <c r="AX111" s="991"/>
      <c r="AY111" s="991"/>
      <c r="AZ111" s="1039" t="s">
        <v>
437</v>
      </c>
      <c r="BA111" s="1040"/>
      <c r="BB111" s="1040"/>
      <c r="BC111" s="1040"/>
      <c r="BD111" s="1040"/>
      <c r="BE111" s="1040"/>
      <c r="BF111" s="1040"/>
      <c r="BG111" s="1040"/>
      <c r="BH111" s="1040"/>
      <c r="BI111" s="1040"/>
      <c r="BJ111" s="1040"/>
      <c r="BK111" s="1040"/>
      <c r="BL111" s="1040"/>
      <c r="BM111" s="1040"/>
      <c r="BN111" s="1040"/>
      <c r="BO111" s="1040"/>
      <c r="BP111" s="1041"/>
      <c r="BQ111" s="1009">
        <v>
63800</v>
      </c>
      <c r="BR111" s="1010"/>
      <c r="BS111" s="1010"/>
      <c r="BT111" s="1010"/>
      <c r="BU111" s="1010"/>
      <c r="BV111" s="1010">
        <v>
47850</v>
      </c>
      <c r="BW111" s="1010"/>
      <c r="BX111" s="1010"/>
      <c r="BY111" s="1010"/>
      <c r="BZ111" s="1010"/>
      <c r="CA111" s="1010">
        <v>
31900</v>
      </c>
      <c r="CB111" s="1010"/>
      <c r="CC111" s="1010"/>
      <c r="CD111" s="1010"/>
      <c r="CE111" s="1010"/>
      <c r="CF111" s="1004">
        <v>
1</v>
      </c>
      <c r="CG111" s="1005"/>
      <c r="CH111" s="1005"/>
      <c r="CI111" s="1005"/>
      <c r="CJ111" s="1005"/>
      <c r="CK111" s="1035"/>
      <c r="CL111" s="1036"/>
      <c r="CM111" s="1006" t="s">
        <v>
438</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
434</v>
      </c>
      <c r="DH111" s="1010"/>
      <c r="DI111" s="1010"/>
      <c r="DJ111" s="1010"/>
      <c r="DK111" s="1010"/>
      <c r="DL111" s="1010" t="s">
        <v>
139</v>
      </c>
      <c r="DM111" s="1010"/>
      <c r="DN111" s="1010"/>
      <c r="DO111" s="1010"/>
      <c r="DP111" s="1010"/>
      <c r="DQ111" s="1010" t="s">
        <v>
434</v>
      </c>
      <c r="DR111" s="1010"/>
      <c r="DS111" s="1010"/>
      <c r="DT111" s="1010"/>
      <c r="DU111" s="1010"/>
      <c r="DV111" s="1011" t="s">
        <v>
434</v>
      </c>
      <c r="DW111" s="1011"/>
      <c r="DX111" s="1011"/>
      <c r="DY111" s="1011"/>
      <c r="DZ111" s="1012"/>
    </row>
    <row r="112" spans="1:131" s="246" customFormat="1" ht="26.25" customHeight="1" x14ac:dyDescent="0.2">
      <c r="A112" s="1042" t="s">
        <v>
439</v>
      </c>
      <c r="B112" s="1043"/>
      <c r="C112" s="1040" t="s">
        <v>
440</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
435</v>
      </c>
      <c r="AB112" s="1049"/>
      <c r="AC112" s="1049"/>
      <c r="AD112" s="1049"/>
      <c r="AE112" s="1050"/>
      <c r="AF112" s="1051" t="s">
        <v>
435</v>
      </c>
      <c r="AG112" s="1049"/>
      <c r="AH112" s="1049"/>
      <c r="AI112" s="1049"/>
      <c r="AJ112" s="1050"/>
      <c r="AK112" s="1051" t="s">
        <v>
434</v>
      </c>
      <c r="AL112" s="1049"/>
      <c r="AM112" s="1049"/>
      <c r="AN112" s="1049"/>
      <c r="AO112" s="1050"/>
      <c r="AP112" s="1052" t="s">
        <v>
434</v>
      </c>
      <c r="AQ112" s="1053"/>
      <c r="AR112" s="1053"/>
      <c r="AS112" s="1053"/>
      <c r="AT112" s="1054"/>
      <c r="AU112" s="990"/>
      <c r="AV112" s="991"/>
      <c r="AW112" s="991"/>
      <c r="AX112" s="991"/>
      <c r="AY112" s="991"/>
      <c r="AZ112" s="1039" t="s">
        <v>
441</v>
      </c>
      <c r="BA112" s="1040"/>
      <c r="BB112" s="1040"/>
      <c r="BC112" s="1040"/>
      <c r="BD112" s="1040"/>
      <c r="BE112" s="1040"/>
      <c r="BF112" s="1040"/>
      <c r="BG112" s="1040"/>
      <c r="BH112" s="1040"/>
      <c r="BI112" s="1040"/>
      <c r="BJ112" s="1040"/>
      <c r="BK112" s="1040"/>
      <c r="BL112" s="1040"/>
      <c r="BM112" s="1040"/>
      <c r="BN112" s="1040"/>
      <c r="BO112" s="1040"/>
      <c r="BP112" s="1041"/>
      <c r="BQ112" s="1009">
        <v>
1435291</v>
      </c>
      <c r="BR112" s="1010"/>
      <c r="BS112" s="1010"/>
      <c r="BT112" s="1010"/>
      <c r="BU112" s="1010"/>
      <c r="BV112" s="1010">
        <v>
1218662</v>
      </c>
      <c r="BW112" s="1010"/>
      <c r="BX112" s="1010"/>
      <c r="BY112" s="1010"/>
      <c r="BZ112" s="1010"/>
      <c r="CA112" s="1010">
        <v>
1220945</v>
      </c>
      <c r="CB112" s="1010"/>
      <c r="CC112" s="1010"/>
      <c r="CD112" s="1010"/>
      <c r="CE112" s="1010"/>
      <c r="CF112" s="1004">
        <v>
39.6</v>
      </c>
      <c r="CG112" s="1005"/>
      <c r="CH112" s="1005"/>
      <c r="CI112" s="1005"/>
      <c r="CJ112" s="1005"/>
      <c r="CK112" s="1035"/>
      <c r="CL112" s="1036"/>
      <c r="CM112" s="1006" t="s">
        <v>
442</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
139</v>
      </c>
      <c r="DH112" s="1010"/>
      <c r="DI112" s="1010"/>
      <c r="DJ112" s="1010"/>
      <c r="DK112" s="1010"/>
      <c r="DL112" s="1010" t="s">
        <v>
139</v>
      </c>
      <c r="DM112" s="1010"/>
      <c r="DN112" s="1010"/>
      <c r="DO112" s="1010"/>
      <c r="DP112" s="1010"/>
      <c r="DQ112" s="1010" t="s">
        <v>
139</v>
      </c>
      <c r="DR112" s="1010"/>
      <c r="DS112" s="1010"/>
      <c r="DT112" s="1010"/>
      <c r="DU112" s="1010"/>
      <c r="DV112" s="1011" t="s">
        <v>
434</v>
      </c>
      <c r="DW112" s="1011"/>
      <c r="DX112" s="1011"/>
      <c r="DY112" s="1011"/>
      <c r="DZ112" s="1012"/>
    </row>
    <row r="113" spans="1:130" s="246" customFormat="1" ht="26.25" customHeight="1" x14ac:dyDescent="0.2">
      <c r="A113" s="1044"/>
      <c r="B113" s="1045"/>
      <c r="C113" s="1040" t="s">
        <v>
443</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
159148</v>
      </c>
      <c r="AB113" s="1024"/>
      <c r="AC113" s="1024"/>
      <c r="AD113" s="1024"/>
      <c r="AE113" s="1025"/>
      <c r="AF113" s="1026">
        <v>
148484</v>
      </c>
      <c r="AG113" s="1024"/>
      <c r="AH113" s="1024"/>
      <c r="AI113" s="1024"/>
      <c r="AJ113" s="1025"/>
      <c r="AK113" s="1026">
        <v>
141750</v>
      </c>
      <c r="AL113" s="1024"/>
      <c r="AM113" s="1024"/>
      <c r="AN113" s="1024"/>
      <c r="AO113" s="1025"/>
      <c r="AP113" s="1027">
        <v>
4.5999999999999996</v>
      </c>
      <c r="AQ113" s="1028"/>
      <c r="AR113" s="1028"/>
      <c r="AS113" s="1028"/>
      <c r="AT113" s="1029"/>
      <c r="AU113" s="990"/>
      <c r="AV113" s="991"/>
      <c r="AW113" s="991"/>
      <c r="AX113" s="991"/>
      <c r="AY113" s="991"/>
      <c r="AZ113" s="1039" t="s">
        <v>
444</v>
      </c>
      <c r="BA113" s="1040"/>
      <c r="BB113" s="1040"/>
      <c r="BC113" s="1040"/>
      <c r="BD113" s="1040"/>
      <c r="BE113" s="1040"/>
      <c r="BF113" s="1040"/>
      <c r="BG113" s="1040"/>
      <c r="BH113" s="1040"/>
      <c r="BI113" s="1040"/>
      <c r="BJ113" s="1040"/>
      <c r="BK113" s="1040"/>
      <c r="BL113" s="1040"/>
      <c r="BM113" s="1040"/>
      <c r="BN113" s="1040"/>
      <c r="BO113" s="1040"/>
      <c r="BP113" s="1041"/>
      <c r="BQ113" s="1009">
        <v>
395966</v>
      </c>
      <c r="BR113" s="1010"/>
      <c r="BS113" s="1010"/>
      <c r="BT113" s="1010"/>
      <c r="BU113" s="1010"/>
      <c r="BV113" s="1010">
        <v>
342712</v>
      </c>
      <c r="BW113" s="1010"/>
      <c r="BX113" s="1010"/>
      <c r="BY113" s="1010"/>
      <c r="BZ113" s="1010"/>
      <c r="CA113" s="1010">
        <v>
289163</v>
      </c>
      <c r="CB113" s="1010"/>
      <c r="CC113" s="1010"/>
      <c r="CD113" s="1010"/>
      <c r="CE113" s="1010"/>
      <c r="CF113" s="1004">
        <v>
9.4</v>
      </c>
      <c r="CG113" s="1005"/>
      <c r="CH113" s="1005"/>
      <c r="CI113" s="1005"/>
      <c r="CJ113" s="1005"/>
      <c r="CK113" s="1035"/>
      <c r="CL113" s="1036"/>
      <c r="CM113" s="1006" t="s">
        <v>
445</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
434</v>
      </c>
      <c r="DH113" s="1049"/>
      <c r="DI113" s="1049"/>
      <c r="DJ113" s="1049"/>
      <c r="DK113" s="1050"/>
      <c r="DL113" s="1051" t="s">
        <v>
446</v>
      </c>
      <c r="DM113" s="1049"/>
      <c r="DN113" s="1049"/>
      <c r="DO113" s="1049"/>
      <c r="DP113" s="1050"/>
      <c r="DQ113" s="1051" t="s">
        <v>
434</v>
      </c>
      <c r="DR113" s="1049"/>
      <c r="DS113" s="1049"/>
      <c r="DT113" s="1049"/>
      <c r="DU113" s="1050"/>
      <c r="DV113" s="1052" t="s">
        <v>
139</v>
      </c>
      <c r="DW113" s="1053"/>
      <c r="DX113" s="1053"/>
      <c r="DY113" s="1053"/>
      <c r="DZ113" s="1054"/>
    </row>
    <row r="114" spans="1:130" s="246" customFormat="1" ht="26.25" customHeight="1" x14ac:dyDescent="0.2">
      <c r="A114" s="1044"/>
      <c r="B114" s="1045"/>
      <c r="C114" s="1040" t="s">
        <v>
447</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
56434</v>
      </c>
      <c r="AB114" s="1049"/>
      <c r="AC114" s="1049"/>
      <c r="AD114" s="1049"/>
      <c r="AE114" s="1050"/>
      <c r="AF114" s="1051">
        <v>
55854</v>
      </c>
      <c r="AG114" s="1049"/>
      <c r="AH114" s="1049"/>
      <c r="AI114" s="1049"/>
      <c r="AJ114" s="1050"/>
      <c r="AK114" s="1051">
        <v>
55853</v>
      </c>
      <c r="AL114" s="1049"/>
      <c r="AM114" s="1049"/>
      <c r="AN114" s="1049"/>
      <c r="AO114" s="1050"/>
      <c r="AP114" s="1052">
        <v>
1.8</v>
      </c>
      <c r="AQ114" s="1053"/>
      <c r="AR114" s="1053"/>
      <c r="AS114" s="1053"/>
      <c r="AT114" s="1054"/>
      <c r="AU114" s="990"/>
      <c r="AV114" s="991"/>
      <c r="AW114" s="991"/>
      <c r="AX114" s="991"/>
      <c r="AY114" s="991"/>
      <c r="AZ114" s="1039" t="s">
        <v>
448</v>
      </c>
      <c r="BA114" s="1040"/>
      <c r="BB114" s="1040"/>
      <c r="BC114" s="1040"/>
      <c r="BD114" s="1040"/>
      <c r="BE114" s="1040"/>
      <c r="BF114" s="1040"/>
      <c r="BG114" s="1040"/>
      <c r="BH114" s="1040"/>
      <c r="BI114" s="1040"/>
      <c r="BJ114" s="1040"/>
      <c r="BK114" s="1040"/>
      <c r="BL114" s="1040"/>
      <c r="BM114" s="1040"/>
      <c r="BN114" s="1040"/>
      <c r="BO114" s="1040"/>
      <c r="BP114" s="1041"/>
      <c r="BQ114" s="1009">
        <v>
1220055</v>
      </c>
      <c r="BR114" s="1010"/>
      <c r="BS114" s="1010"/>
      <c r="BT114" s="1010"/>
      <c r="BU114" s="1010"/>
      <c r="BV114" s="1010">
        <v>
1176019</v>
      </c>
      <c r="BW114" s="1010"/>
      <c r="BX114" s="1010"/>
      <c r="BY114" s="1010"/>
      <c r="BZ114" s="1010"/>
      <c r="CA114" s="1010">
        <v>
1155271</v>
      </c>
      <c r="CB114" s="1010"/>
      <c r="CC114" s="1010"/>
      <c r="CD114" s="1010"/>
      <c r="CE114" s="1010"/>
      <c r="CF114" s="1004">
        <v>
37.5</v>
      </c>
      <c r="CG114" s="1005"/>
      <c r="CH114" s="1005"/>
      <c r="CI114" s="1005"/>
      <c r="CJ114" s="1005"/>
      <c r="CK114" s="1035"/>
      <c r="CL114" s="1036"/>
      <c r="CM114" s="1006" t="s">
        <v>
449</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
435</v>
      </c>
      <c r="DH114" s="1049"/>
      <c r="DI114" s="1049"/>
      <c r="DJ114" s="1049"/>
      <c r="DK114" s="1050"/>
      <c r="DL114" s="1051" t="s">
        <v>
435</v>
      </c>
      <c r="DM114" s="1049"/>
      <c r="DN114" s="1049"/>
      <c r="DO114" s="1049"/>
      <c r="DP114" s="1050"/>
      <c r="DQ114" s="1051" t="s">
        <v>
434</v>
      </c>
      <c r="DR114" s="1049"/>
      <c r="DS114" s="1049"/>
      <c r="DT114" s="1049"/>
      <c r="DU114" s="1050"/>
      <c r="DV114" s="1052" t="s">
        <v>
139</v>
      </c>
      <c r="DW114" s="1053"/>
      <c r="DX114" s="1053"/>
      <c r="DY114" s="1053"/>
      <c r="DZ114" s="1054"/>
    </row>
    <row r="115" spans="1:130" s="246" customFormat="1" ht="26.25" customHeight="1" x14ac:dyDescent="0.2">
      <c r="A115" s="1044"/>
      <c r="B115" s="1045"/>
      <c r="C115" s="1040" t="s">
        <v>
450</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
15950</v>
      </c>
      <c r="AB115" s="1024"/>
      <c r="AC115" s="1024"/>
      <c r="AD115" s="1024"/>
      <c r="AE115" s="1025"/>
      <c r="AF115" s="1026">
        <v>
15950</v>
      </c>
      <c r="AG115" s="1024"/>
      <c r="AH115" s="1024"/>
      <c r="AI115" s="1024"/>
      <c r="AJ115" s="1025"/>
      <c r="AK115" s="1026">
        <v>
15950</v>
      </c>
      <c r="AL115" s="1024"/>
      <c r="AM115" s="1024"/>
      <c r="AN115" s="1024"/>
      <c r="AO115" s="1025"/>
      <c r="AP115" s="1027">
        <v>
0.5</v>
      </c>
      <c r="AQ115" s="1028"/>
      <c r="AR115" s="1028"/>
      <c r="AS115" s="1028"/>
      <c r="AT115" s="1029"/>
      <c r="AU115" s="990"/>
      <c r="AV115" s="991"/>
      <c r="AW115" s="991"/>
      <c r="AX115" s="991"/>
      <c r="AY115" s="991"/>
      <c r="AZ115" s="1039" t="s">
        <v>
451</v>
      </c>
      <c r="BA115" s="1040"/>
      <c r="BB115" s="1040"/>
      <c r="BC115" s="1040"/>
      <c r="BD115" s="1040"/>
      <c r="BE115" s="1040"/>
      <c r="BF115" s="1040"/>
      <c r="BG115" s="1040"/>
      <c r="BH115" s="1040"/>
      <c r="BI115" s="1040"/>
      <c r="BJ115" s="1040"/>
      <c r="BK115" s="1040"/>
      <c r="BL115" s="1040"/>
      <c r="BM115" s="1040"/>
      <c r="BN115" s="1040"/>
      <c r="BO115" s="1040"/>
      <c r="BP115" s="1041"/>
      <c r="BQ115" s="1009" t="s">
        <v>
434</v>
      </c>
      <c r="BR115" s="1010"/>
      <c r="BS115" s="1010"/>
      <c r="BT115" s="1010"/>
      <c r="BU115" s="1010"/>
      <c r="BV115" s="1010" t="s">
        <v>
434</v>
      </c>
      <c r="BW115" s="1010"/>
      <c r="BX115" s="1010"/>
      <c r="BY115" s="1010"/>
      <c r="BZ115" s="1010"/>
      <c r="CA115" s="1010" t="s">
        <v>
434</v>
      </c>
      <c r="CB115" s="1010"/>
      <c r="CC115" s="1010"/>
      <c r="CD115" s="1010"/>
      <c r="CE115" s="1010"/>
      <c r="CF115" s="1004" t="s">
        <v>
434</v>
      </c>
      <c r="CG115" s="1005"/>
      <c r="CH115" s="1005"/>
      <c r="CI115" s="1005"/>
      <c r="CJ115" s="1005"/>
      <c r="CK115" s="1035"/>
      <c r="CL115" s="1036"/>
      <c r="CM115" s="1039" t="s">
        <v>
452</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
434</v>
      </c>
      <c r="DH115" s="1049"/>
      <c r="DI115" s="1049"/>
      <c r="DJ115" s="1049"/>
      <c r="DK115" s="1050"/>
      <c r="DL115" s="1051" t="s">
        <v>
446</v>
      </c>
      <c r="DM115" s="1049"/>
      <c r="DN115" s="1049"/>
      <c r="DO115" s="1049"/>
      <c r="DP115" s="1050"/>
      <c r="DQ115" s="1051" t="s">
        <v>
435</v>
      </c>
      <c r="DR115" s="1049"/>
      <c r="DS115" s="1049"/>
      <c r="DT115" s="1049"/>
      <c r="DU115" s="1050"/>
      <c r="DV115" s="1052" t="s">
        <v>
434</v>
      </c>
      <c r="DW115" s="1053"/>
      <c r="DX115" s="1053"/>
      <c r="DY115" s="1053"/>
      <c r="DZ115" s="1054"/>
    </row>
    <row r="116" spans="1:130" s="246" customFormat="1" ht="26.25" customHeight="1" x14ac:dyDescent="0.2">
      <c r="A116" s="1046"/>
      <c r="B116" s="1047"/>
      <c r="C116" s="1055" t="s">
        <v>
453</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
139</v>
      </c>
      <c r="AB116" s="1049"/>
      <c r="AC116" s="1049"/>
      <c r="AD116" s="1049"/>
      <c r="AE116" s="1050"/>
      <c r="AF116" s="1051" t="s">
        <v>
434</v>
      </c>
      <c r="AG116" s="1049"/>
      <c r="AH116" s="1049"/>
      <c r="AI116" s="1049"/>
      <c r="AJ116" s="1050"/>
      <c r="AK116" s="1051" t="s">
        <v>
435</v>
      </c>
      <c r="AL116" s="1049"/>
      <c r="AM116" s="1049"/>
      <c r="AN116" s="1049"/>
      <c r="AO116" s="1050"/>
      <c r="AP116" s="1052" t="s">
        <v>
435</v>
      </c>
      <c r="AQ116" s="1053"/>
      <c r="AR116" s="1053"/>
      <c r="AS116" s="1053"/>
      <c r="AT116" s="1054"/>
      <c r="AU116" s="990"/>
      <c r="AV116" s="991"/>
      <c r="AW116" s="991"/>
      <c r="AX116" s="991"/>
      <c r="AY116" s="991"/>
      <c r="AZ116" s="1057" t="s">
        <v>
454</v>
      </c>
      <c r="BA116" s="1058"/>
      <c r="BB116" s="1058"/>
      <c r="BC116" s="1058"/>
      <c r="BD116" s="1058"/>
      <c r="BE116" s="1058"/>
      <c r="BF116" s="1058"/>
      <c r="BG116" s="1058"/>
      <c r="BH116" s="1058"/>
      <c r="BI116" s="1058"/>
      <c r="BJ116" s="1058"/>
      <c r="BK116" s="1058"/>
      <c r="BL116" s="1058"/>
      <c r="BM116" s="1058"/>
      <c r="BN116" s="1058"/>
      <c r="BO116" s="1058"/>
      <c r="BP116" s="1059"/>
      <c r="BQ116" s="1009" t="s">
        <v>
139</v>
      </c>
      <c r="BR116" s="1010"/>
      <c r="BS116" s="1010"/>
      <c r="BT116" s="1010"/>
      <c r="BU116" s="1010"/>
      <c r="BV116" s="1010" t="s">
        <v>
434</v>
      </c>
      <c r="BW116" s="1010"/>
      <c r="BX116" s="1010"/>
      <c r="BY116" s="1010"/>
      <c r="BZ116" s="1010"/>
      <c r="CA116" s="1010" t="s">
        <v>
434</v>
      </c>
      <c r="CB116" s="1010"/>
      <c r="CC116" s="1010"/>
      <c r="CD116" s="1010"/>
      <c r="CE116" s="1010"/>
      <c r="CF116" s="1004" t="s">
        <v>
434</v>
      </c>
      <c r="CG116" s="1005"/>
      <c r="CH116" s="1005"/>
      <c r="CI116" s="1005"/>
      <c r="CJ116" s="1005"/>
      <c r="CK116" s="1035"/>
      <c r="CL116" s="1036"/>
      <c r="CM116" s="1006" t="s">
        <v>
455</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
63800</v>
      </c>
      <c r="DH116" s="1049"/>
      <c r="DI116" s="1049"/>
      <c r="DJ116" s="1049"/>
      <c r="DK116" s="1050"/>
      <c r="DL116" s="1051">
        <v>
47850</v>
      </c>
      <c r="DM116" s="1049"/>
      <c r="DN116" s="1049"/>
      <c r="DO116" s="1049"/>
      <c r="DP116" s="1050"/>
      <c r="DQ116" s="1051">
        <v>
31900</v>
      </c>
      <c r="DR116" s="1049"/>
      <c r="DS116" s="1049"/>
      <c r="DT116" s="1049"/>
      <c r="DU116" s="1050"/>
      <c r="DV116" s="1052">
        <v>
1</v>
      </c>
      <c r="DW116" s="1053"/>
      <c r="DX116" s="1053"/>
      <c r="DY116" s="1053"/>
      <c r="DZ116" s="1054"/>
    </row>
    <row r="117" spans="1:130" s="246" customFormat="1" ht="26.25" customHeight="1" x14ac:dyDescent="0.2">
      <c r="A117" s="994" t="s">
        <v>
192</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
456</v>
      </c>
      <c r="Z117" s="976"/>
      <c r="AA117" s="1066">
        <v>
1001190</v>
      </c>
      <c r="AB117" s="1067"/>
      <c r="AC117" s="1067"/>
      <c r="AD117" s="1067"/>
      <c r="AE117" s="1068"/>
      <c r="AF117" s="1069">
        <v>
964145</v>
      </c>
      <c r="AG117" s="1067"/>
      <c r="AH117" s="1067"/>
      <c r="AI117" s="1067"/>
      <c r="AJ117" s="1068"/>
      <c r="AK117" s="1069">
        <v>
929303</v>
      </c>
      <c r="AL117" s="1067"/>
      <c r="AM117" s="1067"/>
      <c r="AN117" s="1067"/>
      <c r="AO117" s="1068"/>
      <c r="AP117" s="1070"/>
      <c r="AQ117" s="1071"/>
      <c r="AR117" s="1071"/>
      <c r="AS117" s="1071"/>
      <c r="AT117" s="1072"/>
      <c r="AU117" s="990"/>
      <c r="AV117" s="991"/>
      <c r="AW117" s="991"/>
      <c r="AX117" s="991"/>
      <c r="AY117" s="991"/>
      <c r="AZ117" s="1057" t="s">
        <v>
457</v>
      </c>
      <c r="BA117" s="1058"/>
      <c r="BB117" s="1058"/>
      <c r="BC117" s="1058"/>
      <c r="BD117" s="1058"/>
      <c r="BE117" s="1058"/>
      <c r="BF117" s="1058"/>
      <c r="BG117" s="1058"/>
      <c r="BH117" s="1058"/>
      <c r="BI117" s="1058"/>
      <c r="BJ117" s="1058"/>
      <c r="BK117" s="1058"/>
      <c r="BL117" s="1058"/>
      <c r="BM117" s="1058"/>
      <c r="BN117" s="1058"/>
      <c r="BO117" s="1058"/>
      <c r="BP117" s="1059"/>
      <c r="BQ117" s="1009" t="s">
        <v>
446</v>
      </c>
      <c r="BR117" s="1010"/>
      <c r="BS117" s="1010"/>
      <c r="BT117" s="1010"/>
      <c r="BU117" s="1010"/>
      <c r="BV117" s="1010" t="s">
        <v>
435</v>
      </c>
      <c r="BW117" s="1010"/>
      <c r="BX117" s="1010"/>
      <c r="BY117" s="1010"/>
      <c r="BZ117" s="1010"/>
      <c r="CA117" s="1010" t="s">
        <v>
435</v>
      </c>
      <c r="CB117" s="1010"/>
      <c r="CC117" s="1010"/>
      <c r="CD117" s="1010"/>
      <c r="CE117" s="1010"/>
      <c r="CF117" s="1004" t="s">
        <v>
435</v>
      </c>
      <c r="CG117" s="1005"/>
      <c r="CH117" s="1005"/>
      <c r="CI117" s="1005"/>
      <c r="CJ117" s="1005"/>
      <c r="CK117" s="1035"/>
      <c r="CL117" s="1036"/>
      <c r="CM117" s="1006" t="s">
        <v>
458</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
435</v>
      </c>
      <c r="DH117" s="1049"/>
      <c r="DI117" s="1049"/>
      <c r="DJ117" s="1049"/>
      <c r="DK117" s="1050"/>
      <c r="DL117" s="1051" t="s">
        <v>
435</v>
      </c>
      <c r="DM117" s="1049"/>
      <c r="DN117" s="1049"/>
      <c r="DO117" s="1049"/>
      <c r="DP117" s="1050"/>
      <c r="DQ117" s="1051" t="s">
        <v>
435</v>
      </c>
      <c r="DR117" s="1049"/>
      <c r="DS117" s="1049"/>
      <c r="DT117" s="1049"/>
      <c r="DU117" s="1050"/>
      <c r="DV117" s="1052" t="s">
        <v>
446</v>
      </c>
      <c r="DW117" s="1053"/>
      <c r="DX117" s="1053"/>
      <c r="DY117" s="1053"/>
      <c r="DZ117" s="1054"/>
    </row>
    <row r="118" spans="1:130" s="246" customFormat="1" ht="26.25" customHeight="1" x14ac:dyDescent="0.2">
      <c r="A118" s="994" t="s">
        <v>
429</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
427</v>
      </c>
      <c r="AB118" s="975"/>
      <c r="AC118" s="975"/>
      <c r="AD118" s="975"/>
      <c r="AE118" s="976"/>
      <c r="AF118" s="974" t="s">
        <v>
312</v>
      </c>
      <c r="AG118" s="975"/>
      <c r="AH118" s="975"/>
      <c r="AI118" s="975"/>
      <c r="AJ118" s="976"/>
      <c r="AK118" s="974" t="s">
        <v>
311</v>
      </c>
      <c r="AL118" s="975"/>
      <c r="AM118" s="975"/>
      <c r="AN118" s="975"/>
      <c r="AO118" s="976"/>
      <c r="AP118" s="1061" t="s">
        <v>
428</v>
      </c>
      <c r="AQ118" s="1062"/>
      <c r="AR118" s="1062"/>
      <c r="AS118" s="1062"/>
      <c r="AT118" s="1063"/>
      <c r="AU118" s="990"/>
      <c r="AV118" s="991"/>
      <c r="AW118" s="991"/>
      <c r="AX118" s="991"/>
      <c r="AY118" s="991"/>
      <c r="AZ118" s="1064" t="s">
        <v>
459</v>
      </c>
      <c r="BA118" s="1055"/>
      <c r="BB118" s="1055"/>
      <c r="BC118" s="1055"/>
      <c r="BD118" s="1055"/>
      <c r="BE118" s="1055"/>
      <c r="BF118" s="1055"/>
      <c r="BG118" s="1055"/>
      <c r="BH118" s="1055"/>
      <c r="BI118" s="1055"/>
      <c r="BJ118" s="1055"/>
      <c r="BK118" s="1055"/>
      <c r="BL118" s="1055"/>
      <c r="BM118" s="1055"/>
      <c r="BN118" s="1055"/>
      <c r="BO118" s="1055"/>
      <c r="BP118" s="1056"/>
      <c r="BQ118" s="1087" t="s">
        <v>
139</v>
      </c>
      <c r="BR118" s="1088"/>
      <c r="BS118" s="1088"/>
      <c r="BT118" s="1088"/>
      <c r="BU118" s="1088"/>
      <c r="BV118" s="1088" t="s">
        <v>
139</v>
      </c>
      <c r="BW118" s="1088"/>
      <c r="BX118" s="1088"/>
      <c r="BY118" s="1088"/>
      <c r="BZ118" s="1088"/>
      <c r="CA118" s="1088" t="s">
        <v>
139</v>
      </c>
      <c r="CB118" s="1088"/>
      <c r="CC118" s="1088"/>
      <c r="CD118" s="1088"/>
      <c r="CE118" s="1088"/>
      <c r="CF118" s="1004" t="s">
        <v>
139</v>
      </c>
      <c r="CG118" s="1005"/>
      <c r="CH118" s="1005"/>
      <c r="CI118" s="1005"/>
      <c r="CJ118" s="1005"/>
      <c r="CK118" s="1035"/>
      <c r="CL118" s="1036"/>
      <c r="CM118" s="1006" t="s">
        <v>
460</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
139</v>
      </c>
      <c r="DH118" s="1049"/>
      <c r="DI118" s="1049"/>
      <c r="DJ118" s="1049"/>
      <c r="DK118" s="1050"/>
      <c r="DL118" s="1051" t="s">
        <v>
139</v>
      </c>
      <c r="DM118" s="1049"/>
      <c r="DN118" s="1049"/>
      <c r="DO118" s="1049"/>
      <c r="DP118" s="1050"/>
      <c r="DQ118" s="1051" t="s">
        <v>
139</v>
      </c>
      <c r="DR118" s="1049"/>
      <c r="DS118" s="1049"/>
      <c r="DT118" s="1049"/>
      <c r="DU118" s="1050"/>
      <c r="DV118" s="1052" t="s">
        <v>
139</v>
      </c>
      <c r="DW118" s="1053"/>
      <c r="DX118" s="1053"/>
      <c r="DY118" s="1053"/>
      <c r="DZ118" s="1054"/>
    </row>
    <row r="119" spans="1:130" s="246" customFormat="1" ht="26.25" customHeight="1" x14ac:dyDescent="0.2">
      <c r="A119" s="1148" t="s">
        <v>
432</v>
      </c>
      <c r="B119" s="1034"/>
      <c r="C119" s="1013" t="s">
        <v>
433</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
139</v>
      </c>
      <c r="AB119" s="982"/>
      <c r="AC119" s="982"/>
      <c r="AD119" s="982"/>
      <c r="AE119" s="983"/>
      <c r="AF119" s="984" t="s">
        <v>
139</v>
      </c>
      <c r="AG119" s="982"/>
      <c r="AH119" s="982"/>
      <c r="AI119" s="982"/>
      <c r="AJ119" s="983"/>
      <c r="AK119" s="984" t="s">
        <v>
139</v>
      </c>
      <c r="AL119" s="982"/>
      <c r="AM119" s="982"/>
      <c r="AN119" s="982"/>
      <c r="AO119" s="983"/>
      <c r="AP119" s="985" t="s">
        <v>
139</v>
      </c>
      <c r="AQ119" s="986"/>
      <c r="AR119" s="986"/>
      <c r="AS119" s="986"/>
      <c r="AT119" s="987"/>
      <c r="AU119" s="992"/>
      <c r="AV119" s="993"/>
      <c r="AW119" s="993"/>
      <c r="AX119" s="993"/>
      <c r="AY119" s="993"/>
      <c r="AZ119" s="277" t="s">
        <v>
192</v>
      </c>
      <c r="BA119" s="277"/>
      <c r="BB119" s="277"/>
      <c r="BC119" s="277"/>
      <c r="BD119" s="277"/>
      <c r="BE119" s="277"/>
      <c r="BF119" s="277"/>
      <c r="BG119" s="277"/>
      <c r="BH119" s="277"/>
      <c r="BI119" s="277"/>
      <c r="BJ119" s="277"/>
      <c r="BK119" s="277"/>
      <c r="BL119" s="277"/>
      <c r="BM119" s="277"/>
      <c r="BN119" s="277"/>
      <c r="BO119" s="1065" t="s">
        <v>
461</v>
      </c>
      <c r="BP119" s="1096"/>
      <c r="BQ119" s="1087">
        <v>
10299828</v>
      </c>
      <c r="BR119" s="1088"/>
      <c r="BS119" s="1088"/>
      <c r="BT119" s="1088"/>
      <c r="BU119" s="1088"/>
      <c r="BV119" s="1088">
        <v>
9850577</v>
      </c>
      <c r="BW119" s="1088"/>
      <c r="BX119" s="1088"/>
      <c r="BY119" s="1088"/>
      <c r="BZ119" s="1088"/>
      <c r="CA119" s="1088">
        <v>
9519309</v>
      </c>
      <c r="CB119" s="1088"/>
      <c r="CC119" s="1088"/>
      <c r="CD119" s="1088"/>
      <c r="CE119" s="1088"/>
      <c r="CF119" s="1089"/>
      <c r="CG119" s="1090"/>
      <c r="CH119" s="1090"/>
      <c r="CI119" s="1090"/>
      <c r="CJ119" s="1091"/>
      <c r="CK119" s="1037"/>
      <c r="CL119" s="1038"/>
      <c r="CM119" s="1092" t="s">
        <v>
462</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
139</v>
      </c>
      <c r="DH119" s="1074"/>
      <c r="DI119" s="1074"/>
      <c r="DJ119" s="1074"/>
      <c r="DK119" s="1075"/>
      <c r="DL119" s="1073" t="s">
        <v>
446</v>
      </c>
      <c r="DM119" s="1074"/>
      <c r="DN119" s="1074"/>
      <c r="DO119" s="1074"/>
      <c r="DP119" s="1075"/>
      <c r="DQ119" s="1073" t="s">
        <v>
139</v>
      </c>
      <c r="DR119" s="1074"/>
      <c r="DS119" s="1074"/>
      <c r="DT119" s="1074"/>
      <c r="DU119" s="1075"/>
      <c r="DV119" s="1076" t="s">
        <v>
139</v>
      </c>
      <c r="DW119" s="1077"/>
      <c r="DX119" s="1077"/>
      <c r="DY119" s="1077"/>
      <c r="DZ119" s="1078"/>
    </row>
    <row r="120" spans="1:130" s="246" customFormat="1" ht="26.25" customHeight="1" x14ac:dyDescent="0.2">
      <c r="A120" s="1149"/>
      <c r="B120" s="1036"/>
      <c r="C120" s="1006" t="s">
        <v>
438</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
446</v>
      </c>
      <c r="AB120" s="1049"/>
      <c r="AC120" s="1049"/>
      <c r="AD120" s="1049"/>
      <c r="AE120" s="1050"/>
      <c r="AF120" s="1051" t="s">
        <v>
139</v>
      </c>
      <c r="AG120" s="1049"/>
      <c r="AH120" s="1049"/>
      <c r="AI120" s="1049"/>
      <c r="AJ120" s="1050"/>
      <c r="AK120" s="1051" t="s">
        <v>
446</v>
      </c>
      <c r="AL120" s="1049"/>
      <c r="AM120" s="1049"/>
      <c r="AN120" s="1049"/>
      <c r="AO120" s="1050"/>
      <c r="AP120" s="1052" t="s">
        <v>
446</v>
      </c>
      <c r="AQ120" s="1053"/>
      <c r="AR120" s="1053"/>
      <c r="AS120" s="1053"/>
      <c r="AT120" s="1054"/>
      <c r="AU120" s="1079" t="s">
        <v>
463</v>
      </c>
      <c r="AV120" s="1080"/>
      <c r="AW120" s="1080"/>
      <c r="AX120" s="1080"/>
      <c r="AY120" s="1081"/>
      <c r="AZ120" s="1030" t="s">
        <v>
464</v>
      </c>
      <c r="BA120" s="979"/>
      <c r="BB120" s="979"/>
      <c r="BC120" s="979"/>
      <c r="BD120" s="979"/>
      <c r="BE120" s="979"/>
      <c r="BF120" s="979"/>
      <c r="BG120" s="979"/>
      <c r="BH120" s="979"/>
      <c r="BI120" s="979"/>
      <c r="BJ120" s="979"/>
      <c r="BK120" s="979"/>
      <c r="BL120" s="979"/>
      <c r="BM120" s="979"/>
      <c r="BN120" s="979"/>
      <c r="BO120" s="979"/>
      <c r="BP120" s="980"/>
      <c r="BQ120" s="1016">
        <v>
2811981</v>
      </c>
      <c r="BR120" s="1017"/>
      <c r="BS120" s="1017"/>
      <c r="BT120" s="1017"/>
      <c r="BU120" s="1017"/>
      <c r="BV120" s="1017">
        <v>
3269990</v>
      </c>
      <c r="BW120" s="1017"/>
      <c r="BX120" s="1017"/>
      <c r="BY120" s="1017"/>
      <c r="BZ120" s="1017"/>
      <c r="CA120" s="1017">
        <v>
3722882</v>
      </c>
      <c r="CB120" s="1017"/>
      <c r="CC120" s="1017"/>
      <c r="CD120" s="1017"/>
      <c r="CE120" s="1017"/>
      <c r="CF120" s="1031">
        <v>
120.7</v>
      </c>
      <c r="CG120" s="1032"/>
      <c r="CH120" s="1032"/>
      <c r="CI120" s="1032"/>
      <c r="CJ120" s="1032"/>
      <c r="CK120" s="1097" t="s">
        <v>
465</v>
      </c>
      <c r="CL120" s="1098"/>
      <c r="CM120" s="1098"/>
      <c r="CN120" s="1098"/>
      <c r="CO120" s="1099"/>
      <c r="CP120" s="1105" t="s">
        <v>
466</v>
      </c>
      <c r="CQ120" s="1106"/>
      <c r="CR120" s="1106"/>
      <c r="CS120" s="1106"/>
      <c r="CT120" s="1106"/>
      <c r="CU120" s="1106"/>
      <c r="CV120" s="1106"/>
      <c r="CW120" s="1106"/>
      <c r="CX120" s="1106"/>
      <c r="CY120" s="1106"/>
      <c r="CZ120" s="1106"/>
      <c r="DA120" s="1106"/>
      <c r="DB120" s="1106"/>
      <c r="DC120" s="1106"/>
      <c r="DD120" s="1106"/>
      <c r="DE120" s="1106"/>
      <c r="DF120" s="1107"/>
      <c r="DG120" s="1016">
        <v>
1036860</v>
      </c>
      <c r="DH120" s="1017"/>
      <c r="DI120" s="1017"/>
      <c r="DJ120" s="1017"/>
      <c r="DK120" s="1017"/>
      <c r="DL120" s="1017">
        <v>
860094</v>
      </c>
      <c r="DM120" s="1017"/>
      <c r="DN120" s="1017"/>
      <c r="DO120" s="1017"/>
      <c r="DP120" s="1017"/>
      <c r="DQ120" s="1017">
        <v>
768156</v>
      </c>
      <c r="DR120" s="1017"/>
      <c r="DS120" s="1017"/>
      <c r="DT120" s="1017"/>
      <c r="DU120" s="1017"/>
      <c r="DV120" s="1018">
        <v>
24.9</v>
      </c>
      <c r="DW120" s="1018"/>
      <c r="DX120" s="1018"/>
      <c r="DY120" s="1018"/>
      <c r="DZ120" s="1019"/>
    </row>
    <row r="121" spans="1:130" s="246" customFormat="1" ht="26.25" customHeight="1" x14ac:dyDescent="0.2">
      <c r="A121" s="1149"/>
      <c r="B121" s="1036"/>
      <c r="C121" s="1057" t="s">
        <v>
467</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
139</v>
      </c>
      <c r="AB121" s="1049"/>
      <c r="AC121" s="1049"/>
      <c r="AD121" s="1049"/>
      <c r="AE121" s="1050"/>
      <c r="AF121" s="1051" t="s">
        <v>
139</v>
      </c>
      <c r="AG121" s="1049"/>
      <c r="AH121" s="1049"/>
      <c r="AI121" s="1049"/>
      <c r="AJ121" s="1050"/>
      <c r="AK121" s="1051" t="s">
        <v>
139</v>
      </c>
      <c r="AL121" s="1049"/>
      <c r="AM121" s="1049"/>
      <c r="AN121" s="1049"/>
      <c r="AO121" s="1050"/>
      <c r="AP121" s="1052" t="s">
        <v>
139</v>
      </c>
      <c r="AQ121" s="1053"/>
      <c r="AR121" s="1053"/>
      <c r="AS121" s="1053"/>
      <c r="AT121" s="1054"/>
      <c r="AU121" s="1082"/>
      <c r="AV121" s="1083"/>
      <c r="AW121" s="1083"/>
      <c r="AX121" s="1083"/>
      <c r="AY121" s="1084"/>
      <c r="AZ121" s="1039" t="s">
        <v>
468</v>
      </c>
      <c r="BA121" s="1040"/>
      <c r="BB121" s="1040"/>
      <c r="BC121" s="1040"/>
      <c r="BD121" s="1040"/>
      <c r="BE121" s="1040"/>
      <c r="BF121" s="1040"/>
      <c r="BG121" s="1040"/>
      <c r="BH121" s="1040"/>
      <c r="BI121" s="1040"/>
      <c r="BJ121" s="1040"/>
      <c r="BK121" s="1040"/>
      <c r="BL121" s="1040"/>
      <c r="BM121" s="1040"/>
      <c r="BN121" s="1040"/>
      <c r="BO121" s="1040"/>
      <c r="BP121" s="1041"/>
      <c r="BQ121" s="1009">
        <v>
828267</v>
      </c>
      <c r="BR121" s="1010"/>
      <c r="BS121" s="1010"/>
      <c r="BT121" s="1010"/>
      <c r="BU121" s="1010"/>
      <c r="BV121" s="1010">
        <v>
737168</v>
      </c>
      <c r="BW121" s="1010"/>
      <c r="BX121" s="1010"/>
      <c r="BY121" s="1010"/>
      <c r="BZ121" s="1010"/>
      <c r="CA121" s="1010">
        <v>
591656</v>
      </c>
      <c r="CB121" s="1010"/>
      <c r="CC121" s="1010"/>
      <c r="CD121" s="1010"/>
      <c r="CE121" s="1010"/>
      <c r="CF121" s="1004">
        <v>
19.2</v>
      </c>
      <c r="CG121" s="1005"/>
      <c r="CH121" s="1005"/>
      <c r="CI121" s="1005"/>
      <c r="CJ121" s="1005"/>
      <c r="CK121" s="1100"/>
      <c r="CL121" s="1101"/>
      <c r="CM121" s="1101"/>
      <c r="CN121" s="1101"/>
      <c r="CO121" s="1102"/>
      <c r="CP121" s="1110" t="s">
        <v>
407</v>
      </c>
      <c r="CQ121" s="1111"/>
      <c r="CR121" s="1111"/>
      <c r="CS121" s="1111"/>
      <c r="CT121" s="1111"/>
      <c r="CU121" s="1111"/>
      <c r="CV121" s="1111"/>
      <c r="CW121" s="1111"/>
      <c r="CX121" s="1111"/>
      <c r="CY121" s="1111"/>
      <c r="CZ121" s="1111"/>
      <c r="DA121" s="1111"/>
      <c r="DB121" s="1111"/>
      <c r="DC121" s="1111"/>
      <c r="DD121" s="1111"/>
      <c r="DE121" s="1111"/>
      <c r="DF121" s="1112"/>
      <c r="DG121" s="1009">
        <v>
364156</v>
      </c>
      <c r="DH121" s="1010"/>
      <c r="DI121" s="1010"/>
      <c r="DJ121" s="1010"/>
      <c r="DK121" s="1010"/>
      <c r="DL121" s="1010">
        <v>
339032</v>
      </c>
      <c r="DM121" s="1010"/>
      <c r="DN121" s="1010"/>
      <c r="DO121" s="1010"/>
      <c r="DP121" s="1010"/>
      <c r="DQ121" s="1010">
        <v>
343426</v>
      </c>
      <c r="DR121" s="1010"/>
      <c r="DS121" s="1010"/>
      <c r="DT121" s="1010"/>
      <c r="DU121" s="1010"/>
      <c r="DV121" s="1011">
        <v>
11.1</v>
      </c>
      <c r="DW121" s="1011"/>
      <c r="DX121" s="1011"/>
      <c r="DY121" s="1011"/>
      <c r="DZ121" s="1012"/>
    </row>
    <row r="122" spans="1:130" s="246" customFormat="1" ht="26.25" customHeight="1" x14ac:dyDescent="0.2">
      <c r="A122" s="1149"/>
      <c r="B122" s="1036"/>
      <c r="C122" s="1006" t="s">
        <v>
449</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
139</v>
      </c>
      <c r="AB122" s="1049"/>
      <c r="AC122" s="1049"/>
      <c r="AD122" s="1049"/>
      <c r="AE122" s="1050"/>
      <c r="AF122" s="1051" t="s">
        <v>
139</v>
      </c>
      <c r="AG122" s="1049"/>
      <c r="AH122" s="1049"/>
      <c r="AI122" s="1049"/>
      <c r="AJ122" s="1050"/>
      <c r="AK122" s="1051" t="s">
        <v>
139</v>
      </c>
      <c r="AL122" s="1049"/>
      <c r="AM122" s="1049"/>
      <c r="AN122" s="1049"/>
      <c r="AO122" s="1050"/>
      <c r="AP122" s="1052" t="s">
        <v>
139</v>
      </c>
      <c r="AQ122" s="1053"/>
      <c r="AR122" s="1053"/>
      <c r="AS122" s="1053"/>
      <c r="AT122" s="1054"/>
      <c r="AU122" s="1082"/>
      <c r="AV122" s="1083"/>
      <c r="AW122" s="1083"/>
      <c r="AX122" s="1083"/>
      <c r="AY122" s="1084"/>
      <c r="AZ122" s="1064" t="s">
        <v>
469</v>
      </c>
      <c r="BA122" s="1055"/>
      <c r="BB122" s="1055"/>
      <c r="BC122" s="1055"/>
      <c r="BD122" s="1055"/>
      <c r="BE122" s="1055"/>
      <c r="BF122" s="1055"/>
      <c r="BG122" s="1055"/>
      <c r="BH122" s="1055"/>
      <c r="BI122" s="1055"/>
      <c r="BJ122" s="1055"/>
      <c r="BK122" s="1055"/>
      <c r="BL122" s="1055"/>
      <c r="BM122" s="1055"/>
      <c r="BN122" s="1055"/>
      <c r="BO122" s="1055"/>
      <c r="BP122" s="1056"/>
      <c r="BQ122" s="1087">
        <v>
4735121</v>
      </c>
      <c r="BR122" s="1088"/>
      <c r="BS122" s="1088"/>
      <c r="BT122" s="1088"/>
      <c r="BU122" s="1088"/>
      <c r="BV122" s="1088">
        <v>
4761821</v>
      </c>
      <c r="BW122" s="1088"/>
      <c r="BX122" s="1088"/>
      <c r="BY122" s="1088"/>
      <c r="BZ122" s="1088"/>
      <c r="CA122" s="1088">
        <v>
4663776</v>
      </c>
      <c r="CB122" s="1088"/>
      <c r="CC122" s="1088"/>
      <c r="CD122" s="1088"/>
      <c r="CE122" s="1088"/>
      <c r="CF122" s="1108">
        <v>
151.19999999999999</v>
      </c>
      <c r="CG122" s="1109"/>
      <c r="CH122" s="1109"/>
      <c r="CI122" s="1109"/>
      <c r="CJ122" s="1109"/>
      <c r="CK122" s="1100"/>
      <c r="CL122" s="1101"/>
      <c r="CM122" s="1101"/>
      <c r="CN122" s="1101"/>
      <c r="CO122" s="1102"/>
      <c r="CP122" s="1110" t="s">
        <v>
411</v>
      </c>
      <c r="CQ122" s="1111"/>
      <c r="CR122" s="1111"/>
      <c r="CS122" s="1111"/>
      <c r="CT122" s="1111"/>
      <c r="CU122" s="1111"/>
      <c r="CV122" s="1111"/>
      <c r="CW122" s="1111"/>
      <c r="CX122" s="1111"/>
      <c r="CY122" s="1111"/>
      <c r="CZ122" s="1111"/>
      <c r="DA122" s="1111"/>
      <c r="DB122" s="1111"/>
      <c r="DC122" s="1111"/>
      <c r="DD122" s="1111"/>
      <c r="DE122" s="1111"/>
      <c r="DF122" s="1112"/>
      <c r="DG122" s="1009" t="s">
        <v>
139</v>
      </c>
      <c r="DH122" s="1010"/>
      <c r="DI122" s="1010"/>
      <c r="DJ122" s="1010"/>
      <c r="DK122" s="1010"/>
      <c r="DL122" s="1010" t="s">
        <v>
139</v>
      </c>
      <c r="DM122" s="1010"/>
      <c r="DN122" s="1010"/>
      <c r="DO122" s="1010"/>
      <c r="DP122" s="1010"/>
      <c r="DQ122" s="1010">
        <v>
103926</v>
      </c>
      <c r="DR122" s="1010"/>
      <c r="DS122" s="1010"/>
      <c r="DT122" s="1010"/>
      <c r="DU122" s="1010"/>
      <c r="DV122" s="1011">
        <v>
3.4</v>
      </c>
      <c r="DW122" s="1011"/>
      <c r="DX122" s="1011"/>
      <c r="DY122" s="1011"/>
      <c r="DZ122" s="1012"/>
    </row>
    <row r="123" spans="1:130" s="246" customFormat="1" ht="26.25" customHeight="1" x14ac:dyDescent="0.2">
      <c r="A123" s="1149"/>
      <c r="B123" s="1036"/>
      <c r="C123" s="1006" t="s">
        <v>
455</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
15950</v>
      </c>
      <c r="AB123" s="1049"/>
      <c r="AC123" s="1049"/>
      <c r="AD123" s="1049"/>
      <c r="AE123" s="1050"/>
      <c r="AF123" s="1051">
        <v>
15950</v>
      </c>
      <c r="AG123" s="1049"/>
      <c r="AH123" s="1049"/>
      <c r="AI123" s="1049"/>
      <c r="AJ123" s="1050"/>
      <c r="AK123" s="1051">
        <v>
15950</v>
      </c>
      <c r="AL123" s="1049"/>
      <c r="AM123" s="1049"/>
      <c r="AN123" s="1049"/>
      <c r="AO123" s="1050"/>
      <c r="AP123" s="1052">
        <v>
0.5</v>
      </c>
      <c r="AQ123" s="1053"/>
      <c r="AR123" s="1053"/>
      <c r="AS123" s="1053"/>
      <c r="AT123" s="1054"/>
      <c r="AU123" s="1085"/>
      <c r="AV123" s="1086"/>
      <c r="AW123" s="1086"/>
      <c r="AX123" s="1086"/>
      <c r="AY123" s="1086"/>
      <c r="AZ123" s="277" t="s">
        <v>
192</v>
      </c>
      <c r="BA123" s="277"/>
      <c r="BB123" s="277"/>
      <c r="BC123" s="277"/>
      <c r="BD123" s="277"/>
      <c r="BE123" s="277"/>
      <c r="BF123" s="277"/>
      <c r="BG123" s="277"/>
      <c r="BH123" s="277"/>
      <c r="BI123" s="277"/>
      <c r="BJ123" s="277"/>
      <c r="BK123" s="277"/>
      <c r="BL123" s="277"/>
      <c r="BM123" s="277"/>
      <c r="BN123" s="277"/>
      <c r="BO123" s="1065" t="s">
        <v>
470</v>
      </c>
      <c r="BP123" s="1096"/>
      <c r="BQ123" s="1155">
        <v>
8375369</v>
      </c>
      <c r="BR123" s="1156"/>
      <c r="BS123" s="1156"/>
      <c r="BT123" s="1156"/>
      <c r="BU123" s="1156"/>
      <c r="BV123" s="1156">
        <v>
8768979</v>
      </c>
      <c r="BW123" s="1156"/>
      <c r="BX123" s="1156"/>
      <c r="BY123" s="1156"/>
      <c r="BZ123" s="1156"/>
      <c r="CA123" s="1156">
        <v>
8978314</v>
      </c>
      <c r="CB123" s="1156"/>
      <c r="CC123" s="1156"/>
      <c r="CD123" s="1156"/>
      <c r="CE123" s="1156"/>
      <c r="CF123" s="1089"/>
      <c r="CG123" s="1090"/>
      <c r="CH123" s="1090"/>
      <c r="CI123" s="1090"/>
      <c r="CJ123" s="1091"/>
      <c r="CK123" s="1100"/>
      <c r="CL123" s="1101"/>
      <c r="CM123" s="1101"/>
      <c r="CN123" s="1101"/>
      <c r="CO123" s="1102"/>
      <c r="CP123" s="1110" t="s">
        <v>
409</v>
      </c>
      <c r="CQ123" s="1111"/>
      <c r="CR123" s="1111"/>
      <c r="CS123" s="1111"/>
      <c r="CT123" s="1111"/>
      <c r="CU123" s="1111"/>
      <c r="CV123" s="1111"/>
      <c r="CW123" s="1111"/>
      <c r="CX123" s="1111"/>
      <c r="CY123" s="1111"/>
      <c r="CZ123" s="1111"/>
      <c r="DA123" s="1111"/>
      <c r="DB123" s="1111"/>
      <c r="DC123" s="1111"/>
      <c r="DD123" s="1111"/>
      <c r="DE123" s="1111"/>
      <c r="DF123" s="1112"/>
      <c r="DG123" s="1048">
        <v>
34275</v>
      </c>
      <c r="DH123" s="1049"/>
      <c r="DI123" s="1049"/>
      <c r="DJ123" s="1049"/>
      <c r="DK123" s="1050"/>
      <c r="DL123" s="1051">
        <v>
19536</v>
      </c>
      <c r="DM123" s="1049"/>
      <c r="DN123" s="1049"/>
      <c r="DO123" s="1049"/>
      <c r="DP123" s="1050"/>
      <c r="DQ123" s="1051">
        <v>
9387</v>
      </c>
      <c r="DR123" s="1049"/>
      <c r="DS123" s="1049"/>
      <c r="DT123" s="1049"/>
      <c r="DU123" s="1050"/>
      <c r="DV123" s="1052">
        <v>
0.3</v>
      </c>
      <c r="DW123" s="1053"/>
      <c r="DX123" s="1053"/>
      <c r="DY123" s="1053"/>
      <c r="DZ123" s="1054"/>
    </row>
    <row r="124" spans="1:130" s="246" customFormat="1" ht="26.25" customHeight="1" thickBot="1" x14ac:dyDescent="0.25">
      <c r="A124" s="1149"/>
      <c r="B124" s="1036"/>
      <c r="C124" s="1006" t="s">
        <v>
458</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
446</v>
      </c>
      <c r="AB124" s="1049"/>
      <c r="AC124" s="1049"/>
      <c r="AD124" s="1049"/>
      <c r="AE124" s="1050"/>
      <c r="AF124" s="1051" t="s">
        <v>
446</v>
      </c>
      <c r="AG124" s="1049"/>
      <c r="AH124" s="1049"/>
      <c r="AI124" s="1049"/>
      <c r="AJ124" s="1050"/>
      <c r="AK124" s="1051" t="s">
        <v>
139</v>
      </c>
      <c r="AL124" s="1049"/>
      <c r="AM124" s="1049"/>
      <c r="AN124" s="1049"/>
      <c r="AO124" s="1050"/>
      <c r="AP124" s="1052" t="s">
        <v>
139</v>
      </c>
      <c r="AQ124" s="1053"/>
      <c r="AR124" s="1053"/>
      <c r="AS124" s="1053"/>
      <c r="AT124" s="1054"/>
      <c r="AU124" s="1151" t="s">
        <v>
471</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
62.3</v>
      </c>
      <c r="BR124" s="1118"/>
      <c r="BS124" s="1118"/>
      <c r="BT124" s="1118"/>
      <c r="BU124" s="1118"/>
      <c r="BV124" s="1118">
        <v>
34.799999999999997</v>
      </c>
      <c r="BW124" s="1118"/>
      <c r="BX124" s="1118"/>
      <c r="BY124" s="1118"/>
      <c r="BZ124" s="1118"/>
      <c r="CA124" s="1118">
        <v>
17.5</v>
      </c>
      <c r="CB124" s="1118"/>
      <c r="CC124" s="1118"/>
      <c r="CD124" s="1118"/>
      <c r="CE124" s="1118"/>
      <c r="CF124" s="1119"/>
      <c r="CG124" s="1120"/>
      <c r="CH124" s="1120"/>
      <c r="CI124" s="1120"/>
      <c r="CJ124" s="1121"/>
      <c r="CK124" s="1103"/>
      <c r="CL124" s="1103"/>
      <c r="CM124" s="1103"/>
      <c r="CN124" s="1103"/>
      <c r="CO124" s="1104"/>
      <c r="CP124" s="1110" t="s">
        <v>
472</v>
      </c>
      <c r="CQ124" s="1111"/>
      <c r="CR124" s="1111"/>
      <c r="CS124" s="1111"/>
      <c r="CT124" s="1111"/>
      <c r="CU124" s="1111"/>
      <c r="CV124" s="1111"/>
      <c r="CW124" s="1111"/>
      <c r="CX124" s="1111"/>
      <c r="CY124" s="1111"/>
      <c r="CZ124" s="1111"/>
      <c r="DA124" s="1111"/>
      <c r="DB124" s="1111"/>
      <c r="DC124" s="1111"/>
      <c r="DD124" s="1111"/>
      <c r="DE124" s="1111"/>
      <c r="DF124" s="1112"/>
      <c r="DG124" s="1095" t="s">
        <v>
446</v>
      </c>
      <c r="DH124" s="1074"/>
      <c r="DI124" s="1074"/>
      <c r="DJ124" s="1074"/>
      <c r="DK124" s="1075"/>
      <c r="DL124" s="1073" t="s">
        <v>
139</v>
      </c>
      <c r="DM124" s="1074"/>
      <c r="DN124" s="1074"/>
      <c r="DO124" s="1074"/>
      <c r="DP124" s="1075"/>
      <c r="DQ124" s="1073" t="s">
        <v>
139</v>
      </c>
      <c r="DR124" s="1074"/>
      <c r="DS124" s="1074"/>
      <c r="DT124" s="1074"/>
      <c r="DU124" s="1075"/>
      <c r="DV124" s="1076" t="s">
        <v>
446</v>
      </c>
      <c r="DW124" s="1077"/>
      <c r="DX124" s="1077"/>
      <c r="DY124" s="1077"/>
      <c r="DZ124" s="1078"/>
    </row>
    <row r="125" spans="1:130" s="246" customFormat="1" ht="26.25" customHeight="1" x14ac:dyDescent="0.2">
      <c r="A125" s="1149"/>
      <c r="B125" s="1036"/>
      <c r="C125" s="1006" t="s">
        <v>
460</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
139</v>
      </c>
      <c r="AB125" s="1049"/>
      <c r="AC125" s="1049"/>
      <c r="AD125" s="1049"/>
      <c r="AE125" s="1050"/>
      <c r="AF125" s="1051" t="s">
        <v>
139</v>
      </c>
      <c r="AG125" s="1049"/>
      <c r="AH125" s="1049"/>
      <c r="AI125" s="1049"/>
      <c r="AJ125" s="1050"/>
      <c r="AK125" s="1051" t="s">
        <v>
139</v>
      </c>
      <c r="AL125" s="1049"/>
      <c r="AM125" s="1049"/>
      <c r="AN125" s="1049"/>
      <c r="AO125" s="1050"/>
      <c r="AP125" s="1052" t="s">
        <v>
139</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
473</v>
      </c>
      <c r="CL125" s="1098"/>
      <c r="CM125" s="1098"/>
      <c r="CN125" s="1098"/>
      <c r="CO125" s="1099"/>
      <c r="CP125" s="1030" t="s">
        <v>
474</v>
      </c>
      <c r="CQ125" s="979"/>
      <c r="CR125" s="979"/>
      <c r="CS125" s="979"/>
      <c r="CT125" s="979"/>
      <c r="CU125" s="979"/>
      <c r="CV125" s="979"/>
      <c r="CW125" s="979"/>
      <c r="CX125" s="979"/>
      <c r="CY125" s="979"/>
      <c r="CZ125" s="979"/>
      <c r="DA125" s="979"/>
      <c r="DB125" s="979"/>
      <c r="DC125" s="979"/>
      <c r="DD125" s="979"/>
      <c r="DE125" s="979"/>
      <c r="DF125" s="980"/>
      <c r="DG125" s="1016" t="s">
        <v>
139</v>
      </c>
      <c r="DH125" s="1017"/>
      <c r="DI125" s="1017"/>
      <c r="DJ125" s="1017"/>
      <c r="DK125" s="1017"/>
      <c r="DL125" s="1017" t="s">
        <v>
446</v>
      </c>
      <c r="DM125" s="1017"/>
      <c r="DN125" s="1017"/>
      <c r="DO125" s="1017"/>
      <c r="DP125" s="1017"/>
      <c r="DQ125" s="1017" t="s">
        <v>
475</v>
      </c>
      <c r="DR125" s="1017"/>
      <c r="DS125" s="1017"/>
      <c r="DT125" s="1017"/>
      <c r="DU125" s="1017"/>
      <c r="DV125" s="1018" t="s">
        <v>
475</v>
      </c>
      <c r="DW125" s="1018"/>
      <c r="DX125" s="1018"/>
      <c r="DY125" s="1018"/>
      <c r="DZ125" s="1019"/>
    </row>
    <row r="126" spans="1:130" s="246" customFormat="1" ht="26.25" customHeight="1" thickBot="1" x14ac:dyDescent="0.25">
      <c r="A126" s="1149"/>
      <c r="B126" s="1036"/>
      <c r="C126" s="1006" t="s">
        <v>
462</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
446</v>
      </c>
      <c r="AB126" s="1049"/>
      <c r="AC126" s="1049"/>
      <c r="AD126" s="1049"/>
      <c r="AE126" s="1050"/>
      <c r="AF126" s="1051" t="s">
        <v>
139</v>
      </c>
      <c r="AG126" s="1049"/>
      <c r="AH126" s="1049"/>
      <c r="AI126" s="1049"/>
      <c r="AJ126" s="1050"/>
      <c r="AK126" s="1051" t="s">
        <v>
446</v>
      </c>
      <c r="AL126" s="1049"/>
      <c r="AM126" s="1049"/>
      <c r="AN126" s="1049"/>
      <c r="AO126" s="1050"/>
      <c r="AP126" s="1052" t="s">
        <v>
139</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
476</v>
      </c>
      <c r="CQ126" s="1040"/>
      <c r="CR126" s="1040"/>
      <c r="CS126" s="1040"/>
      <c r="CT126" s="1040"/>
      <c r="CU126" s="1040"/>
      <c r="CV126" s="1040"/>
      <c r="CW126" s="1040"/>
      <c r="CX126" s="1040"/>
      <c r="CY126" s="1040"/>
      <c r="CZ126" s="1040"/>
      <c r="DA126" s="1040"/>
      <c r="DB126" s="1040"/>
      <c r="DC126" s="1040"/>
      <c r="DD126" s="1040"/>
      <c r="DE126" s="1040"/>
      <c r="DF126" s="1041"/>
      <c r="DG126" s="1009" t="s">
        <v>
139</v>
      </c>
      <c r="DH126" s="1010"/>
      <c r="DI126" s="1010"/>
      <c r="DJ126" s="1010"/>
      <c r="DK126" s="1010"/>
      <c r="DL126" s="1010" t="s">
        <v>
139</v>
      </c>
      <c r="DM126" s="1010"/>
      <c r="DN126" s="1010"/>
      <c r="DO126" s="1010"/>
      <c r="DP126" s="1010"/>
      <c r="DQ126" s="1010" t="s">
        <v>
139</v>
      </c>
      <c r="DR126" s="1010"/>
      <c r="DS126" s="1010"/>
      <c r="DT126" s="1010"/>
      <c r="DU126" s="1010"/>
      <c r="DV126" s="1011" t="s">
        <v>
139</v>
      </c>
      <c r="DW126" s="1011"/>
      <c r="DX126" s="1011"/>
      <c r="DY126" s="1011"/>
      <c r="DZ126" s="1012"/>
    </row>
    <row r="127" spans="1:130" s="246" customFormat="1" ht="26.25" customHeight="1" x14ac:dyDescent="0.2">
      <c r="A127" s="1150"/>
      <c r="B127" s="1038"/>
      <c r="C127" s="1092" t="s">
        <v>
477</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
139</v>
      </c>
      <c r="AB127" s="1049"/>
      <c r="AC127" s="1049"/>
      <c r="AD127" s="1049"/>
      <c r="AE127" s="1050"/>
      <c r="AF127" s="1051" t="s">
        <v>
139</v>
      </c>
      <c r="AG127" s="1049"/>
      <c r="AH127" s="1049"/>
      <c r="AI127" s="1049"/>
      <c r="AJ127" s="1050"/>
      <c r="AK127" s="1051" t="s">
        <v>
139</v>
      </c>
      <c r="AL127" s="1049"/>
      <c r="AM127" s="1049"/>
      <c r="AN127" s="1049"/>
      <c r="AO127" s="1050"/>
      <c r="AP127" s="1052" t="s">
        <v>
446</v>
      </c>
      <c r="AQ127" s="1053"/>
      <c r="AR127" s="1053"/>
      <c r="AS127" s="1053"/>
      <c r="AT127" s="1054"/>
      <c r="AU127" s="282"/>
      <c r="AV127" s="282"/>
      <c r="AW127" s="282"/>
      <c r="AX127" s="1122" t="s">
        <v>
478</v>
      </c>
      <c r="AY127" s="1123"/>
      <c r="AZ127" s="1123"/>
      <c r="BA127" s="1123"/>
      <c r="BB127" s="1123"/>
      <c r="BC127" s="1123"/>
      <c r="BD127" s="1123"/>
      <c r="BE127" s="1124"/>
      <c r="BF127" s="1125" t="s">
        <v>
479</v>
      </c>
      <c r="BG127" s="1123"/>
      <c r="BH127" s="1123"/>
      <c r="BI127" s="1123"/>
      <c r="BJ127" s="1123"/>
      <c r="BK127" s="1123"/>
      <c r="BL127" s="1124"/>
      <c r="BM127" s="1125" t="s">
        <v>
480</v>
      </c>
      <c r="BN127" s="1123"/>
      <c r="BO127" s="1123"/>
      <c r="BP127" s="1123"/>
      <c r="BQ127" s="1123"/>
      <c r="BR127" s="1123"/>
      <c r="BS127" s="1124"/>
      <c r="BT127" s="1125" t="s">
        <v>
481</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
482</v>
      </c>
      <c r="CQ127" s="1040"/>
      <c r="CR127" s="1040"/>
      <c r="CS127" s="1040"/>
      <c r="CT127" s="1040"/>
      <c r="CU127" s="1040"/>
      <c r="CV127" s="1040"/>
      <c r="CW127" s="1040"/>
      <c r="CX127" s="1040"/>
      <c r="CY127" s="1040"/>
      <c r="CZ127" s="1040"/>
      <c r="DA127" s="1040"/>
      <c r="DB127" s="1040"/>
      <c r="DC127" s="1040"/>
      <c r="DD127" s="1040"/>
      <c r="DE127" s="1040"/>
      <c r="DF127" s="1041"/>
      <c r="DG127" s="1009" t="s">
        <v>
139</v>
      </c>
      <c r="DH127" s="1010"/>
      <c r="DI127" s="1010"/>
      <c r="DJ127" s="1010"/>
      <c r="DK127" s="1010"/>
      <c r="DL127" s="1010" t="s">
        <v>
446</v>
      </c>
      <c r="DM127" s="1010"/>
      <c r="DN127" s="1010"/>
      <c r="DO127" s="1010"/>
      <c r="DP127" s="1010"/>
      <c r="DQ127" s="1010" t="s">
        <v>
446</v>
      </c>
      <c r="DR127" s="1010"/>
      <c r="DS127" s="1010"/>
      <c r="DT127" s="1010"/>
      <c r="DU127" s="1010"/>
      <c r="DV127" s="1011" t="s">
        <v>
139</v>
      </c>
      <c r="DW127" s="1011"/>
      <c r="DX127" s="1011"/>
      <c r="DY127" s="1011"/>
      <c r="DZ127" s="1012"/>
    </row>
    <row r="128" spans="1:130" s="246" customFormat="1" ht="26.25" customHeight="1" thickBot="1" x14ac:dyDescent="0.25">
      <c r="A128" s="1133" t="s">
        <v>
483</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
484</v>
      </c>
      <c r="X128" s="1135"/>
      <c r="Y128" s="1135"/>
      <c r="Z128" s="1136"/>
      <c r="AA128" s="1137">
        <v>
100933</v>
      </c>
      <c r="AB128" s="1138"/>
      <c r="AC128" s="1138"/>
      <c r="AD128" s="1138"/>
      <c r="AE128" s="1139"/>
      <c r="AF128" s="1140">
        <v>
101432</v>
      </c>
      <c r="AG128" s="1138"/>
      <c r="AH128" s="1138"/>
      <c r="AI128" s="1138"/>
      <c r="AJ128" s="1139"/>
      <c r="AK128" s="1140">
        <v>
66666</v>
      </c>
      <c r="AL128" s="1138"/>
      <c r="AM128" s="1138"/>
      <c r="AN128" s="1138"/>
      <c r="AO128" s="1139"/>
      <c r="AP128" s="1141"/>
      <c r="AQ128" s="1142"/>
      <c r="AR128" s="1142"/>
      <c r="AS128" s="1142"/>
      <c r="AT128" s="1143"/>
      <c r="AU128" s="282"/>
      <c r="AV128" s="282"/>
      <c r="AW128" s="282"/>
      <c r="AX128" s="978" t="s">
        <v>
485</v>
      </c>
      <c r="AY128" s="979"/>
      <c r="AZ128" s="979"/>
      <c r="BA128" s="979"/>
      <c r="BB128" s="979"/>
      <c r="BC128" s="979"/>
      <c r="BD128" s="979"/>
      <c r="BE128" s="980"/>
      <c r="BF128" s="1144" t="s">
        <v>
475</v>
      </c>
      <c r="BG128" s="1145"/>
      <c r="BH128" s="1145"/>
      <c r="BI128" s="1145"/>
      <c r="BJ128" s="1145"/>
      <c r="BK128" s="1145"/>
      <c r="BL128" s="1146"/>
      <c r="BM128" s="1144">
        <v>
15</v>
      </c>
      <c r="BN128" s="1145"/>
      <c r="BO128" s="1145"/>
      <c r="BP128" s="1145"/>
      <c r="BQ128" s="1145"/>
      <c r="BR128" s="1145"/>
      <c r="BS128" s="1146"/>
      <c r="BT128" s="1144">
        <v>
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
486</v>
      </c>
      <c r="CQ128" s="1127"/>
      <c r="CR128" s="1127"/>
      <c r="CS128" s="1127"/>
      <c r="CT128" s="1127"/>
      <c r="CU128" s="1127"/>
      <c r="CV128" s="1127"/>
      <c r="CW128" s="1127"/>
      <c r="CX128" s="1127"/>
      <c r="CY128" s="1127"/>
      <c r="CZ128" s="1127"/>
      <c r="DA128" s="1127"/>
      <c r="DB128" s="1127"/>
      <c r="DC128" s="1127"/>
      <c r="DD128" s="1127"/>
      <c r="DE128" s="1127"/>
      <c r="DF128" s="1128"/>
      <c r="DG128" s="1129" t="s">
        <v>
139</v>
      </c>
      <c r="DH128" s="1130"/>
      <c r="DI128" s="1130"/>
      <c r="DJ128" s="1130"/>
      <c r="DK128" s="1130"/>
      <c r="DL128" s="1130" t="s">
        <v>
475</v>
      </c>
      <c r="DM128" s="1130"/>
      <c r="DN128" s="1130"/>
      <c r="DO128" s="1130"/>
      <c r="DP128" s="1130"/>
      <c r="DQ128" s="1130" t="s">
        <v>
139</v>
      </c>
      <c r="DR128" s="1130"/>
      <c r="DS128" s="1130"/>
      <c r="DT128" s="1130"/>
      <c r="DU128" s="1130"/>
      <c r="DV128" s="1131" t="s">
        <v>
139</v>
      </c>
      <c r="DW128" s="1131"/>
      <c r="DX128" s="1131"/>
      <c r="DY128" s="1131"/>
      <c r="DZ128" s="1132"/>
    </row>
    <row r="129" spans="1:131" s="246" customFormat="1" ht="26.25" customHeight="1" x14ac:dyDescent="0.2">
      <c r="A129" s="1020" t="s">
        <v>
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
487</v>
      </c>
      <c r="X129" s="1164"/>
      <c r="Y129" s="1164"/>
      <c r="Z129" s="1165"/>
      <c r="AA129" s="1048">
        <v>
3588288</v>
      </c>
      <c r="AB129" s="1049"/>
      <c r="AC129" s="1049"/>
      <c r="AD129" s="1049"/>
      <c r="AE129" s="1050"/>
      <c r="AF129" s="1051">
        <v>
3594779</v>
      </c>
      <c r="AG129" s="1049"/>
      <c r="AH129" s="1049"/>
      <c r="AI129" s="1049"/>
      <c r="AJ129" s="1050"/>
      <c r="AK129" s="1051">
        <v>
3556166</v>
      </c>
      <c r="AL129" s="1049"/>
      <c r="AM129" s="1049"/>
      <c r="AN129" s="1049"/>
      <c r="AO129" s="1050"/>
      <c r="AP129" s="1166"/>
      <c r="AQ129" s="1167"/>
      <c r="AR129" s="1167"/>
      <c r="AS129" s="1167"/>
      <c r="AT129" s="1168"/>
      <c r="AU129" s="284"/>
      <c r="AV129" s="284"/>
      <c r="AW129" s="284"/>
      <c r="AX129" s="1157" t="s">
        <v>
488</v>
      </c>
      <c r="AY129" s="1040"/>
      <c r="AZ129" s="1040"/>
      <c r="BA129" s="1040"/>
      <c r="BB129" s="1040"/>
      <c r="BC129" s="1040"/>
      <c r="BD129" s="1040"/>
      <c r="BE129" s="1041"/>
      <c r="BF129" s="1158" t="s">
        <v>
139</v>
      </c>
      <c r="BG129" s="1159"/>
      <c r="BH129" s="1159"/>
      <c r="BI129" s="1159"/>
      <c r="BJ129" s="1159"/>
      <c r="BK129" s="1159"/>
      <c r="BL129" s="1160"/>
      <c r="BM129" s="1158">
        <v>
20</v>
      </c>
      <c r="BN129" s="1159"/>
      <c r="BO129" s="1159"/>
      <c r="BP129" s="1159"/>
      <c r="BQ129" s="1159"/>
      <c r="BR129" s="1159"/>
      <c r="BS129" s="1160"/>
      <c r="BT129" s="1158">
        <v>
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20" t="s">
        <v>
489</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
490</v>
      </c>
      <c r="X130" s="1164"/>
      <c r="Y130" s="1164"/>
      <c r="Z130" s="1165"/>
      <c r="AA130" s="1048">
        <v>
504151</v>
      </c>
      <c r="AB130" s="1049"/>
      <c r="AC130" s="1049"/>
      <c r="AD130" s="1049"/>
      <c r="AE130" s="1050"/>
      <c r="AF130" s="1051">
        <v>
489165</v>
      </c>
      <c r="AG130" s="1049"/>
      <c r="AH130" s="1049"/>
      <c r="AI130" s="1049"/>
      <c r="AJ130" s="1050"/>
      <c r="AK130" s="1051">
        <v>
472417</v>
      </c>
      <c r="AL130" s="1049"/>
      <c r="AM130" s="1049"/>
      <c r="AN130" s="1049"/>
      <c r="AO130" s="1050"/>
      <c r="AP130" s="1166"/>
      <c r="AQ130" s="1167"/>
      <c r="AR130" s="1167"/>
      <c r="AS130" s="1167"/>
      <c r="AT130" s="1168"/>
      <c r="AU130" s="284"/>
      <c r="AV130" s="284"/>
      <c r="AW130" s="284"/>
      <c r="AX130" s="1157" t="s">
        <v>
491</v>
      </c>
      <c r="AY130" s="1040"/>
      <c r="AZ130" s="1040"/>
      <c r="BA130" s="1040"/>
      <c r="BB130" s="1040"/>
      <c r="BC130" s="1040"/>
      <c r="BD130" s="1040"/>
      <c r="BE130" s="1041"/>
      <c r="BF130" s="1194">
        <v>
12.5</v>
      </c>
      <c r="BG130" s="1195"/>
      <c r="BH130" s="1195"/>
      <c r="BI130" s="1195"/>
      <c r="BJ130" s="1195"/>
      <c r="BK130" s="1195"/>
      <c r="BL130" s="1196"/>
      <c r="BM130" s="1194">
        <v>
25</v>
      </c>
      <c r="BN130" s="1195"/>
      <c r="BO130" s="1195"/>
      <c r="BP130" s="1195"/>
      <c r="BQ130" s="1195"/>
      <c r="BR130" s="1195"/>
      <c r="BS130" s="1196"/>
      <c r="BT130" s="1194">
        <v>
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
492</v>
      </c>
      <c r="X131" s="1202"/>
      <c r="Y131" s="1202"/>
      <c r="Z131" s="1203"/>
      <c r="AA131" s="1095">
        <v>
3084137</v>
      </c>
      <c r="AB131" s="1074"/>
      <c r="AC131" s="1074"/>
      <c r="AD131" s="1074"/>
      <c r="AE131" s="1075"/>
      <c r="AF131" s="1073">
        <v>
3105614</v>
      </c>
      <c r="AG131" s="1074"/>
      <c r="AH131" s="1074"/>
      <c r="AI131" s="1074"/>
      <c r="AJ131" s="1075"/>
      <c r="AK131" s="1073">
        <v>
3083749</v>
      </c>
      <c r="AL131" s="1074"/>
      <c r="AM131" s="1074"/>
      <c r="AN131" s="1074"/>
      <c r="AO131" s="1075"/>
      <c r="AP131" s="1204"/>
      <c r="AQ131" s="1205"/>
      <c r="AR131" s="1205"/>
      <c r="AS131" s="1205"/>
      <c r="AT131" s="1206"/>
      <c r="AU131" s="284"/>
      <c r="AV131" s="284"/>
      <c r="AW131" s="284"/>
      <c r="AX131" s="1176" t="s">
        <v>
493</v>
      </c>
      <c r="AY131" s="1127"/>
      <c r="AZ131" s="1127"/>
      <c r="BA131" s="1127"/>
      <c r="BB131" s="1127"/>
      <c r="BC131" s="1127"/>
      <c r="BD131" s="1127"/>
      <c r="BE131" s="1128"/>
      <c r="BF131" s="1177">
        <v>
17.5</v>
      </c>
      <c r="BG131" s="1178"/>
      <c r="BH131" s="1178"/>
      <c r="BI131" s="1178"/>
      <c r="BJ131" s="1178"/>
      <c r="BK131" s="1178"/>
      <c r="BL131" s="1179"/>
      <c r="BM131" s="1177">
        <v>
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3" t="s">
        <v>
494</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
495</v>
      </c>
      <c r="W132" s="1187"/>
      <c r="X132" s="1187"/>
      <c r="Y132" s="1187"/>
      <c r="Z132" s="1188"/>
      <c r="AA132" s="1189">
        <v>
12.84333348</v>
      </c>
      <c r="AB132" s="1190"/>
      <c r="AC132" s="1190"/>
      <c r="AD132" s="1190"/>
      <c r="AE132" s="1191"/>
      <c r="AF132" s="1192">
        <v>
12.028152889999999</v>
      </c>
      <c r="AG132" s="1190"/>
      <c r="AH132" s="1190"/>
      <c r="AI132" s="1190"/>
      <c r="AJ132" s="1191"/>
      <c r="AK132" s="1192">
        <v>
12.654077879999999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
496</v>
      </c>
      <c r="W133" s="1170"/>
      <c r="X133" s="1170"/>
      <c r="Y133" s="1170"/>
      <c r="Z133" s="1171"/>
      <c r="AA133" s="1172">
        <v>
12.3</v>
      </c>
      <c r="AB133" s="1173"/>
      <c r="AC133" s="1173"/>
      <c r="AD133" s="1173"/>
      <c r="AE133" s="1174"/>
      <c r="AF133" s="1172">
        <v>
12.4</v>
      </c>
      <c r="AG133" s="1173"/>
      <c r="AH133" s="1173"/>
      <c r="AI133" s="1173"/>
      <c r="AJ133" s="1174"/>
      <c r="AK133" s="1172">
        <v>
12.5</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5rD9vzu3a6WD/FoarnI3E4TsK/5iUPaK82ymwwhIhrPgGEDk8XYQi/XdCQ7jsR43I+dNYD1Rius/acZCeweheg==" saltValue="jFYw0xWV8JgZRF8EqqHYl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AZ73:BD73"/>
    <mergeCell ref="CR72:CV72"/>
    <mergeCell ref="B74:P74"/>
    <mergeCell ref="Q74:U74"/>
    <mergeCell ref="AA74:AE74"/>
    <mergeCell ref="AF74:AJ74"/>
    <mergeCell ref="AK74:AO74"/>
    <mergeCell ref="BS73:CG73"/>
    <mergeCell ref="CH73:CL73"/>
    <mergeCell ref="CM73:CQ73"/>
    <mergeCell ref="CR73:CV73"/>
    <mergeCell ref="CW73:DA73"/>
    <mergeCell ref="DB73:DF73"/>
    <mergeCell ref="AP76:AT76"/>
    <mergeCell ref="AU76:AY76"/>
    <mergeCell ref="AZ76:BD76"/>
    <mergeCell ref="BS76:CG76"/>
    <mergeCell ref="CH76:CL76"/>
    <mergeCell ref="CM76:CQ76"/>
    <mergeCell ref="B73:P73"/>
    <mergeCell ref="Q73:U73"/>
    <mergeCell ref="DV71:DZ71"/>
    <mergeCell ref="CR68:CV68"/>
    <mergeCell ref="DV74:DZ74"/>
    <mergeCell ref="AP72:AT72"/>
    <mergeCell ref="AU72:AY72"/>
    <mergeCell ref="AZ72:BD72"/>
    <mergeCell ref="BS72:CG72"/>
    <mergeCell ref="CH72:CL72"/>
    <mergeCell ref="CM72:CQ72"/>
    <mergeCell ref="V73:Z73"/>
    <mergeCell ref="V74:Z74"/>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AA73:AE73"/>
    <mergeCell ref="AF73:AJ73"/>
    <mergeCell ref="AK73:AO73"/>
    <mergeCell ref="AP73:AT73"/>
    <mergeCell ref="AU73:AY73"/>
    <mergeCell ref="AZ71:BD71"/>
    <mergeCell ref="CR70:CV70"/>
    <mergeCell ref="DL69:DP69"/>
    <mergeCell ref="DQ69:DU69"/>
    <mergeCell ref="DG71:DK71"/>
    <mergeCell ref="DL71:DP71"/>
    <mergeCell ref="DQ71:DU71"/>
    <mergeCell ref="CW72:DA72"/>
    <mergeCell ref="DB72:DF72"/>
    <mergeCell ref="DG72:DK72"/>
    <mergeCell ref="DL72:DP72"/>
    <mergeCell ref="DQ72:DU72"/>
    <mergeCell ref="BS70:CG70"/>
    <mergeCell ref="CH70:CL70"/>
    <mergeCell ref="CM70:CQ70"/>
    <mergeCell ref="V70:Z70"/>
    <mergeCell ref="AA70:AE70"/>
    <mergeCell ref="AF70:AJ70"/>
    <mergeCell ref="AK70:AO70"/>
    <mergeCell ref="B72:P72"/>
    <mergeCell ref="Q72:U72"/>
    <mergeCell ref="V72:Z72"/>
    <mergeCell ref="AA72:AE72"/>
    <mergeCell ref="AF72:AJ72"/>
    <mergeCell ref="AK72:AO72"/>
    <mergeCell ref="BS71:CG71"/>
    <mergeCell ref="CH71:CL71"/>
    <mergeCell ref="CM71:CQ71"/>
    <mergeCell ref="CR71:CV71"/>
    <mergeCell ref="CW71:DA71"/>
    <mergeCell ref="DB71:DF71"/>
    <mergeCell ref="DV72:DZ72"/>
    <mergeCell ref="B69:P69"/>
    <mergeCell ref="Q69:U69"/>
    <mergeCell ref="V69:Z69"/>
    <mergeCell ref="AA69:AE69"/>
    <mergeCell ref="AF69:AJ69"/>
    <mergeCell ref="AK69:AO69"/>
    <mergeCell ref="AP69:AT69"/>
    <mergeCell ref="AU69:AY69"/>
    <mergeCell ref="AZ69:BD69"/>
    <mergeCell ref="B70:P70"/>
    <mergeCell ref="Q70:U70"/>
    <mergeCell ref="B71:P71"/>
    <mergeCell ref="Q71:U71"/>
    <mergeCell ref="V71:Z71"/>
    <mergeCell ref="AA71:AE71"/>
    <mergeCell ref="AF71:AJ71"/>
    <mergeCell ref="AK71:AO71"/>
    <mergeCell ref="AP71:AT71"/>
    <mergeCell ref="AU71:AY71"/>
    <mergeCell ref="B68:P68"/>
    <mergeCell ref="Q68:U68"/>
    <mergeCell ref="V68:Z68"/>
    <mergeCell ref="AA68:AE68"/>
    <mergeCell ref="AF68:AJ68"/>
    <mergeCell ref="AK68:AO68"/>
    <mergeCell ref="CW67:DA67"/>
    <mergeCell ref="CW68:DA68"/>
    <mergeCell ref="CW70:DA70"/>
    <mergeCell ref="DB70:DF70"/>
    <mergeCell ref="DG70:DK70"/>
    <mergeCell ref="DL70:DP70"/>
    <mergeCell ref="DQ70:DU70"/>
    <mergeCell ref="AP70:AT70"/>
    <mergeCell ref="AU70:AY70"/>
    <mergeCell ref="AZ70:BD70"/>
    <mergeCell ref="DV70:DZ70"/>
    <mergeCell ref="DV68:DZ68"/>
    <mergeCell ref="DG67:DK67"/>
    <mergeCell ref="DL67:DP67"/>
    <mergeCell ref="DQ67:DU67"/>
    <mergeCell ref="DG69:DK69"/>
    <mergeCell ref="DB68:DF68"/>
    <mergeCell ref="DG68:DK68"/>
    <mergeCell ref="DL68:DP68"/>
    <mergeCell ref="DQ68:DU68"/>
    <mergeCell ref="DV69:DZ69"/>
    <mergeCell ref="CR66:CV66"/>
    <mergeCell ref="BS67:CG67"/>
    <mergeCell ref="CH67:CL67"/>
    <mergeCell ref="CM67:CQ67"/>
    <mergeCell ref="CR67:CV67"/>
    <mergeCell ref="AP68:AT68"/>
    <mergeCell ref="AU68:AY68"/>
    <mergeCell ref="AZ68:BD68"/>
    <mergeCell ref="BS68:CG68"/>
    <mergeCell ref="CH68:CL68"/>
    <mergeCell ref="CM68:CQ68"/>
    <mergeCell ref="BS69:CG69"/>
    <mergeCell ref="CH69:CL69"/>
    <mergeCell ref="CM69:CQ69"/>
    <mergeCell ref="CR69:CV69"/>
    <mergeCell ref="CW69:DA69"/>
    <mergeCell ref="DB69:DF69"/>
    <mergeCell ref="DB67:DF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CM10:CQ10"/>
    <mergeCell ref="B10:P10"/>
    <mergeCell ref="Q10:U10"/>
    <mergeCell ref="V10:Z10"/>
    <mergeCell ref="AA10:AE10"/>
    <mergeCell ref="AF10:AJ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AU9:AY9"/>
    <mergeCell ref="BS9:CG9"/>
    <mergeCell ref="CH9:CL9"/>
    <mergeCell ref="CM9:CQ9"/>
    <mergeCell ref="CR9:CV9"/>
    <mergeCell ref="CW9:DA9"/>
    <mergeCell ref="DL8:DP8"/>
    <mergeCell ref="DQ8:DU8"/>
    <mergeCell ref="DV8:DZ8"/>
    <mergeCell ref="B9:P9"/>
    <mergeCell ref="Q9:U9"/>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
497</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IfE9ZBpBX19LHbmgPIEg7G6QTGJ/wTtICRUbgCnmklEqCdVwUnhoNaiYdUjH3CmqIpClh0uaruPAp0YvnanqwQ==" saltValue="MIlVsE3ax2BZcKhN2OvgUQ=="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JrjuSTL/z7pHT93KCWCS1wXUTNCEF/Yjrt5FmUD8gZmtV7/htXDbbrbWuTwAogRNyYeIZfgmc5TSL6IgZVAqjw==" saltValue="uavYt8i5d/vfVtpnzAtXNQ=="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
498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
499</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
500</v>
      </c>
      <c r="AP7" s="303"/>
      <c r="AQ7" s="304" t="s">
        <v>
501</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
502</v>
      </c>
      <c r="AQ8" s="310" t="s">
        <v>
503</v>
      </c>
      <c r="AR8" s="311" t="s">
        <v>
504</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
505</v>
      </c>
      <c r="AL9" s="1213"/>
      <c r="AM9" s="1213"/>
      <c r="AN9" s="1214"/>
      <c r="AO9" s="312">
        <v>
1208761</v>
      </c>
      <c r="AP9" s="312">
        <v>
161924</v>
      </c>
      <c r="AQ9" s="313">
        <v>
116834</v>
      </c>
      <c r="AR9" s="314">
        <v>
38.6</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
506</v>
      </c>
      <c r="AL10" s="1213"/>
      <c r="AM10" s="1213"/>
      <c r="AN10" s="1214"/>
      <c r="AO10" s="315">
        <v>
67607</v>
      </c>
      <c r="AP10" s="315">
        <v>
9057</v>
      </c>
      <c r="AQ10" s="316">
        <v>
12766</v>
      </c>
      <c r="AR10" s="317">
        <v>
-29.1</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
507</v>
      </c>
      <c r="AL11" s="1213"/>
      <c r="AM11" s="1213"/>
      <c r="AN11" s="1214"/>
      <c r="AO11" s="315">
        <v>
13438</v>
      </c>
      <c r="AP11" s="315">
        <v>
1800</v>
      </c>
      <c r="AQ11" s="316">
        <v>
19336</v>
      </c>
      <c r="AR11" s="317">
        <v>
-90.7</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
508</v>
      </c>
      <c r="AL12" s="1213"/>
      <c r="AM12" s="1213"/>
      <c r="AN12" s="1214"/>
      <c r="AO12" s="315">
        <v>
21393</v>
      </c>
      <c r="AP12" s="315">
        <v>
2866</v>
      </c>
      <c r="AQ12" s="316">
        <v>
1049</v>
      </c>
      <c r="AR12" s="317">
        <v>
173.2</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
509</v>
      </c>
      <c r="AL13" s="1213"/>
      <c r="AM13" s="1213"/>
      <c r="AN13" s="1214"/>
      <c r="AO13" s="315" t="s">
        <v>
510</v>
      </c>
      <c r="AP13" s="315" t="s">
        <v>
510</v>
      </c>
      <c r="AQ13" s="316" t="s">
        <v>
510</v>
      </c>
      <c r="AR13" s="317" t="s">
        <v>
510</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
511</v>
      </c>
      <c r="AL14" s="1213"/>
      <c r="AM14" s="1213"/>
      <c r="AN14" s="1214"/>
      <c r="AO14" s="315">
        <v>
57204</v>
      </c>
      <c r="AP14" s="315">
        <v>
7663</v>
      </c>
      <c r="AQ14" s="316">
        <v>
5063</v>
      </c>
      <c r="AR14" s="317">
        <v>
51.4</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
512</v>
      </c>
      <c r="AL15" s="1213"/>
      <c r="AM15" s="1213"/>
      <c r="AN15" s="1214"/>
      <c r="AO15" s="315">
        <v>
22603</v>
      </c>
      <c r="AP15" s="315">
        <v>
3028</v>
      </c>
      <c r="AQ15" s="316">
        <v>
3168</v>
      </c>
      <c r="AR15" s="317">
        <v>
-4.4000000000000004</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
513</v>
      </c>
      <c r="AL16" s="1216"/>
      <c r="AM16" s="1216"/>
      <c r="AN16" s="1217"/>
      <c r="AO16" s="315">
        <v>
-98603</v>
      </c>
      <c r="AP16" s="315">
        <v>
-13209</v>
      </c>
      <c r="AQ16" s="316">
        <v>
-11723</v>
      </c>
      <c r="AR16" s="317">
        <v>
12.7</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
192</v>
      </c>
      <c r="AL17" s="1216"/>
      <c r="AM17" s="1216"/>
      <c r="AN17" s="1217"/>
      <c r="AO17" s="315">
        <v>
1292403</v>
      </c>
      <c r="AP17" s="315">
        <v>
173128</v>
      </c>
      <c r="AQ17" s="316">
        <v>
146494</v>
      </c>
      <c r="AR17" s="317">
        <v>
18.2</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
514</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
515</v>
      </c>
      <c r="AP20" s="323" t="s">
        <v>
516</v>
      </c>
      <c r="AQ20" s="324" t="s">
        <v>
517</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
518</v>
      </c>
      <c r="AL21" s="1208"/>
      <c r="AM21" s="1208"/>
      <c r="AN21" s="1209"/>
      <c r="AO21" s="327">
        <v>
22.77</v>
      </c>
      <c r="AP21" s="328">
        <v>
13.76</v>
      </c>
      <c r="AQ21" s="329">
        <v>
9.01</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
519</v>
      </c>
      <c r="AL22" s="1208"/>
      <c r="AM22" s="1208"/>
      <c r="AN22" s="1209"/>
      <c r="AO22" s="332">
        <v>
89</v>
      </c>
      <c r="AP22" s="333">
        <v>
94.9</v>
      </c>
      <c r="AQ22" s="334">
        <v>
-5.9</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
520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
521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
522</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
500</v>
      </c>
      <c r="AP30" s="303"/>
      <c r="AQ30" s="304" t="s">
        <v>
501</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
502</v>
      </c>
      <c r="AQ31" s="310" t="s">
        <v>
503</v>
      </c>
      <c r="AR31" s="311" t="s">
        <v>
504</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
523</v>
      </c>
      <c r="AL32" s="1224"/>
      <c r="AM32" s="1224"/>
      <c r="AN32" s="1225"/>
      <c r="AO32" s="342">
        <v>
715750</v>
      </c>
      <c r="AP32" s="342">
        <v>
95881</v>
      </c>
      <c r="AQ32" s="343">
        <v>
73591</v>
      </c>
      <c r="AR32" s="344">
        <v>
30.3</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
524</v>
      </c>
      <c r="AL33" s="1224"/>
      <c r="AM33" s="1224"/>
      <c r="AN33" s="1225"/>
      <c r="AO33" s="342" t="s">
        <v>
510</v>
      </c>
      <c r="AP33" s="342" t="s">
        <v>
510</v>
      </c>
      <c r="AQ33" s="343" t="s">
        <v>
510</v>
      </c>
      <c r="AR33" s="344" t="s">
        <v>
510</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
525</v>
      </c>
      <c r="AL34" s="1224"/>
      <c r="AM34" s="1224"/>
      <c r="AN34" s="1225"/>
      <c r="AO34" s="342" t="s">
        <v>
510</v>
      </c>
      <c r="AP34" s="342" t="s">
        <v>
510</v>
      </c>
      <c r="AQ34" s="343">
        <v>
1</v>
      </c>
      <c r="AR34" s="344" t="s">
        <v>
510</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
526</v>
      </c>
      <c r="AL35" s="1224"/>
      <c r="AM35" s="1224"/>
      <c r="AN35" s="1225"/>
      <c r="AO35" s="342">
        <v>
141750</v>
      </c>
      <c r="AP35" s="342">
        <v>
18989</v>
      </c>
      <c r="AQ35" s="343">
        <v>
19214</v>
      </c>
      <c r="AR35" s="344">
        <v>
-1.2</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
527</v>
      </c>
      <c r="AL36" s="1224"/>
      <c r="AM36" s="1224"/>
      <c r="AN36" s="1225"/>
      <c r="AO36" s="342">
        <v>
55853</v>
      </c>
      <c r="AP36" s="342">
        <v>
7482</v>
      </c>
      <c r="AQ36" s="343">
        <v>
5293</v>
      </c>
      <c r="AR36" s="344">
        <v>
41.4</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
528</v>
      </c>
      <c r="AL37" s="1224"/>
      <c r="AM37" s="1224"/>
      <c r="AN37" s="1225"/>
      <c r="AO37" s="342">
        <v>
15950</v>
      </c>
      <c r="AP37" s="342">
        <v>
2137</v>
      </c>
      <c r="AQ37" s="343">
        <v>
1256</v>
      </c>
      <c r="AR37" s="344">
        <v>
70.099999999999994</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
529</v>
      </c>
      <c r="AL38" s="1227"/>
      <c r="AM38" s="1227"/>
      <c r="AN38" s="1228"/>
      <c r="AO38" s="345" t="s">
        <v>
510</v>
      </c>
      <c r="AP38" s="345" t="s">
        <v>
510</v>
      </c>
      <c r="AQ38" s="346">
        <v>
9</v>
      </c>
      <c r="AR38" s="334" t="s">
        <v>
510</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
530</v>
      </c>
      <c r="AL39" s="1227"/>
      <c r="AM39" s="1227"/>
      <c r="AN39" s="1228"/>
      <c r="AO39" s="342">
        <v>
-66666</v>
      </c>
      <c r="AP39" s="342">
        <v>
-8930</v>
      </c>
      <c r="AQ39" s="343">
        <v>
-3572</v>
      </c>
      <c r="AR39" s="344">
        <v>
150</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
531</v>
      </c>
      <c r="AL40" s="1224"/>
      <c r="AM40" s="1224"/>
      <c r="AN40" s="1225"/>
      <c r="AO40" s="342">
        <v>
-472417</v>
      </c>
      <c r="AP40" s="342">
        <v>
-63284</v>
      </c>
      <c r="AQ40" s="343">
        <v>
-65248</v>
      </c>
      <c r="AR40" s="344">
        <v>
-3</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
306</v>
      </c>
      <c r="AL41" s="1230"/>
      <c r="AM41" s="1230"/>
      <c r="AN41" s="1231"/>
      <c r="AO41" s="342">
        <v>
390220</v>
      </c>
      <c r="AP41" s="342">
        <v>
52273</v>
      </c>
      <c r="AQ41" s="343">
        <v>
30545</v>
      </c>
      <c r="AR41" s="344">
        <v>
71.099999999999994</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
532</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
533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
534</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
500</v>
      </c>
      <c r="AN49" s="1220" t="s">
        <v>
535</v>
      </c>
      <c r="AO49" s="1221"/>
      <c r="AP49" s="1221"/>
      <c r="AQ49" s="1221"/>
      <c r="AR49" s="1222"/>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
536</v>
      </c>
      <c r="AO50" s="359" t="s">
        <v>
537</v>
      </c>
      <c r="AP50" s="360" t="s">
        <v>
538</v>
      </c>
      <c r="AQ50" s="361" t="s">
        <v>
539</v>
      </c>
      <c r="AR50" s="362" t="s">
        <v>
540</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
541</v>
      </c>
      <c r="AL51" s="355"/>
      <c r="AM51" s="363">
        <v>
1661114</v>
      </c>
      <c r="AN51" s="364">
        <v>
209710</v>
      </c>
      <c r="AO51" s="365">
        <v>
8.1999999999999993</v>
      </c>
      <c r="AP51" s="366">
        <v>
119685</v>
      </c>
      <c r="AQ51" s="367">
        <v>
0</v>
      </c>
      <c r="AR51" s="368">
        <v>
8.1999999999999993</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
542</v>
      </c>
      <c r="AM52" s="371">
        <v>
1213716</v>
      </c>
      <c r="AN52" s="372">
        <v>
153228</v>
      </c>
      <c r="AO52" s="373">
        <v>
18.100000000000001</v>
      </c>
      <c r="AP52" s="374">
        <v>
68464</v>
      </c>
      <c r="AQ52" s="375">
        <v>
18.399999999999999</v>
      </c>
      <c r="AR52" s="376">
        <v>
-0.3</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
543</v>
      </c>
      <c r="AL53" s="355"/>
      <c r="AM53" s="363">
        <v>
1676369</v>
      </c>
      <c r="AN53" s="364">
        <v>
213986</v>
      </c>
      <c r="AO53" s="365">
        <v>
2</v>
      </c>
      <c r="AP53" s="366">
        <v>
109920</v>
      </c>
      <c r="AQ53" s="367">
        <v>
-8.1999999999999993</v>
      </c>
      <c r="AR53" s="368">
        <v>
10.199999999999999</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
542</v>
      </c>
      <c r="AM54" s="371">
        <v>
1501586</v>
      </c>
      <c r="AN54" s="372">
        <v>
191676</v>
      </c>
      <c r="AO54" s="373">
        <v>
25.1</v>
      </c>
      <c r="AP54" s="374">
        <v>
62739</v>
      </c>
      <c r="AQ54" s="375">
        <v>
-8.4</v>
      </c>
      <c r="AR54" s="376">
        <v>
33.5</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
544</v>
      </c>
      <c r="AL55" s="355"/>
      <c r="AM55" s="363">
        <v>
1509272</v>
      </c>
      <c r="AN55" s="364">
        <v>
195857</v>
      </c>
      <c r="AO55" s="365">
        <v>
-8.5</v>
      </c>
      <c r="AP55" s="366">
        <v>
119882</v>
      </c>
      <c r="AQ55" s="367">
        <v>
9.1</v>
      </c>
      <c r="AR55" s="368">
        <v>
-17.600000000000001</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
542</v>
      </c>
      <c r="AM56" s="371">
        <v>
1304981</v>
      </c>
      <c r="AN56" s="372">
        <v>
169346</v>
      </c>
      <c r="AO56" s="373">
        <v>
-11.6</v>
      </c>
      <c r="AP56" s="374">
        <v>
66481</v>
      </c>
      <c r="AQ56" s="375">
        <v>
6</v>
      </c>
      <c r="AR56" s="376">
        <v>
-17.600000000000001</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
545</v>
      </c>
      <c r="AL57" s="355"/>
      <c r="AM57" s="363">
        <v>
2090609</v>
      </c>
      <c r="AN57" s="364">
        <v>
276536</v>
      </c>
      <c r="AO57" s="365">
        <v>
41.2</v>
      </c>
      <c r="AP57" s="366">
        <v>
116162</v>
      </c>
      <c r="AQ57" s="367">
        <v>
-3.1</v>
      </c>
      <c r="AR57" s="368">
        <v>
44.3</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
542</v>
      </c>
      <c r="AM58" s="371">
        <v>
1900339</v>
      </c>
      <c r="AN58" s="372">
        <v>
251368</v>
      </c>
      <c r="AO58" s="373">
        <v>
48.4</v>
      </c>
      <c r="AP58" s="374">
        <v>
61562</v>
      </c>
      <c r="AQ58" s="375">
        <v>
-7.4</v>
      </c>
      <c r="AR58" s="376">
        <v>
55.8</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
546</v>
      </c>
      <c r="AL59" s="355"/>
      <c r="AM59" s="363">
        <v>
1390818</v>
      </c>
      <c r="AN59" s="364">
        <v>
186312</v>
      </c>
      <c r="AO59" s="365">
        <v>
-32.6</v>
      </c>
      <c r="AP59" s="366">
        <v>
121449</v>
      </c>
      <c r="AQ59" s="367">
        <v>
4.5999999999999996</v>
      </c>
      <c r="AR59" s="368">
        <v>
-37.200000000000003</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
542</v>
      </c>
      <c r="AM60" s="371">
        <v>
1022034</v>
      </c>
      <c r="AN60" s="372">
        <v>
136910</v>
      </c>
      <c r="AO60" s="373">
        <v>
-45.5</v>
      </c>
      <c r="AP60" s="374">
        <v>
62922</v>
      </c>
      <c r="AQ60" s="375">
        <v>
2.2000000000000002</v>
      </c>
      <c r="AR60" s="376">
        <v>
-47.7</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
547</v>
      </c>
      <c r="AL61" s="377"/>
      <c r="AM61" s="378">
        <v>
1665636</v>
      </c>
      <c r="AN61" s="379">
        <v>
216480</v>
      </c>
      <c r="AO61" s="380">
        <v>
2.1</v>
      </c>
      <c r="AP61" s="381">
        <v>
117420</v>
      </c>
      <c r="AQ61" s="382">
        <v>
0.5</v>
      </c>
      <c r="AR61" s="368">
        <v>
1.6</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
542</v>
      </c>
      <c r="AM62" s="371">
        <v>
1388531</v>
      </c>
      <c r="AN62" s="372">
        <v>
180506</v>
      </c>
      <c r="AO62" s="373">
        <v>
6.9</v>
      </c>
      <c r="AP62" s="374">
        <v>
64434</v>
      </c>
      <c r="AQ62" s="375">
        <v>
2.2000000000000002</v>
      </c>
      <c r="AR62" s="376">
        <v>
4.7</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G11evPOz1x/TJT6P7+mEthOApRocNv1/CZtFwpJSzbWZ0LvnwlYeq6QFucmdbEStr4Zfwdv+hy8+660/INBUmA==" saltValue="5RuMDiW6WDjMzUPHNM3kR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
549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eMw9TofkhhfwZ9OL2y0PsRYYLqYCr1qtcPTLzhN5KSsO5T8XeeX9dN4G0oE4xK+1sxv0XO7IzL5FdqjuAVRozw==" saltValue="/ljpPeyAELJIyS3Nj4AGi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
550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AE5+1Fh8F+hLS74WzfOQepg81xy2/oEz3JUEnIAKGwCwaPsBDb+ux4vTBfuLhb+YM2ttSyytSJN7rl7ZRk8Euw==" saltValue="/RrOEGjBw5RSlIOSneRQf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551</v>
      </c>
      <c r="G46" s="8" t="s">
        <v>
552</v>
      </c>
      <c r="H46" s="8" t="s">
        <v>
553</v>
      </c>
      <c r="I46" s="8" t="s">
        <v>
554</v>
      </c>
      <c r="J46" s="9" t="s">
        <v>
555</v>
      </c>
    </row>
    <row r="47" spans="2:10" ht="57.75" customHeight="1" x14ac:dyDescent="0.2">
      <c r="B47" s="10"/>
      <c r="C47" s="1232" t="s">
        <v>
3</v>
      </c>
      <c r="D47" s="1232"/>
      <c r="E47" s="1233"/>
      <c r="F47" s="11">
        <v>
23.5</v>
      </c>
      <c r="G47" s="12">
        <v>
25.23</v>
      </c>
      <c r="H47" s="12">
        <v>
27.03</v>
      </c>
      <c r="I47" s="12">
        <v>
33.380000000000003</v>
      </c>
      <c r="J47" s="13">
        <v>
36.67</v>
      </c>
    </row>
    <row r="48" spans="2:10" ht="57.75" customHeight="1" x14ac:dyDescent="0.2">
      <c r="B48" s="14"/>
      <c r="C48" s="1234" t="s">
        <v>
4</v>
      </c>
      <c r="D48" s="1234"/>
      <c r="E48" s="1235"/>
      <c r="F48" s="15">
        <v>
1.84</v>
      </c>
      <c r="G48" s="16">
        <v>
2.2200000000000002</v>
      </c>
      <c r="H48" s="16">
        <v>
2.48</v>
      </c>
      <c r="I48" s="16">
        <v>
3.01</v>
      </c>
      <c r="J48" s="17">
        <v>
2.96</v>
      </c>
    </row>
    <row r="49" spans="2:10" ht="57.75" customHeight="1" thickBot="1" x14ac:dyDescent="0.25">
      <c r="B49" s="18"/>
      <c r="C49" s="1236" t="s">
        <v>
5</v>
      </c>
      <c r="D49" s="1236"/>
      <c r="E49" s="1237"/>
      <c r="F49" s="19" t="s">
        <v>
556</v>
      </c>
      <c r="G49" s="20">
        <v>
3.27</v>
      </c>
      <c r="H49" s="20">
        <v>
2.2200000000000002</v>
      </c>
      <c r="I49" s="20">
        <v>
6.93</v>
      </c>
      <c r="J49" s="21">
        <v>
2.84</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rn1FNwLOXBPHlOFQ7+2XTC9/zGPX5y7p5IHC6v4a40DKOURzeZH5+1XDRKbgz8lHroA0YAlpC/Arf1guvkIlQg==" saltValue="QyFTadYaMP2W8015bYUQ7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
</cp:lastModifiedBy>
  <cp:lastPrinted>2020-03-02T00:25:38Z</cp:lastPrinted>
  <dcterms:created xsi:type="dcterms:W3CDTF">2020-02-10T03:27:41Z</dcterms:created>
  <dcterms:modified xsi:type="dcterms:W3CDTF">2020-09-28T06:29:43Z</dcterms:modified>
  <cp:category/>
</cp:coreProperties>
</file>