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03-　決算統計担当\01-決算統計\30年度\39_財政状況資料集の作成\08_作成依頼（2回目）\04_完成版\"/>
    </mc:Choice>
  </mc:AlternateContent>
  <bookViews>
    <workbookView xWindow="0" yWindow="0" windowWidth="23040" windowHeight="9240" tabRatio="82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AM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U34" i="10"/>
  <c r="U35" i="10" s="1"/>
  <c r="U36" i="10" s="1"/>
  <c r="U37" i="10" s="1"/>
  <c r="BE34" i="10"/>
  <c r="BE35" i="10" s="1"/>
  <c r="CO34" i="10" l="1"/>
</calcChain>
</file>

<file path=xl/sharedStrings.xml><?xml version="1.0" encoding="utf-8"?>
<sst xmlns="http://schemas.openxmlformats.org/spreadsheetml/2006/main" count="1169" uniqueCount="614">
  <si>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</si>
  <si>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</si>
  <si>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</si>
  <si>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</si>
  <si>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</si>
  <si>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</si>
  <si>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</si>
  <si>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</si>
  <si>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</si>
  <si>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</si>
  <si>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</si>
  <si>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</si>
  <si>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</si>
  <si>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</si>
  <si>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</si>
  <si>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</si>
  <si>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</si>
  <si>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</si>
  <si>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</si>
  <si>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</si>
  <si>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</si>
  <si>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</si>
  <si>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</si>
  <si>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</si>
  <si>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</si>
  <si>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</si>
  <si>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</si>
  <si>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</si>
  <si>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</si>
  <si>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</si>
  <si>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</si>
  <si>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</si>
  <si>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</si>
  <si>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</si>
  <si>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</si>
  <si>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</si>
  <si>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</si>
  <si>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</si>
  <si>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</si>
  <si>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</si>
  <si>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</si>
  <si>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</si>
  <si>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</si>
  <si>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</si>
  <si>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</si>
  <si>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</si>
  <si>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</si>
  <si>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</si>
  <si>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</si>
  <si>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</si>
  <si>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</si>
  <si>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</si>
  <si>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</si>
  <si>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</si>
  <si>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</si>
  <si>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</si>
  <si>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</si>
  <si>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</si>
  <si>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</si>
  <si>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</si>
  <si>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</si>
  <si>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</si>
  <si>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</si>
  <si>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</si>
  <si>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</si>
  <si>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</si>
  <si>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</si>
  <si>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</si>
  <si>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</si>
  <si>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</si>
  <si>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</si>
  <si>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</si>
  <si>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</si>
  <si>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</si>
  <si>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</si>
  <si>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</si>
  <si>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</si>
  <si>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</si>
  <si>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</si>
  <si>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</si>
  <si>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</si>
  <si>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</si>
  <si>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</si>
  <si>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</si>
  <si>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</si>
  <si>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</si>
  <si>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</si>
  <si>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</si>
  <si>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</si>
  <si>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</si>
  <si>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</si>
  <si>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</si>
  <si>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</si>
  <si>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</si>
  <si>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</si>
  <si>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</si>
  <si>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</si>
  <si>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檜原村</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</si>
  <si>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</si>
  <si>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</si>
  <si>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</si>
  <si>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</si>
  <si>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</si>
  <si>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</si>
  <si>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</si>
  <si>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</si>
  <si>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</si>
  <si>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</si>
  <si>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</si>
  <si>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</si>
  <si>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</si>
  <si>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</si>
  <si>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</si>
  <si>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</si>
  <si>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</si>
  <si>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</si>
  <si>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</si>
  <si>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</si>
  <si>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</si>
  <si>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</si>
  <si>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</si>
  <si>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</si>
  <si>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</si>
  <si>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</si>
  <si>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</si>
  <si>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-13.6</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</si>
  <si>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</si>
  <si>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</si>
  <si>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</si>
  <si>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</si>
  <si>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</si>
  <si>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</si>
  <si>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</si>
  <si>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</si>
  <si>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</si>
  <si>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</si>
  <si>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</si>
  <si>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</si>
  <si>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</si>
  <si>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</si>
  <si>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</si>
  <si>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</si>
  <si>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</si>
  <si>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</si>
  <si>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</si>
  <si>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</si>
  <si>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</si>
  <si>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</si>
  <si>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</si>
  <si>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</si>
  <si>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</si>
  <si>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</si>
  <si>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</si>
  <si>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</si>
  <si>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4"/>
  </si>
  <si>
    <t>うち日本人(％)</t>
    <phoneticPr fontId="5"/>
  </si>
  <si>
    <t>-1.1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</si>
  <si>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</si>
  <si>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</si>
  <si>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</si>
  <si>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</si>
  <si>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</si>
  <si>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</si>
  <si>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</si>
  <si>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</si>
  <si>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</si>
  <si>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</si>
  <si>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</si>
  <si>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</si>
  <si>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</si>
  <si>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</si>
  <si>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</si>
  <si>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</si>
  <si>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</si>
  <si>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</si>
  <si>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</si>
  <si>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</si>
  <si>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</si>
  <si>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</si>
  <si>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</si>
  <si>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</si>
  <si>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</si>
  <si>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</si>
  <si>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</si>
  <si>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</si>
  <si>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</si>
  <si>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</si>
  <si>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</si>
  <si>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</si>
  <si>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</si>
  <si>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</si>
  <si>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</si>
  <si>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</si>
  <si>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</si>
  <si>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</si>
  <si>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</si>
  <si>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</si>
  <si>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</si>
  <si>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</si>
  <si>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</si>
  <si>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</si>
  <si>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</si>
  <si>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</si>
  <si>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</si>
  <si>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</si>
  <si>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</si>
  <si>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</si>
  <si>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</si>
  <si>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</si>
  <si>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</si>
  <si>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</si>
  <si>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</si>
  <si>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</si>
  <si>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</si>
  <si>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</si>
  <si>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</si>
  <si>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</si>
  <si>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</si>
  <si>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</si>
  <si>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</si>
  <si>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</si>
  <si>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</si>
  <si>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東京都檜原村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</si>
  <si>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</si>
  <si>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</si>
  <si>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</si>
  <si>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</si>
  <si>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</si>
  <si>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</si>
  <si>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</si>
  <si>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</si>
  <si>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</si>
  <si>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</si>
  <si>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</si>
  <si>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</si>
  <si>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</si>
  <si>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</si>
  <si>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</si>
  <si>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</si>
  <si>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</si>
  <si>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</si>
  <si>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</si>
  <si>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</si>
  <si>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</si>
  <si>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</si>
  <si>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</si>
  <si>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</si>
  <si>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</si>
  <si>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</si>
  <si>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</si>
  <si>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</si>
  <si>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</si>
  <si>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</si>
  <si>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</si>
  <si>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</si>
  <si>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</si>
  <si>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</si>
  <si>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</si>
  <si>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</si>
  <si>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</si>
  <si>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</si>
  <si>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</si>
  <si>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</si>
  <si>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</si>
  <si>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</si>
  <si>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</si>
  <si>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</si>
  <si>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</si>
  <si>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</si>
  <si>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</si>
  <si>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</si>
  <si>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</si>
  <si>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</si>
  <si>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</si>
  <si>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</si>
  <si>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</si>
  <si>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</si>
  <si>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</si>
  <si>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</si>
  <si>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</si>
  <si>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</si>
  <si>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</si>
  <si>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</si>
  <si>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</si>
  <si>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</si>
  <si>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</si>
  <si>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</si>
  <si>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</si>
  <si>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</si>
  <si>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</si>
  <si>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</si>
  <si>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</si>
  <si>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</si>
  <si>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</si>
  <si>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</si>
  <si>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</si>
  <si>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</si>
  <si>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</si>
  <si>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</si>
  <si>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</si>
  <si>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</si>
  <si>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</si>
  <si>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</si>
  <si>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</si>
  <si>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</si>
  <si>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</si>
  <si>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</si>
  <si>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</si>
  <si>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</si>
  <si>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</si>
  <si>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</si>
  <si>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</si>
  <si>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</si>
  <si>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</si>
  <si>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</si>
  <si>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</si>
  <si>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</si>
  <si>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</si>
  <si>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</si>
  <si>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</si>
  <si>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</si>
  <si>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</si>
  <si>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</si>
  <si>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</si>
  <si>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</si>
  <si>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</si>
  <si>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</si>
  <si>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</si>
  <si>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</si>
  <si>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</si>
  <si>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</si>
  <si>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</si>
  <si>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</si>
  <si>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</si>
  <si>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</si>
  <si>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</si>
  <si>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</si>
  <si>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</si>
  <si>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</si>
  <si>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</si>
  <si>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</si>
  <si>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</si>
  <si>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</si>
  <si>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</si>
  <si>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</si>
  <si>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</si>
  <si>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簡易水道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</si>
  <si>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</si>
  <si>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</si>
  <si>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</si>
  <si>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</si>
  <si>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</si>
  <si>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</si>
  <si>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</si>
  <si>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</si>
  <si>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</si>
  <si>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</si>
  <si>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</si>
  <si>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</si>
  <si>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</si>
  <si>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</si>
  <si>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</si>
  <si>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</si>
  <si>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</si>
  <si>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</si>
  <si>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</si>
  <si>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</si>
  <si>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</si>
  <si>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</si>
  <si>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</si>
  <si>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</si>
  <si>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</si>
  <si>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東京都檜原村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</si>
  <si>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</si>
  <si>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</si>
  <si>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</si>
  <si>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</si>
  <si>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</si>
  <si>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</si>
  <si>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</si>
  <si>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</si>
  <si>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</si>
  <si>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</si>
  <si>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</si>
  <si>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</si>
  <si>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</si>
  <si>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</si>
  <si>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</si>
  <si>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</si>
  <si>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</si>
  <si>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</si>
  <si>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</si>
  <si>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</si>
  <si>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東京都都民の森管理運営事業特別会計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</si>
  <si>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</si>
  <si>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</si>
  <si>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</si>
  <si>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</si>
  <si>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</si>
  <si>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</si>
  <si>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</si>
  <si>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</si>
  <si>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</si>
  <si>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</si>
  <si>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</si>
  <si>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</si>
  <si>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</si>
  <si>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</si>
  <si>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</si>
  <si>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</si>
  <si>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介護サービス事業特別会計</t>
    <phoneticPr fontId="5"/>
  </si>
  <si>
    <t>後期高齢者医療特別会計</t>
    <phoneticPr fontId="5"/>
  </si>
  <si>
    <t>簡易水道特別会計</t>
    <phoneticPr fontId="5"/>
  </si>
  <si>
    <t>法非適用企業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</si>
  <si>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</si>
  <si>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</si>
  <si>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</si>
  <si>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</si>
  <si>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</si>
  <si>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</si>
  <si>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</si>
  <si>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</si>
  <si>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</si>
  <si>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</si>
  <si>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</si>
  <si>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</si>
  <si>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</si>
  <si>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</si>
  <si>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</si>
  <si>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</si>
  <si>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</si>
  <si>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</si>
  <si>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</si>
  <si>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</si>
  <si>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</si>
  <si>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</si>
  <si>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</si>
  <si>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</si>
  <si>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</si>
  <si>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</si>
  <si>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</si>
  <si>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</si>
  <si>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</si>
  <si>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</si>
  <si>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</si>
  <si>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</si>
  <si>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</si>
  <si>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</si>
  <si>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</si>
  <si>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</si>
  <si>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</si>
  <si>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</si>
  <si>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</si>
  <si>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</si>
  <si>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</si>
  <si>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</si>
  <si>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</si>
  <si>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</si>
  <si>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</si>
  <si>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</si>
  <si>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</si>
  <si>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</si>
  <si>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</si>
  <si>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</si>
  <si>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</si>
  <si>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</si>
  <si>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</si>
  <si>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</si>
  <si>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</si>
  <si>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</si>
  <si>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</si>
  <si>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</si>
  <si>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</si>
  <si>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</si>
  <si>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</si>
  <si>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</si>
  <si>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</si>
  <si>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</si>
  <si>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介護サービス事業特別会計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</si>
  <si>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</si>
  <si>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</si>
  <si>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</si>
  <si>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</si>
  <si>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</si>
  <si>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</si>
  <si>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</si>
  <si>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</si>
  <si>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</si>
  <si>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</si>
  <si>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</si>
  <si>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</si>
  <si>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</si>
  <si>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</si>
  <si>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</si>
  <si>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</si>
  <si>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</si>
  <si>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</si>
  <si>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</si>
  <si>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</si>
  <si>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</si>
  <si>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</si>
  <si>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</si>
  <si>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</si>
  <si>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</si>
  <si>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</si>
  <si>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</si>
  <si>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</si>
  <si>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</si>
  <si>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</si>
  <si>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</si>
  <si>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</si>
  <si>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</si>
  <si>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</si>
  <si>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</si>
  <si>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</si>
  <si>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</si>
  <si>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</si>
  <si>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</si>
  <si>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</si>
  <si>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</si>
  <si>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</si>
  <si>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</si>
  <si>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</si>
  <si>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</si>
  <si>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</si>
  <si>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</si>
  <si>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</si>
  <si>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</si>
  <si>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</si>
  <si>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</si>
  <si>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</si>
  <si>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</si>
  <si>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</si>
  <si>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</si>
  <si>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</si>
  <si>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</si>
  <si>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</si>
  <si>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</si>
  <si>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</si>
  <si>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</si>
  <si>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</si>
  <si>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</si>
  <si>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</si>
  <si>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</si>
  <si>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</si>
  <si>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</si>
  <si>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</si>
  <si>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</si>
  <si>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</si>
  <si>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</si>
  <si>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</si>
  <si>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</si>
  <si>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</si>
  <si>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</si>
  <si>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</si>
  <si>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</si>
  <si>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</si>
  <si>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</si>
  <si>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</si>
  <si>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</si>
  <si>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</si>
  <si>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</si>
  <si>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</si>
  <si>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</si>
  <si>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11.07</t>
  </si>
  <si>
    <t>▲ 8.17</t>
  </si>
  <si>
    <t>▲ 9.17</t>
  </si>
  <si>
    <t>一般会計</t>
  </si>
  <si>
    <t>国民健康保険特別会計</t>
  </si>
  <si>
    <t>下水道事業特別会計</t>
  </si>
  <si>
    <t>介護保険特別会計</t>
  </si>
  <si>
    <t>東京都都民の森管理運営事業特別会計</t>
  </si>
  <si>
    <t>簡易水道特別会計</t>
  </si>
  <si>
    <t>介護サービス事業特別会計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</si>
  <si>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</si>
  <si>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</si>
  <si>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</si>
  <si>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</si>
  <si>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</si>
  <si>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</si>
  <si>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</si>
  <si>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</si>
  <si>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</si>
  <si>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</si>
  <si>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西秋川衛生組合</t>
    <rPh sb="0" eb="1">
      <t>ニシ</t>
    </rPh>
    <rPh sb="1" eb="3">
      <t>アキガワ</t>
    </rPh>
    <rPh sb="3" eb="5">
      <t>エイセイ</t>
    </rPh>
    <rPh sb="5" eb="7">
      <t>クミアイ</t>
    </rPh>
    <phoneticPr fontId="2"/>
  </si>
  <si>
    <t>秋川流域斎場組合</t>
    <rPh sb="0" eb="2">
      <t>アキガワ</t>
    </rPh>
    <rPh sb="2" eb="4">
      <t>リュウイキ</t>
    </rPh>
    <rPh sb="4" eb="6">
      <t>サイジョウ</t>
    </rPh>
    <rPh sb="6" eb="8">
      <t>クミアイ</t>
    </rPh>
    <phoneticPr fontId="2"/>
  </si>
  <si>
    <t>阿伎留病院組合</t>
    <rPh sb="0" eb="1">
      <t>オク</t>
    </rPh>
    <rPh sb="1" eb="2">
      <t>サエ</t>
    </rPh>
    <rPh sb="2" eb="3">
      <t>ドメ</t>
    </rPh>
    <rPh sb="3" eb="5">
      <t>ビョウイン</t>
    </rPh>
    <rPh sb="5" eb="7">
      <t>クミアイ</t>
    </rPh>
    <phoneticPr fontId="2"/>
  </si>
  <si>
    <t>東京都市町村職員退職手当組合</t>
    <rPh sb="0" eb="2">
      <t>トウキョウ</t>
    </rPh>
    <rPh sb="2" eb="3">
      <t>ト</t>
    </rPh>
    <rPh sb="3" eb="6">
      <t>シチョウソン</t>
    </rPh>
    <rPh sb="6" eb="8">
      <t>ショクイン</t>
    </rPh>
    <rPh sb="8" eb="10">
      <t>タイショク</t>
    </rPh>
    <rPh sb="10" eb="12">
      <t>テアテ</t>
    </rPh>
    <rPh sb="12" eb="14">
      <t>クミアイ</t>
    </rPh>
    <phoneticPr fontId="2"/>
  </si>
  <si>
    <t>東京都市町村議会議員公務災害補償等組合</t>
    <rPh sb="0" eb="2">
      <t>トウキョウ</t>
    </rPh>
    <rPh sb="2" eb="3">
      <t>ト</t>
    </rPh>
    <rPh sb="3" eb="6">
      <t>シチョウソン</t>
    </rPh>
    <rPh sb="6" eb="8">
      <t>ギカイ</t>
    </rPh>
    <rPh sb="8" eb="10">
      <t>ギイン</t>
    </rPh>
    <rPh sb="10" eb="12">
      <t>コウム</t>
    </rPh>
    <rPh sb="12" eb="14">
      <t>サイガイ</t>
    </rPh>
    <rPh sb="14" eb="17">
      <t>ホショウトウ</t>
    </rPh>
    <rPh sb="17" eb="19">
      <t>クミアイ</t>
    </rPh>
    <phoneticPr fontId="2"/>
  </si>
  <si>
    <t>東京都後期高齢者医療広域連合（一般会計）</t>
    <phoneticPr fontId="2"/>
  </si>
  <si>
    <t>東京都後期高齢者医療広域連合（後期高齢者医療特別会計）</t>
    <phoneticPr fontId="2"/>
  </si>
  <si>
    <t>株式会社めるか檜原</t>
    <rPh sb="0" eb="1">
      <t>カブ</t>
    </rPh>
    <rPh sb="1" eb="2">
      <t>シキ</t>
    </rPh>
    <rPh sb="2" eb="3">
      <t>カイ</t>
    </rPh>
    <rPh sb="3" eb="4">
      <t>シャ</t>
    </rPh>
    <rPh sb="7" eb="9">
      <t>ヒノハラ</t>
    </rPh>
    <phoneticPr fontId="2"/>
  </si>
  <si>
    <t>－</t>
  </si>
  <si>
    <t>－</t>
    <phoneticPr fontId="2"/>
  </si>
  <si>
    <t>-</t>
    <phoneticPr fontId="2"/>
  </si>
  <si>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2"/>
  </si>
  <si>
    <t>東京市町村総合事務組合（交通災害共済事業特別会計）</t>
    <rPh sb="0" eb="2">
      <t>トウキョウ</t>
    </rPh>
    <rPh sb="2" eb="5">
      <t>シチョウソン</t>
    </rPh>
    <rPh sb="5" eb="7">
      <t>ソウゴウ</t>
    </rPh>
    <rPh sb="7" eb="9">
      <t>ジム</t>
    </rPh>
    <rPh sb="9" eb="11">
      <t>クミアイ</t>
    </rPh>
    <rPh sb="12" eb="14">
      <t>コウツウ</t>
    </rPh>
    <rPh sb="14" eb="16">
      <t>サイガイ</t>
    </rPh>
    <rPh sb="16" eb="18">
      <t>キョウサイ</t>
    </rPh>
    <rPh sb="18" eb="20">
      <t>ジギョウ</t>
    </rPh>
    <rPh sb="20" eb="22">
      <t>トクベツ</t>
    </rPh>
    <rPh sb="22" eb="24">
      <t>カイケイ</t>
    </rPh>
    <phoneticPr fontId="2"/>
  </si>
  <si>
    <t>公共施設整備基金</t>
    <rPh sb="0" eb="2">
      <t>コウキョウ</t>
    </rPh>
    <rPh sb="2" eb="4">
      <t>シセツ</t>
    </rPh>
    <rPh sb="4" eb="6">
      <t>セイビ</t>
    </rPh>
    <rPh sb="6" eb="8">
      <t>キキン</t>
    </rPh>
    <phoneticPr fontId="2"/>
  </si>
  <si>
    <t>社会福祉基金</t>
    <rPh sb="0" eb="1">
      <t>シャ</t>
    </rPh>
    <rPh sb="1" eb="2">
      <t>カイ</t>
    </rPh>
    <rPh sb="2" eb="4">
      <t>フクシ</t>
    </rPh>
    <rPh sb="4" eb="6">
      <t>キキン</t>
    </rPh>
    <phoneticPr fontId="2"/>
  </si>
  <si>
    <t>人材育成基金</t>
    <rPh sb="0" eb="2">
      <t>ジンザイ</t>
    </rPh>
    <rPh sb="2" eb="4">
      <t>イクセイ</t>
    </rPh>
    <rPh sb="4" eb="6">
      <t>キキン</t>
    </rPh>
    <phoneticPr fontId="2"/>
  </si>
  <si>
    <t>教育施設基金</t>
    <rPh sb="0" eb="2">
      <t>キョウイク</t>
    </rPh>
    <rPh sb="2" eb="4">
      <t>シセツ</t>
    </rPh>
    <rPh sb="4" eb="6">
      <t>キキン</t>
    </rPh>
    <phoneticPr fontId="2"/>
  </si>
  <si>
    <t>移住定住促進基金</t>
    <rPh sb="0" eb="2">
      <t>イジュウ</t>
    </rPh>
    <rPh sb="2" eb="4">
      <t>テイジュウ</t>
    </rPh>
    <rPh sb="4" eb="6">
      <t>ソクシン</t>
    </rPh>
    <rPh sb="6" eb="8">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</si>
  <si>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</si>
  <si>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</si>
  <si>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</si>
  <si>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</si>
  <si>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</si>
  <si>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</si>
  <si>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</si>
  <si>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</si>
  <si>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</si>
  <si>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</si>
  <si>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固定資産台帳整備中</t>
    <rPh sb="0" eb="2">
      <t>コテイ</t>
    </rPh>
    <rPh sb="2" eb="4">
      <t>シサン</t>
    </rPh>
    <rPh sb="4" eb="6">
      <t>ダイチョウ</t>
    </rPh>
    <rPh sb="6" eb="9">
      <t>セイビチュウ</t>
    </rPh>
    <phoneticPr fontId="5"/>
  </si>
  <si>
    <t>起債の抑制や基金の効果的な運用により将来負担比率は生じていない。また、実質公債費比率についても従前からの起債抑制策により類似団体内平均値を下回っている状況が続いている。今後も地方債の発行を抑制するとともに、起債が必要な場合には交付税措置等の有利なものを選択するなど引き続き起債を抑制した健全な財政運営を図っ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</si>
</sst>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7" fillId="0" borderId="116" xfId="12" applyNumberFormat="1" applyFont="1" applyBorder="1" applyAlignment="1" applyProtection="1">
      <alignment horizontal="right" vertical="center" shrinkToFit="1"/>
      <protection locked="0"/>
    </xf>
    <xf numFmtId="177" fontId="37" fillId="0" borderId="112" xfId="12" applyNumberFormat="1" applyFont="1" applyBorder="1" applyAlignment="1" applyProtection="1">
      <alignment horizontal="right" vertical="center" shrinkToFit="1"/>
      <protection locked="0"/>
    </xf>
    <xf numFmtId="177" fontId="37" fillId="0" borderId="113" xfId="12" applyNumberFormat="1" applyFont="1" applyBorder="1" applyAlignment="1" applyProtection="1">
      <alignment horizontal="right" vertical="center" shrinkToFit="1"/>
      <protection locked="0"/>
    </xf>
    <xf numFmtId="177" fontId="37" fillId="0" borderId="120" xfId="12" applyNumberFormat="1" applyFont="1" applyBorder="1" applyAlignment="1" applyProtection="1">
      <alignment horizontal="right" vertical="center" shrinkToFit="1"/>
      <protection locked="0"/>
    </xf>
    <xf numFmtId="177" fontId="37" fillId="0" borderId="117" xfId="12" applyNumberFormat="1" applyFont="1" applyBorder="1" applyAlignment="1" applyProtection="1">
      <alignment horizontal="right" vertical="center" shrinkToFit="1"/>
      <protection locked="0"/>
    </xf>
    <xf numFmtId="177" fontId="37" fillId="0" borderId="115" xfId="12" applyNumberFormat="1" applyFont="1" applyBorder="1" applyAlignment="1" applyProtection="1">
      <alignment horizontal="right" vertical="center" shrinkToFit="1"/>
      <protection locked="0"/>
    </xf>
    <xf numFmtId="177" fontId="37"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7"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288550</c:v>
                </c:pt>
                <c:pt idx="1">
                  <c:v>287914</c:v>
                </c:pt>
                <c:pt idx="2">
                  <c:v>310300</c:v>
                </c:pt>
                <c:pt idx="3">
                  <c:v>317319</c:v>
                </c:pt>
                <c:pt idx="4">
                  <c:v>289738</c:v>
                </c:pt>
              </c:numCache>
            </c:numRef>
          </c:val>
          <c:smooth val="0"/>
          <c:extLst>
            <c:ext xmlns:c16="http://schemas.microsoft.com/office/drawing/2014/chart" uri="{C3380CC4-5D6E-409C-BE32-E72D297353CC}">
              <c16:uniqueId val="{00000000-CB56-44D3-9D95-33940071B99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293942</c:v>
                </c:pt>
                <c:pt idx="1">
                  <c:v>264589</c:v>
                </c:pt>
                <c:pt idx="2">
                  <c:v>247274</c:v>
                </c:pt>
                <c:pt idx="3">
                  <c:v>330236</c:v>
                </c:pt>
                <c:pt idx="4">
                  <c:v>289516</c:v>
                </c:pt>
              </c:numCache>
            </c:numRef>
          </c:val>
          <c:smooth val="0"/>
          <c:extLst>
            <c:ext xmlns:c16="http://schemas.microsoft.com/office/drawing/2014/chart" uri="{C3380CC4-5D6E-409C-BE32-E72D297353CC}">
              <c16:uniqueId val="{00000001-CB56-44D3-9D95-33940071B990}"/>
            </c:ext>
          </c:extLst>
        </c:ser>
        <c:dLbls>
          <c:showLegendKey val="0"/>
          <c:showVal val="0"/>
          <c:showCatName val="0"/>
          <c:showSerName val="0"/>
          <c:showPercent val="0"/>
          <c:showBubbleSize val="0"/>
        </c:dLbls>
        <c:marker val="1"/>
        <c:smooth val="0"/>
        <c:axId val="293944368"/>
        <c:axId val="293943976"/>
      </c:lineChart>
      <c:catAx>
        <c:axId val="2939443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3943976"/>
        <c:crosses val="autoZero"/>
        <c:auto val="1"/>
        <c:lblAlgn val="ctr"/>
        <c:lblOffset val="100"/>
        <c:tickLblSkip val="1"/>
        <c:tickMarkSkip val="1"/>
        <c:noMultiLvlLbl val="0"/>
      </c:catAx>
      <c:valAx>
        <c:axId val="293943976"/>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39443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3.76</c:v>
                </c:pt>
                <c:pt idx="1">
                  <c:v>8.8000000000000007</c:v>
                </c:pt>
                <c:pt idx="2">
                  <c:v>8.74</c:v>
                </c:pt>
                <c:pt idx="3">
                  <c:v>10.36</c:v>
                </c:pt>
                <c:pt idx="4">
                  <c:v>8.23</c:v>
                </c:pt>
              </c:numCache>
            </c:numRef>
          </c:val>
          <c:extLst>
            <c:ext xmlns:c16="http://schemas.microsoft.com/office/drawing/2014/chart" uri="{C3380CC4-5D6E-409C-BE32-E72D297353CC}">
              <c16:uniqueId val="{00000000-3F67-4017-A7B6-345294BE5B6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209.84</c:v>
                </c:pt>
                <c:pt idx="1">
                  <c:v>195.62</c:v>
                </c:pt>
                <c:pt idx="2">
                  <c:v>186.21</c:v>
                </c:pt>
                <c:pt idx="3">
                  <c:v>185.16</c:v>
                </c:pt>
                <c:pt idx="4">
                  <c:v>178.75</c:v>
                </c:pt>
              </c:numCache>
            </c:numRef>
          </c:val>
          <c:extLst>
            <c:ext xmlns:c16="http://schemas.microsoft.com/office/drawing/2014/chart" uri="{C3380CC4-5D6E-409C-BE32-E72D297353CC}">
              <c16:uniqueId val="{00000001-3F67-4017-A7B6-345294BE5B64}"/>
            </c:ext>
          </c:extLst>
        </c:ser>
        <c:dLbls>
          <c:showLegendKey val="0"/>
          <c:showVal val="0"/>
          <c:showCatName val="0"/>
          <c:showSerName val="0"/>
          <c:showPercent val="0"/>
          <c:showBubbleSize val="0"/>
        </c:dLbls>
        <c:gapWidth val="250"/>
        <c:overlap val="100"/>
        <c:axId val="300403416"/>
        <c:axId val="3004038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23.68</c:v>
                </c:pt>
                <c:pt idx="1">
                  <c:v>5.53</c:v>
                </c:pt>
                <c:pt idx="2">
                  <c:v>-11.07</c:v>
                </c:pt>
                <c:pt idx="3">
                  <c:v>-8.17</c:v>
                </c:pt>
                <c:pt idx="4">
                  <c:v>-9.17</c:v>
                </c:pt>
              </c:numCache>
            </c:numRef>
          </c:val>
          <c:smooth val="0"/>
          <c:extLst>
            <c:ext xmlns:c16="http://schemas.microsoft.com/office/drawing/2014/chart" uri="{C3380CC4-5D6E-409C-BE32-E72D297353CC}">
              <c16:uniqueId val="{00000002-3F67-4017-A7B6-345294BE5B64}"/>
            </c:ext>
          </c:extLst>
        </c:ser>
        <c:dLbls>
          <c:showLegendKey val="0"/>
          <c:showVal val="0"/>
          <c:showCatName val="0"/>
          <c:showSerName val="0"/>
          <c:showPercent val="0"/>
          <c:showBubbleSize val="0"/>
        </c:dLbls>
        <c:marker val="1"/>
        <c:smooth val="0"/>
        <c:axId val="300403416"/>
        <c:axId val="300403808"/>
      </c:lineChart>
      <c:catAx>
        <c:axId val="300403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00403808"/>
        <c:crosses val="autoZero"/>
        <c:auto val="1"/>
        <c:lblAlgn val="ctr"/>
        <c:lblOffset val="100"/>
        <c:tickLblSkip val="1"/>
        <c:tickMarkSkip val="1"/>
        <c:noMultiLvlLbl val="0"/>
      </c:catAx>
      <c:valAx>
        <c:axId val="300403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0403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0DB-4699-A04B-B1B6167FDC1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0DB-4699-A04B-B1B6167FDC1A}"/>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0.06</c:v>
                </c:pt>
                <c:pt idx="2">
                  <c:v>#N/A</c:v>
                </c:pt>
                <c:pt idx="3">
                  <c:v>0.13</c:v>
                </c:pt>
                <c:pt idx="4">
                  <c:v>#N/A</c:v>
                </c:pt>
                <c:pt idx="5">
                  <c:v>0.28000000000000003</c:v>
                </c:pt>
                <c:pt idx="6">
                  <c:v>#N/A</c:v>
                </c:pt>
                <c:pt idx="7">
                  <c:v>0.28000000000000003</c:v>
                </c:pt>
                <c:pt idx="8">
                  <c:v>#N/A</c:v>
                </c:pt>
                <c:pt idx="9">
                  <c:v>0.06</c:v>
                </c:pt>
              </c:numCache>
            </c:numRef>
          </c:val>
          <c:extLst>
            <c:ext xmlns:c16="http://schemas.microsoft.com/office/drawing/2014/chart" uri="{C3380CC4-5D6E-409C-BE32-E72D297353CC}">
              <c16:uniqueId val="{00000002-E0DB-4699-A04B-B1B6167FDC1A}"/>
            </c:ext>
          </c:extLst>
        </c:ser>
        <c:ser>
          <c:idx val="3"/>
          <c:order val="3"/>
          <c:tx>
            <c:strRef>
              <c:f>データシート!$A$30</c:f>
              <c:strCache>
                <c:ptCount val="1"/>
                <c:pt idx="0">
                  <c:v>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0.12</c:v>
                </c:pt>
                <c:pt idx="2">
                  <c:v>#N/A</c:v>
                </c:pt>
                <c:pt idx="3">
                  <c:v>0.21</c:v>
                </c:pt>
                <c:pt idx="4">
                  <c:v>#N/A</c:v>
                </c:pt>
                <c:pt idx="5">
                  <c:v>0.11</c:v>
                </c:pt>
                <c:pt idx="6">
                  <c:v>#N/A</c:v>
                </c:pt>
                <c:pt idx="7">
                  <c:v>0.12</c:v>
                </c:pt>
                <c:pt idx="8">
                  <c:v>#N/A</c:v>
                </c:pt>
                <c:pt idx="9">
                  <c:v>0.1</c:v>
                </c:pt>
              </c:numCache>
            </c:numRef>
          </c:val>
          <c:extLst>
            <c:ext xmlns:c16="http://schemas.microsoft.com/office/drawing/2014/chart" uri="{C3380CC4-5D6E-409C-BE32-E72D297353CC}">
              <c16:uniqueId val="{00000003-E0DB-4699-A04B-B1B6167FDC1A}"/>
            </c:ext>
          </c:extLst>
        </c:ser>
        <c:ser>
          <c:idx val="4"/>
          <c:order val="4"/>
          <c:tx>
            <c:strRef>
              <c:f>データシート!$A$31</c:f>
              <c:strCache>
                <c:ptCount val="1"/>
                <c:pt idx="0">
                  <c:v>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0.24</c:v>
                </c:pt>
                <c:pt idx="2">
                  <c:v>#N/A</c:v>
                </c:pt>
                <c:pt idx="3">
                  <c:v>0.17</c:v>
                </c:pt>
                <c:pt idx="4">
                  <c:v>#N/A</c:v>
                </c:pt>
                <c:pt idx="5">
                  <c:v>0.22</c:v>
                </c:pt>
                <c:pt idx="6">
                  <c:v>#N/A</c:v>
                </c:pt>
                <c:pt idx="7">
                  <c:v>0.55000000000000004</c:v>
                </c:pt>
                <c:pt idx="8">
                  <c:v>#N/A</c:v>
                </c:pt>
                <c:pt idx="9">
                  <c:v>0.43</c:v>
                </c:pt>
              </c:numCache>
            </c:numRef>
          </c:val>
          <c:extLst>
            <c:ext xmlns:c16="http://schemas.microsoft.com/office/drawing/2014/chart" uri="{C3380CC4-5D6E-409C-BE32-E72D297353CC}">
              <c16:uniqueId val="{00000004-E0DB-4699-A04B-B1B6167FDC1A}"/>
            </c:ext>
          </c:extLst>
        </c:ser>
        <c:ser>
          <c:idx val="5"/>
          <c:order val="5"/>
          <c:tx>
            <c:strRef>
              <c:f>データシート!$A$32</c:f>
              <c:strCache>
                <c:ptCount val="1"/>
                <c:pt idx="0">
                  <c:v>東京都都民の森管理運営事業特別会計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0.45</c:v>
                </c:pt>
                <c:pt idx="2">
                  <c:v>#N/A</c:v>
                </c:pt>
                <c:pt idx="3">
                  <c:v>0.72</c:v>
                </c:pt>
                <c:pt idx="4">
                  <c:v>#N/A</c:v>
                </c:pt>
                <c:pt idx="5">
                  <c:v>0.38</c:v>
                </c:pt>
                <c:pt idx="6">
                  <c:v>#N/A</c:v>
                </c:pt>
                <c:pt idx="7">
                  <c:v>0.5</c:v>
                </c:pt>
                <c:pt idx="8">
                  <c:v>#N/A</c:v>
                </c:pt>
                <c:pt idx="9">
                  <c:v>0.61</c:v>
                </c:pt>
              </c:numCache>
            </c:numRef>
          </c:val>
          <c:extLst>
            <c:ext xmlns:c16="http://schemas.microsoft.com/office/drawing/2014/chart" uri="{C3380CC4-5D6E-409C-BE32-E72D297353CC}">
              <c16:uniqueId val="{00000005-E0DB-4699-A04B-B1B6167FDC1A}"/>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1.58</c:v>
                </c:pt>
                <c:pt idx="2">
                  <c:v>#N/A</c:v>
                </c:pt>
                <c:pt idx="3">
                  <c:v>1.82</c:v>
                </c:pt>
                <c:pt idx="4">
                  <c:v>#N/A</c:v>
                </c:pt>
                <c:pt idx="5">
                  <c:v>0.64</c:v>
                </c:pt>
                <c:pt idx="6">
                  <c:v>#N/A</c:v>
                </c:pt>
                <c:pt idx="7">
                  <c:v>0.68</c:v>
                </c:pt>
                <c:pt idx="8">
                  <c:v>#N/A</c:v>
                </c:pt>
                <c:pt idx="9">
                  <c:v>0.61</c:v>
                </c:pt>
              </c:numCache>
            </c:numRef>
          </c:val>
          <c:extLst>
            <c:ext xmlns:c16="http://schemas.microsoft.com/office/drawing/2014/chart" uri="{C3380CC4-5D6E-409C-BE32-E72D297353CC}">
              <c16:uniqueId val="{00000006-E0DB-4699-A04B-B1B6167FDC1A}"/>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0.7</c:v>
                </c:pt>
                <c:pt idx="2">
                  <c:v>#N/A</c:v>
                </c:pt>
                <c:pt idx="3">
                  <c:v>0.37</c:v>
                </c:pt>
                <c:pt idx="4">
                  <c:v>#N/A</c:v>
                </c:pt>
                <c:pt idx="5">
                  <c:v>0.31</c:v>
                </c:pt>
                <c:pt idx="6">
                  <c:v>#N/A</c:v>
                </c:pt>
                <c:pt idx="7">
                  <c:v>0.43</c:v>
                </c:pt>
                <c:pt idx="8">
                  <c:v>#N/A</c:v>
                </c:pt>
                <c:pt idx="9">
                  <c:v>2.2000000000000002</c:v>
                </c:pt>
              </c:numCache>
            </c:numRef>
          </c:val>
          <c:extLst>
            <c:ext xmlns:c16="http://schemas.microsoft.com/office/drawing/2014/chart" uri="{C3380CC4-5D6E-409C-BE32-E72D297353CC}">
              <c16:uniqueId val="{00000007-E0DB-4699-A04B-B1B6167FDC1A}"/>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2.94</c:v>
                </c:pt>
                <c:pt idx="2">
                  <c:v>#N/A</c:v>
                </c:pt>
                <c:pt idx="3">
                  <c:v>2.67</c:v>
                </c:pt>
                <c:pt idx="4">
                  <c:v>#N/A</c:v>
                </c:pt>
                <c:pt idx="5">
                  <c:v>3.26</c:v>
                </c:pt>
                <c:pt idx="6">
                  <c:v>#N/A</c:v>
                </c:pt>
                <c:pt idx="7">
                  <c:v>3.42</c:v>
                </c:pt>
                <c:pt idx="8">
                  <c:v>#N/A</c:v>
                </c:pt>
                <c:pt idx="9">
                  <c:v>2.34</c:v>
                </c:pt>
              </c:numCache>
            </c:numRef>
          </c:val>
          <c:extLst>
            <c:ext xmlns:c16="http://schemas.microsoft.com/office/drawing/2014/chart" uri="{C3380CC4-5D6E-409C-BE32-E72D297353CC}">
              <c16:uniqueId val="{00000008-E0DB-4699-A04B-B1B6167FDC1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3.31</c:v>
                </c:pt>
                <c:pt idx="2">
                  <c:v>#N/A</c:v>
                </c:pt>
                <c:pt idx="3">
                  <c:v>8.07</c:v>
                </c:pt>
                <c:pt idx="4">
                  <c:v>#N/A</c:v>
                </c:pt>
                <c:pt idx="5">
                  <c:v>8.34</c:v>
                </c:pt>
                <c:pt idx="6">
                  <c:v>#N/A</c:v>
                </c:pt>
                <c:pt idx="7">
                  <c:v>9.85</c:v>
                </c:pt>
                <c:pt idx="8">
                  <c:v>#N/A</c:v>
                </c:pt>
                <c:pt idx="9">
                  <c:v>7.62</c:v>
                </c:pt>
              </c:numCache>
            </c:numRef>
          </c:val>
          <c:extLst>
            <c:ext xmlns:c16="http://schemas.microsoft.com/office/drawing/2014/chart" uri="{C3380CC4-5D6E-409C-BE32-E72D297353CC}">
              <c16:uniqueId val="{00000009-E0DB-4699-A04B-B1B6167FDC1A}"/>
            </c:ext>
          </c:extLst>
        </c:ser>
        <c:dLbls>
          <c:showLegendKey val="0"/>
          <c:showVal val="0"/>
          <c:showCatName val="0"/>
          <c:showSerName val="0"/>
          <c:showPercent val="0"/>
          <c:showBubbleSize val="0"/>
        </c:dLbls>
        <c:gapWidth val="150"/>
        <c:overlap val="100"/>
        <c:axId val="315511344"/>
        <c:axId val="315511736"/>
      </c:barChart>
      <c:catAx>
        <c:axId val="315511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5511736"/>
        <c:crosses val="autoZero"/>
        <c:auto val="1"/>
        <c:lblAlgn val="ctr"/>
        <c:lblOffset val="100"/>
        <c:tickLblSkip val="1"/>
        <c:tickMarkSkip val="1"/>
        <c:noMultiLvlLbl val="0"/>
      </c:catAx>
      <c:valAx>
        <c:axId val="315511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55113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232</c:v>
                </c:pt>
                <c:pt idx="5">
                  <c:v>231</c:v>
                </c:pt>
                <c:pt idx="8">
                  <c:v>238</c:v>
                </c:pt>
                <c:pt idx="11">
                  <c:v>242</c:v>
                </c:pt>
                <c:pt idx="14">
                  <c:v>241</c:v>
                </c:pt>
              </c:numCache>
            </c:numRef>
          </c:val>
          <c:extLst>
            <c:ext xmlns:c16="http://schemas.microsoft.com/office/drawing/2014/chart" uri="{C3380CC4-5D6E-409C-BE32-E72D297353CC}">
              <c16:uniqueId val="{00000000-2561-4947-83BB-B0D21AF8ABF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561-4947-83BB-B0D21AF8ABF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561-4947-83BB-B0D21AF8ABF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26</c:v>
                </c:pt>
                <c:pt idx="3">
                  <c:v>31</c:v>
                </c:pt>
                <c:pt idx="6">
                  <c:v>33</c:v>
                </c:pt>
                <c:pt idx="9">
                  <c:v>34</c:v>
                </c:pt>
                <c:pt idx="12">
                  <c:v>34</c:v>
                </c:pt>
              </c:numCache>
            </c:numRef>
          </c:val>
          <c:extLst>
            <c:ext xmlns:c16="http://schemas.microsoft.com/office/drawing/2014/chart" uri="{C3380CC4-5D6E-409C-BE32-E72D297353CC}">
              <c16:uniqueId val="{00000003-2561-4947-83BB-B0D21AF8ABF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164</c:v>
                </c:pt>
                <c:pt idx="3">
                  <c:v>170</c:v>
                </c:pt>
                <c:pt idx="6">
                  <c:v>176</c:v>
                </c:pt>
                <c:pt idx="9">
                  <c:v>177</c:v>
                </c:pt>
                <c:pt idx="12">
                  <c:v>180</c:v>
                </c:pt>
              </c:numCache>
            </c:numRef>
          </c:val>
          <c:extLst>
            <c:ext xmlns:c16="http://schemas.microsoft.com/office/drawing/2014/chart" uri="{C3380CC4-5D6E-409C-BE32-E72D297353CC}">
              <c16:uniqueId val="{00000004-2561-4947-83BB-B0D21AF8ABF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561-4947-83BB-B0D21AF8ABF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561-4947-83BB-B0D21AF8ABF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92</c:v>
                </c:pt>
                <c:pt idx="3">
                  <c:v>87</c:v>
                </c:pt>
                <c:pt idx="6">
                  <c:v>91</c:v>
                </c:pt>
                <c:pt idx="9">
                  <c:v>92</c:v>
                </c:pt>
                <c:pt idx="12">
                  <c:v>94</c:v>
                </c:pt>
              </c:numCache>
            </c:numRef>
          </c:val>
          <c:extLst>
            <c:ext xmlns:c16="http://schemas.microsoft.com/office/drawing/2014/chart" uri="{C3380CC4-5D6E-409C-BE32-E72D297353CC}">
              <c16:uniqueId val="{00000007-2561-4947-83BB-B0D21AF8ABF8}"/>
            </c:ext>
          </c:extLst>
        </c:ser>
        <c:dLbls>
          <c:showLegendKey val="0"/>
          <c:showVal val="0"/>
          <c:showCatName val="0"/>
          <c:showSerName val="0"/>
          <c:showPercent val="0"/>
          <c:showBubbleSize val="0"/>
        </c:dLbls>
        <c:gapWidth val="100"/>
        <c:overlap val="100"/>
        <c:axId val="315512520"/>
        <c:axId val="3155129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50</c:v>
                </c:pt>
                <c:pt idx="2">
                  <c:v>#N/A</c:v>
                </c:pt>
                <c:pt idx="3">
                  <c:v>#N/A</c:v>
                </c:pt>
                <c:pt idx="4">
                  <c:v>57</c:v>
                </c:pt>
                <c:pt idx="5">
                  <c:v>#N/A</c:v>
                </c:pt>
                <c:pt idx="6">
                  <c:v>#N/A</c:v>
                </c:pt>
                <c:pt idx="7">
                  <c:v>62</c:v>
                </c:pt>
                <c:pt idx="8">
                  <c:v>#N/A</c:v>
                </c:pt>
                <c:pt idx="9">
                  <c:v>#N/A</c:v>
                </c:pt>
                <c:pt idx="10">
                  <c:v>61</c:v>
                </c:pt>
                <c:pt idx="11">
                  <c:v>#N/A</c:v>
                </c:pt>
                <c:pt idx="12">
                  <c:v>#N/A</c:v>
                </c:pt>
                <c:pt idx="13">
                  <c:v>67</c:v>
                </c:pt>
                <c:pt idx="14">
                  <c:v>#N/A</c:v>
                </c:pt>
              </c:numCache>
            </c:numRef>
          </c:val>
          <c:smooth val="0"/>
          <c:extLst>
            <c:ext xmlns:c16="http://schemas.microsoft.com/office/drawing/2014/chart" uri="{C3380CC4-5D6E-409C-BE32-E72D297353CC}">
              <c16:uniqueId val="{00000008-2561-4947-83BB-B0D21AF8ABF8}"/>
            </c:ext>
          </c:extLst>
        </c:ser>
        <c:dLbls>
          <c:showLegendKey val="0"/>
          <c:showVal val="0"/>
          <c:showCatName val="0"/>
          <c:showSerName val="0"/>
          <c:showPercent val="0"/>
          <c:showBubbleSize val="0"/>
        </c:dLbls>
        <c:marker val="1"/>
        <c:smooth val="0"/>
        <c:axId val="315512520"/>
        <c:axId val="315512912"/>
      </c:lineChart>
      <c:catAx>
        <c:axId val="315512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5512912"/>
        <c:crosses val="autoZero"/>
        <c:auto val="1"/>
        <c:lblAlgn val="ctr"/>
        <c:lblOffset val="100"/>
        <c:tickLblSkip val="1"/>
        <c:tickMarkSkip val="1"/>
        <c:noMultiLvlLbl val="0"/>
      </c:catAx>
      <c:valAx>
        <c:axId val="3155129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5512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2490</c:v>
                </c:pt>
                <c:pt idx="5">
                  <c:v>2446</c:v>
                </c:pt>
                <c:pt idx="8">
                  <c:v>2331</c:v>
                </c:pt>
                <c:pt idx="11">
                  <c:v>2260</c:v>
                </c:pt>
                <c:pt idx="14">
                  <c:v>2143</c:v>
                </c:pt>
              </c:numCache>
            </c:numRef>
          </c:val>
          <c:extLst>
            <c:ext xmlns:c16="http://schemas.microsoft.com/office/drawing/2014/chart" uri="{C3380CC4-5D6E-409C-BE32-E72D297353CC}">
              <c16:uniqueId val="{00000000-187B-4DF1-9BFE-063D69E8E54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6</c:v>
                </c:pt>
                <c:pt idx="5">
                  <c:v>3</c:v>
                </c:pt>
                <c:pt idx="8">
                  <c:v>3</c:v>
                </c:pt>
                <c:pt idx="11">
                  <c:v>0</c:v>
                </c:pt>
                <c:pt idx="14">
                  <c:v>0</c:v>
                </c:pt>
              </c:numCache>
            </c:numRef>
          </c:val>
          <c:extLst>
            <c:ext xmlns:c16="http://schemas.microsoft.com/office/drawing/2014/chart" uri="{C3380CC4-5D6E-409C-BE32-E72D297353CC}">
              <c16:uniqueId val="{00000001-187B-4DF1-9BFE-063D69E8E54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5502</c:v>
                </c:pt>
                <c:pt idx="5">
                  <c:v>5643</c:v>
                </c:pt>
                <c:pt idx="8">
                  <c:v>5684</c:v>
                </c:pt>
                <c:pt idx="11">
                  <c:v>5604</c:v>
                </c:pt>
                <c:pt idx="14">
                  <c:v>5499</c:v>
                </c:pt>
              </c:numCache>
            </c:numRef>
          </c:val>
          <c:extLst>
            <c:ext xmlns:c16="http://schemas.microsoft.com/office/drawing/2014/chart" uri="{C3380CC4-5D6E-409C-BE32-E72D297353CC}">
              <c16:uniqueId val="{00000002-187B-4DF1-9BFE-063D69E8E54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87B-4DF1-9BFE-063D69E8E54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87B-4DF1-9BFE-063D69E8E54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87B-4DF1-9BFE-063D69E8E54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575</c:v>
                </c:pt>
                <c:pt idx="3">
                  <c:v>571</c:v>
                </c:pt>
                <c:pt idx="6">
                  <c:v>565</c:v>
                </c:pt>
                <c:pt idx="9">
                  <c:v>565</c:v>
                </c:pt>
                <c:pt idx="12">
                  <c:v>564</c:v>
                </c:pt>
              </c:numCache>
            </c:numRef>
          </c:val>
          <c:extLst>
            <c:ext xmlns:c16="http://schemas.microsoft.com/office/drawing/2014/chart" uri="{C3380CC4-5D6E-409C-BE32-E72D297353CC}">
              <c16:uniqueId val="{00000006-187B-4DF1-9BFE-063D69E8E54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594</c:v>
                </c:pt>
                <c:pt idx="3">
                  <c:v>583</c:v>
                </c:pt>
                <c:pt idx="6">
                  <c:v>549</c:v>
                </c:pt>
                <c:pt idx="9">
                  <c:v>544</c:v>
                </c:pt>
                <c:pt idx="12">
                  <c:v>514</c:v>
                </c:pt>
              </c:numCache>
            </c:numRef>
          </c:val>
          <c:extLst>
            <c:ext xmlns:c16="http://schemas.microsoft.com/office/drawing/2014/chart" uri="{C3380CC4-5D6E-409C-BE32-E72D297353CC}">
              <c16:uniqueId val="{00000007-187B-4DF1-9BFE-063D69E8E54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1955</c:v>
                </c:pt>
                <c:pt idx="3">
                  <c:v>1936</c:v>
                </c:pt>
                <c:pt idx="6">
                  <c:v>1793</c:v>
                </c:pt>
                <c:pt idx="9">
                  <c:v>1735</c:v>
                </c:pt>
                <c:pt idx="12">
                  <c:v>1686</c:v>
                </c:pt>
              </c:numCache>
            </c:numRef>
          </c:val>
          <c:extLst>
            <c:ext xmlns:c16="http://schemas.microsoft.com/office/drawing/2014/chart" uri="{C3380CC4-5D6E-409C-BE32-E72D297353CC}">
              <c16:uniqueId val="{00000008-187B-4DF1-9BFE-063D69E8E54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87B-4DF1-9BFE-063D69E8E54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1127</c:v>
                </c:pt>
                <c:pt idx="3">
                  <c:v>1126</c:v>
                </c:pt>
                <c:pt idx="6">
                  <c:v>1100</c:v>
                </c:pt>
                <c:pt idx="9">
                  <c:v>1071</c:v>
                </c:pt>
                <c:pt idx="12">
                  <c:v>1036</c:v>
                </c:pt>
              </c:numCache>
            </c:numRef>
          </c:val>
          <c:extLst>
            <c:ext xmlns:c16="http://schemas.microsoft.com/office/drawing/2014/chart" uri="{C3380CC4-5D6E-409C-BE32-E72D297353CC}">
              <c16:uniqueId val="{0000000A-187B-4DF1-9BFE-063D69E8E547}"/>
            </c:ext>
          </c:extLst>
        </c:ser>
        <c:dLbls>
          <c:showLegendKey val="0"/>
          <c:showVal val="0"/>
          <c:showCatName val="0"/>
          <c:showSerName val="0"/>
          <c:showPercent val="0"/>
          <c:showBubbleSize val="0"/>
        </c:dLbls>
        <c:gapWidth val="100"/>
        <c:overlap val="100"/>
        <c:axId val="315513304"/>
        <c:axId val="3155140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87B-4DF1-9BFE-063D69E8E547}"/>
            </c:ext>
          </c:extLst>
        </c:ser>
        <c:dLbls>
          <c:showLegendKey val="0"/>
          <c:showVal val="0"/>
          <c:showCatName val="0"/>
          <c:showSerName val="0"/>
          <c:showPercent val="0"/>
          <c:showBubbleSize val="0"/>
        </c:dLbls>
        <c:marker val="1"/>
        <c:smooth val="0"/>
        <c:axId val="315513304"/>
        <c:axId val="315514088"/>
      </c:lineChart>
      <c:catAx>
        <c:axId val="315513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15514088"/>
        <c:crosses val="autoZero"/>
        <c:auto val="1"/>
        <c:lblAlgn val="ctr"/>
        <c:lblOffset val="100"/>
        <c:tickLblSkip val="1"/>
        <c:tickMarkSkip val="1"/>
        <c:noMultiLvlLbl val="0"/>
      </c:catAx>
      <c:valAx>
        <c:axId val="315514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5513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2742</c:v>
                </c:pt>
                <c:pt idx="1">
                  <c:v>2610</c:v>
                </c:pt>
                <c:pt idx="2">
                  <c:v>2511</c:v>
                </c:pt>
              </c:numCache>
            </c:numRef>
          </c:val>
          <c:extLst>
            <c:ext xmlns:c16="http://schemas.microsoft.com/office/drawing/2014/chart" uri="{C3380CC4-5D6E-409C-BE32-E72D297353CC}">
              <c16:uniqueId val="{00000000-3088-454C-9B84-DF9BEC2C414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75</c:v>
                </c:pt>
                <c:pt idx="1">
                  <c:v>75</c:v>
                </c:pt>
                <c:pt idx="2">
                  <c:v>75</c:v>
                </c:pt>
              </c:numCache>
            </c:numRef>
          </c:val>
          <c:extLst>
            <c:ext xmlns:c16="http://schemas.microsoft.com/office/drawing/2014/chart" uri="{C3380CC4-5D6E-409C-BE32-E72D297353CC}">
              <c16:uniqueId val="{00000001-3088-454C-9B84-DF9BEC2C414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2554</c:v>
                </c:pt>
                <c:pt idx="1">
                  <c:v>2549</c:v>
                </c:pt>
                <c:pt idx="2">
                  <c:v>2593</c:v>
                </c:pt>
              </c:numCache>
            </c:numRef>
          </c:val>
          <c:extLst>
            <c:ext xmlns:c16="http://schemas.microsoft.com/office/drawing/2014/chart" uri="{C3380CC4-5D6E-409C-BE32-E72D297353CC}">
              <c16:uniqueId val="{00000002-3088-454C-9B84-DF9BEC2C4149}"/>
            </c:ext>
          </c:extLst>
        </c:ser>
        <c:dLbls>
          <c:showLegendKey val="0"/>
          <c:showVal val="0"/>
          <c:showCatName val="0"/>
          <c:showSerName val="0"/>
          <c:showPercent val="0"/>
          <c:showBubbleSize val="0"/>
        </c:dLbls>
        <c:gapWidth val="120"/>
        <c:overlap val="100"/>
        <c:axId val="315514480"/>
        <c:axId val="324297648"/>
      </c:barChart>
      <c:catAx>
        <c:axId val="315514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24297648"/>
        <c:crosses val="autoZero"/>
        <c:auto val="1"/>
        <c:lblAlgn val="ctr"/>
        <c:lblOffset val="100"/>
        <c:tickLblSkip val="1"/>
        <c:tickMarkSkip val="1"/>
        <c:noMultiLvlLbl val="0"/>
      </c:catAx>
      <c:valAx>
        <c:axId val="3242976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5514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{A206B807-D927-45D6-8264-4D9036A6C7E2}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BF96-4F78-A378-8349E68421F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{65553EC4-6E48-4948-BFC7-DB43C99A3D7F}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F96-4F78-A378-8349E68421F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{A7D7E573-9EFD-44BC-8250-3B246FAC457E}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F96-4F78-A378-8349E68421F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{5C2099FC-17D3-4B54-9B17-720158551B20}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F96-4F78-A378-8349E68421F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{78DA5CA3-03FC-40B8-A3C9-FCC815B84CE9}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F96-4F78-A378-8349E68421F2}"/>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{0A34D484-B645-4D1A-AC3A-F8AE98090703}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BF96-4F78-A378-8349E68421F2}"/>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{7C2C0E7A-5C08-4E97-984C-5EEFB7CD2B5B}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BF96-4F78-A378-8349E68421F2}"/>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{3DC08BE6-DA52-44D9-AB7E-046C3E9C44BC}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BF96-4F78-A378-8349E68421F2}"/>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{D5EEF265-F9A7-49F7-BEB6-FEF728E1AE60}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BF96-4F78-A378-8349E68421F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F96-4F78-A378-8349E68421F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{67394F72-9B84-4900-BFD1-69EECBA4774F}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BF96-4F78-A378-8349E68421F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{320371CB-38EA-4B91-8F6B-2D57D2BD0C4C}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F96-4F78-A378-8349E68421F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{A8ED882E-4E00-4A05-9FB9-DA1D29E2B25A}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F96-4F78-A378-8349E68421F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{3E4ACBBD-48C2-4C5E-B48B-09BB9B2193E2}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F96-4F78-A378-8349E68421F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{A938496B-35A4-441B-9107-7F3513449F79}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F96-4F78-A378-8349E68421F2}"/>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{12D7E87C-996F-4720-B5D1-406267E8D98D}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BF96-4F78-A378-8349E68421F2}"/>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{83E85A8A-DC44-4A04-B424-DFF0F099E44B}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BF96-4F78-A378-8349E68421F2}"/>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{04098A23-8B51-4D5A-9C0D-C423C8C5CE2A}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BF96-4F78-A378-8349E68421F2}"/>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{6E744E50-73BF-4066-A140-B904ED43FEF8}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BF96-4F78-A378-8349E68421F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c:ext xmlns:c16="http://schemas.microsoft.com/office/drawing/2014/chart" uri="{C3380CC4-5D6E-409C-BE32-E72D297353CC}">
              <c16:uniqueId val="{00000013-BF96-4F78-A378-8349E68421F2}"/>
            </c:ext>
          </c:extLst>
        </c:ser>
        <c:dLbls>
          <c:showLegendKey val="0"/>
          <c:showVal val="1"/>
          <c:showCatName val="0"/>
          <c:showSerName val="0"/>
          <c:showPercent val="0"/>
          <c:showBubbleSize val="0"/>
        </c:dLbls>
        <c:axId val="46179840"/>
        <c:axId val="46181760"/>
      </c:scatterChart>
      <c:valAx>
        <c:axId val="461798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{E4EF4785-0312-440E-9AA1-A3412E603F5C}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F445-438A-940B-5F027FF1D7E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{AE0B2BBF-7DB1-4D49-ABBC-C0551A127331}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445-438A-940B-5F027FF1D7E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{FC796243-4FC0-41A0-8EBD-81C0AD60B4EE}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445-438A-940B-5F027FF1D7E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{7DE64317-9604-4877-BCB7-95432342A52F}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445-438A-940B-5F027FF1D7E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{195151DA-5EFE-4A03-AF76-28E6AB73870E}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445-438A-940B-5F027FF1D7E8}"/>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{6108A3DC-5DCB-4F24-A9CA-97761F883D29}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F445-438A-940B-5F027FF1D7E8}"/>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{59F02EF3-CD29-406F-A73F-AB93B666649C}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F445-438A-940B-5F027FF1D7E8}"/>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{39F0F59A-0F14-4BBE-A789-000A0E09016F}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F445-438A-940B-5F027FF1D7E8}"/>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{5265B331-BE48-45FE-ABE3-F8C1B78947A6}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F445-438A-940B-5F027FF1D7E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4.8</c:v>
                </c:pt>
                <c:pt idx="8">
                  <c:v>4.7</c:v>
                </c:pt>
                <c:pt idx="16">
                  <c:v>4.5999999999999996</c:v>
                </c:pt>
                <c:pt idx="24">
                  <c:v>4.9000000000000004</c:v>
                </c:pt>
                <c:pt idx="32">
                  <c:v>5.2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F445-438A-940B-5F027FF1D7E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{C295562C-8200-4F9D-8BA8-793F56771A54}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F445-438A-940B-5F027FF1D7E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{427250C1-052E-4B11-90AC-0869A6456D93}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445-438A-940B-5F027FF1D7E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{5FAE4ABB-2528-4818-B200-82B9A1BEF1FE}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445-438A-940B-5F027FF1D7E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{D4294AF1-D2FA-49DB-947A-D819BA46DA19}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445-438A-940B-5F027FF1D7E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{EC42C7B2-AC60-41AD-BB92-612D5F84D515}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445-438A-940B-5F027FF1D7E8}"/>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{6F63C58B-99BC-4D26-86C9-8ACDB11A51DE}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F445-438A-940B-5F027FF1D7E8}"/>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{EC86F836-7EDA-4BEE-8C33-2D1AC7ABE508}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F445-438A-940B-5F027FF1D7E8}"/>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{09903169-F20A-4D12-A8C7-65FEC39DDD81}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F445-438A-940B-5F027FF1D7E8}"/>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{F7FF1E29-674F-42B4-8D64-96EBE70DD8B4}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F445-438A-940B-5F027FF1D7E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6.4</c:v>
                </c:pt>
                <c:pt idx="16">
                  <c:v>6.9</c:v>
                </c:pt>
                <c:pt idx="24">
                  <c:v>7.1</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F445-438A-940B-5F027FF1D7E8}"/>
            </c:ext>
          </c:extLst>
        </c:ser>
        <c:dLbls>
          <c:showLegendKey val="0"/>
          <c:showVal val="1"/>
          <c:showCatName val="0"/>
          <c:showSerName val="0"/>
          <c:showPercent val="0"/>
          <c:showBubbleSize val="0"/>
        </c:dLbls>
        <c:axId val="84219776"/>
        <c:axId val="84234240"/>
      </c:scatterChart>
      <c:valAx>
        <c:axId val="84219776"/>
        <c:scaling>
          <c:orientation val="minMax"/>
          <c:max val="7.8999999999999995"/>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東京都檜原村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実質公債費比率の分子については、昨年と比較してもほぼ横ばいとなっており低い水準を維持している。しかし、下水道事業に係る事業債の発行により</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その償還金に対する繰入金が増加してきているため、今後も起債発行額の抑制を図り、公債費比率の低水準を保持していく。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　利用なし。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東京都檜原村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将来負担比率については、昨年と比較しても横ばいとなっており低い水準となっているが、公営企業債等に対する繰入見込額が多いため、下水道事業</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をはじめ</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公営企業に係る起債の新規発行の抑制に努めていく。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東京都檜原村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本庁舎空調設備等改修事業</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及び村営住宅</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建設</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事業等に伴い財政調整基金を</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100</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百万円取り崩し、後期高齢者医療費助成事業に充当するため社会福祉基金を</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8</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百万円取り崩したことにより</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各基金が減額となっている。また、新規基金として移住・定住促進基金を創設し</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50</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基金全体としては</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55</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百万円の減</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額</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基金の使途の明確化を図るため、財政調整基金を取り崩して特定目的基金に積み立てるための計画を定めていきたい。また、農林業事業や観光推進事業を進めていく上で、財政調整基金を取り崩していくこととなり、また社会福祉基金を活用し後期高齢者医療費助成事業を継続していくことから、全体の基金として中長期的には減少傾向となる見込み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公共施設整備基金：公共施設整備のための費用に充てるための基金</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社会福祉基金：社会福祉事業の実施に必要な事業に充てるための基金</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社会福祉基金：後期高齢者医療費助成事業に充当するため社会福祉基金を</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8</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百万円取り崩したことによる減額。</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新規基金として移住・定住促進基金を創設し</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50</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その他の基金：その他特定目的基金については、基金積立金利子分のみ積立てのため微増となっている。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公共施設整備基金：公共施設等総合管理実施計画等を踏まえ、公共施設の大規模改修等、将来を見据えた適正な基金残高を設定し運用していく予定。</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本庁舎空調設備等改修事業及び村営住宅建設事業等に伴い財政調整基金を</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100</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百万円取り崩し、</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対前年度から</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99</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百万円の減額となった。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基金の使途を明確にするため、特定目的基金へ積み替えていきたい。また、災害への備え等のため過去の実績等を踏まえ、適正な基金残高を早期に設定し更に効率的な基金運用を</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図って</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いく予定。</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基金積立金利子分のみ積み立てのため微増となっている。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地方債の償還計画を踏まえ、今後の起債償還に対する不足の事態等に備え現状を維持していきたい。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13F7704B-1A84-49D8-BB7B-ED39A6DFC4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E52B53B7-BF99-431B-817B-5363BC867D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a:extLst>
            <a:ext uri="{FF2B5EF4-FFF2-40B4-BE49-F238E27FC236}">
              <a16:creationId xmlns:a16="http://schemas.microsoft.com/office/drawing/2014/main" id="{014A3E78-E8B5-4350-AFF2-E1F3F4B4707B}"/>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a:extLst>
            <a:ext uri="{FF2B5EF4-FFF2-40B4-BE49-F238E27FC236}">
              <a16:creationId xmlns:a16="http://schemas.microsoft.com/office/drawing/2014/main" id="{9D0349E1-9BCB-4DCF-A030-F1583943F7D7}"/>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a:extLst>
            <a:ext uri="{FF2B5EF4-FFF2-40B4-BE49-F238E27FC236}">
              <a16:creationId xmlns:a16="http://schemas.microsoft.com/office/drawing/2014/main" id="{93C446FD-4AC2-4942-B536-4AF1F7682B35}"/>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a:extLst>
            <a:ext uri="{FF2B5EF4-FFF2-40B4-BE49-F238E27FC236}">
              <a16:creationId xmlns:a16="http://schemas.microsoft.com/office/drawing/2014/main" id="{BB090F5F-61BE-4AAD-9EDC-32B0824A9FB8}"/>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8" name="正方形/長方形 7">
          <a:extLst>
            <a:ext uri="{FF2B5EF4-FFF2-40B4-BE49-F238E27FC236}">
              <a16:creationId xmlns:a16="http://schemas.microsoft.com/office/drawing/2014/main" id="{F3134310-3A2D-41C9-AA5B-799956D33387}"/>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a:extLst>
            <a:ext uri="{FF2B5EF4-FFF2-40B4-BE49-F238E27FC236}">
              <a16:creationId xmlns:a16="http://schemas.microsoft.com/office/drawing/2014/main" id="{AEA51D03-34E0-40A4-8199-66019D05D249}"/>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a:extLst>
            <a:ext uri="{FF2B5EF4-FFF2-40B4-BE49-F238E27FC236}">
              <a16:creationId xmlns:a16="http://schemas.microsoft.com/office/drawing/2014/main" id="{EDB2E320-D0C3-49BC-9352-AC9089EF0EE1}"/>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a:extLst>
            <a:ext uri="{FF2B5EF4-FFF2-40B4-BE49-F238E27FC236}">
              <a16:creationId xmlns:a16="http://schemas.microsoft.com/office/drawing/2014/main" id="{3CECF8A8-F89E-4FA6-81DF-870B2F155BE8}"/>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a:extLst>
            <a:ext uri="{FF2B5EF4-FFF2-40B4-BE49-F238E27FC236}">
              <a16:creationId xmlns:a16="http://schemas.microsoft.com/office/drawing/2014/main" id="{7BA17A79-3ED3-4E36-A8E3-6FCE964CA019}"/>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東京都檜原村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a:extLst>
            <a:ext uri="{FF2B5EF4-FFF2-40B4-BE49-F238E27FC236}">
              <a16:creationId xmlns:a16="http://schemas.microsoft.com/office/drawing/2014/main" id="{F65C96F4-30F9-4556-BEAE-342B9330657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a:extLst>
            <a:ext uri="{FF2B5EF4-FFF2-40B4-BE49-F238E27FC236}">
              <a16:creationId xmlns:a16="http://schemas.microsoft.com/office/drawing/2014/main" id="{8AD685BA-889C-4896-88DB-360585880EF1}"/>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a:extLst>
            <a:ext uri="{FF2B5EF4-FFF2-40B4-BE49-F238E27FC236}">
              <a16:creationId xmlns:a16="http://schemas.microsoft.com/office/drawing/2014/main" id="{BA89F83D-F5DD-476B-94DC-EF354E19204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a:extLst>
            <a:ext uri="{FF2B5EF4-FFF2-40B4-BE49-F238E27FC236}">
              <a16:creationId xmlns:a16="http://schemas.microsoft.com/office/drawing/2014/main" id="{6E9AF00C-4C3A-4C6A-9CC2-5C54E1255993}"/>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a:extLst>
            <a:ext uri="{FF2B5EF4-FFF2-40B4-BE49-F238E27FC236}">
              <a16:creationId xmlns:a16="http://schemas.microsoft.com/office/drawing/2014/main" id="{DBE8E258-FDD2-4532-9FFA-B495F394F208}"/>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a:extLst>
            <a:ext uri="{FF2B5EF4-FFF2-40B4-BE49-F238E27FC236}">
              <a16:creationId xmlns:a16="http://schemas.microsoft.com/office/drawing/2014/main" id="{5097D361-EC6F-42E5-AEA6-C3F4FA272281}"/>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2,217
2,210
105.41
3,609,088
3,493,391
115,697
1,404,952
1,036,122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a:extLst>
            <a:ext uri="{FF2B5EF4-FFF2-40B4-BE49-F238E27FC236}">
              <a16:creationId xmlns:a16="http://schemas.microsoft.com/office/drawing/2014/main" id="{1A93BF40-E122-44FB-BD34-69457EE009D3}"/>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a:extLst>
            <a:ext uri="{FF2B5EF4-FFF2-40B4-BE49-F238E27FC236}">
              <a16:creationId xmlns:a16="http://schemas.microsoft.com/office/drawing/2014/main" id="{65D40A48-E10B-42ED-93E9-A3E33282B571}"/>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a:extLst>
            <a:ext uri="{FF2B5EF4-FFF2-40B4-BE49-F238E27FC236}">
              <a16:creationId xmlns:a16="http://schemas.microsoft.com/office/drawing/2014/main" id="{5FA69578-B43B-4D3D-A3AE-B614D3C1F3B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a:extLst>
            <a:ext uri="{FF2B5EF4-FFF2-40B4-BE49-F238E27FC236}">
              <a16:creationId xmlns:a16="http://schemas.microsoft.com/office/drawing/2014/main" id="{CDED7FA2-3A32-4346-BE8D-D28BC6D6867A}"/>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a:extLst>
            <a:ext uri="{FF2B5EF4-FFF2-40B4-BE49-F238E27FC236}">
              <a16:creationId xmlns:a16="http://schemas.microsoft.com/office/drawing/2014/main" id="{5EF3F5FB-8A42-4697-A6C9-4A899D463C77}"/>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a:extLst>
            <a:ext uri="{FF2B5EF4-FFF2-40B4-BE49-F238E27FC236}">
              <a16:creationId xmlns:a16="http://schemas.microsoft.com/office/drawing/2014/main" id="{EAB3E715-3045-4C2B-BA5D-6A9371856E89}"/>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a:extLst>
            <a:ext uri="{FF2B5EF4-FFF2-40B4-BE49-F238E27FC236}">
              <a16:creationId xmlns:a16="http://schemas.microsoft.com/office/drawing/2014/main" id="{762AB3DD-ABB5-40BF-AF3A-AD3F210582D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a:extLst>
            <a:ext uri="{FF2B5EF4-FFF2-40B4-BE49-F238E27FC236}">
              <a16:creationId xmlns:a16="http://schemas.microsoft.com/office/drawing/2014/main" id="{DC1CDE23-0B1F-4748-9DF5-01FA523344B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a:extLst>
            <a:ext uri="{FF2B5EF4-FFF2-40B4-BE49-F238E27FC236}">
              <a16:creationId xmlns:a16="http://schemas.microsoft.com/office/drawing/2014/main" id="{A4F24B3E-52FC-4FBC-8F75-B4DD0177DD2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a:extLst>
            <a:ext uri="{FF2B5EF4-FFF2-40B4-BE49-F238E27FC236}">
              <a16:creationId xmlns:a16="http://schemas.microsoft.com/office/drawing/2014/main" id="{3E3A6F8B-0DBB-4E0E-8D37-0F437A3FE3BA}"/>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a:extLst>
            <a:ext uri="{FF2B5EF4-FFF2-40B4-BE49-F238E27FC236}">
              <a16:creationId xmlns:a16="http://schemas.microsoft.com/office/drawing/2014/main" id="{457E06B1-EC7D-47FD-89AF-AD2578B74D5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a:extLst>
            <a:ext uri="{FF2B5EF4-FFF2-40B4-BE49-F238E27FC236}">
              <a16:creationId xmlns:a16="http://schemas.microsoft.com/office/drawing/2014/main" id="{78937571-657F-42C9-A9B7-79D552B6DBB4}"/>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a:extLst>
            <a:ext uri="{FF2B5EF4-FFF2-40B4-BE49-F238E27FC236}">
              <a16:creationId xmlns:a16="http://schemas.microsoft.com/office/drawing/2014/main" id="{148BD51B-278F-4B62-8252-B1FDF05B514A}"/>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a:extLst>
            <a:ext uri="{FF2B5EF4-FFF2-40B4-BE49-F238E27FC236}">
              <a16:creationId xmlns:a16="http://schemas.microsoft.com/office/drawing/2014/main" id="{174D061B-F893-4DBC-9E80-FD4950430941}"/>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a:extLst>
            <a:ext uri="{FF2B5EF4-FFF2-40B4-BE49-F238E27FC236}">
              <a16:creationId xmlns:a16="http://schemas.microsoft.com/office/drawing/2014/main" id="{AA246595-334D-48A7-9F66-205D15930B97}"/>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a:extLst>
            <a:ext uri="{FF2B5EF4-FFF2-40B4-BE49-F238E27FC236}">
              <a16:creationId xmlns:a16="http://schemas.microsoft.com/office/drawing/2014/main" id="{5A269A21-2E93-4308-8A38-D44DCD014241}"/>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a:extLst>
            <a:ext uri="{FF2B5EF4-FFF2-40B4-BE49-F238E27FC236}">
              <a16:creationId xmlns:a16="http://schemas.microsoft.com/office/drawing/2014/main" id="{5F6A5977-1261-4B93-A9A0-A16BE2500DFC}"/>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6" name="テキスト ボックス 35">
          <a:extLst>
            <a:ext uri="{FF2B5EF4-FFF2-40B4-BE49-F238E27FC236}">
              <a16:creationId xmlns:a16="http://schemas.microsoft.com/office/drawing/2014/main" id="{456C42B3-B719-4395-B3BE-1273CD7A7C22}"/>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7" name="テキスト ボックス 36">
          <a:extLst>
            <a:ext uri="{FF2B5EF4-FFF2-40B4-BE49-F238E27FC236}">
              <a16:creationId xmlns:a16="http://schemas.microsoft.com/office/drawing/2014/main" id="{563C13F7-3809-45E3-8BF7-0DA74069C6C4}"/>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8" name="テキスト ボックス 37">
          <a:extLst>
            <a:ext uri="{FF2B5EF4-FFF2-40B4-BE49-F238E27FC236}">
              <a16:creationId xmlns:a16="http://schemas.microsoft.com/office/drawing/2014/main" id="{A01AC9AB-E283-4180-A2F3-7DB5B718F046}"/>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9" name="テキスト ボックス 38">
          <a:extLst>
            <a:ext uri="{FF2B5EF4-FFF2-40B4-BE49-F238E27FC236}">
              <a16:creationId xmlns:a16="http://schemas.microsoft.com/office/drawing/2014/main" id="{8197030C-961D-4319-AF28-59B66535C44C}"/>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a:extLst>
            <a:ext uri="{FF2B5EF4-FFF2-40B4-BE49-F238E27FC236}">
              <a16:creationId xmlns:a16="http://schemas.microsoft.com/office/drawing/2014/main" id="{6B9E6017-ABB3-4D1E-8DAF-44AEF74D7D8F}"/>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a:extLst>
            <a:ext uri="{FF2B5EF4-FFF2-40B4-BE49-F238E27FC236}">
              <a16:creationId xmlns:a16="http://schemas.microsoft.com/office/drawing/2014/main" id="{45AC2A41-1366-4C29-AF02-D8C58F28245D}"/>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2" name="正方形/長方形 41">
          <a:extLst>
            <a:ext uri="{FF2B5EF4-FFF2-40B4-BE49-F238E27FC236}">
              <a16:creationId xmlns:a16="http://schemas.microsoft.com/office/drawing/2014/main" id="{27428C2D-90BE-4F83-BEDC-EA9281DDD7EF}"/>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a:extLst>
            <a:ext uri="{FF2B5EF4-FFF2-40B4-BE49-F238E27FC236}">
              <a16:creationId xmlns:a16="http://schemas.microsoft.com/office/drawing/2014/main" id="{CA732EEE-BED6-4121-8D5A-087D381833CA}"/>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a:extLst>
            <a:ext uri="{FF2B5EF4-FFF2-40B4-BE49-F238E27FC236}">
              <a16:creationId xmlns:a16="http://schemas.microsoft.com/office/drawing/2014/main" id="{0F9E6FE5-C344-4EC5-B7E5-1358BAD8A70F}"/>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a:extLst>
            <a:ext uri="{FF2B5EF4-FFF2-40B4-BE49-F238E27FC236}">
              <a16:creationId xmlns:a16="http://schemas.microsoft.com/office/drawing/2014/main" id="{FDE25C44-AEA4-48A8-88D3-E47E8CC5600F}"/>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a:extLst>
            <a:ext uri="{FF2B5EF4-FFF2-40B4-BE49-F238E27FC236}">
              <a16:creationId xmlns:a16="http://schemas.microsoft.com/office/drawing/2014/main" id="{39F2DFAF-E3ED-4A13-8726-0FBBA813B925}"/>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a:extLst>
            <a:ext uri="{FF2B5EF4-FFF2-40B4-BE49-F238E27FC236}">
              <a16:creationId xmlns:a16="http://schemas.microsoft.com/office/drawing/2014/main" id="{0B4D3DAB-1369-412F-B539-7836332175E5}"/>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a:extLst>
            <a:ext uri="{FF2B5EF4-FFF2-40B4-BE49-F238E27FC236}">
              <a16:creationId xmlns:a16="http://schemas.microsoft.com/office/drawing/2014/main" id="{8741BE8E-8865-45BC-8A73-3C599978164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a:extLst>
            <a:ext uri="{FF2B5EF4-FFF2-40B4-BE49-F238E27FC236}">
              <a16:creationId xmlns:a16="http://schemas.microsoft.com/office/drawing/2014/main" id="{0EBAB5F2-12EC-4CB8-9438-935151F10B23}"/>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a:extLst>
            <a:ext uri="{FF2B5EF4-FFF2-40B4-BE49-F238E27FC236}">
              <a16:creationId xmlns:a16="http://schemas.microsoft.com/office/drawing/2014/main" id="{846FFA8D-033E-4685-B034-D7A5481085C6}"/>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a:extLst>
            <a:ext uri="{FF2B5EF4-FFF2-40B4-BE49-F238E27FC236}">
              <a16:creationId xmlns:a16="http://schemas.microsoft.com/office/drawing/2014/main" id="{D4827CFA-9E49-4A0C-A66B-04DB6D7B4ECD}"/>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a:extLst>
            <a:ext uri="{FF2B5EF4-FFF2-40B4-BE49-F238E27FC236}">
              <a16:creationId xmlns:a16="http://schemas.microsoft.com/office/drawing/2014/main" id="{F4843F4A-8900-40FD-8D76-7C31788A6D0D}"/>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固定資産台帳整備中</a:t>
          </a: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53" name="正方形/長方形 52">
          <a:extLst>
            <a:ext uri="{FF2B5EF4-FFF2-40B4-BE49-F238E27FC236}">
              <a16:creationId xmlns:a16="http://schemas.microsoft.com/office/drawing/2014/main" id="{6DD9C8D6-6FB9-4F3B-B829-18F3F4CDFF47}"/>
            </a:ext>
          </a:extLst>
        </xdr:cNvPr>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4" name="正方形/長方形 53">
          <a:extLst>
            <a:ext uri="{FF2B5EF4-FFF2-40B4-BE49-F238E27FC236}">
              <a16:creationId xmlns:a16="http://schemas.microsoft.com/office/drawing/2014/main" id="{20F3AD94-8B51-440E-B3AD-D9BEC8AE7663}"/>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55" name="正方形/長方形 54">
          <a:extLst>
            <a:ext uri="{FF2B5EF4-FFF2-40B4-BE49-F238E27FC236}">
              <a16:creationId xmlns:a16="http://schemas.microsoft.com/office/drawing/2014/main" id="{032909B0-4573-4251-B6A7-AB40F46E2713}"/>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56" name="正方形/長方形 55">
          <a:extLst>
            <a:ext uri="{FF2B5EF4-FFF2-40B4-BE49-F238E27FC236}">
              <a16:creationId xmlns:a16="http://schemas.microsoft.com/office/drawing/2014/main" id="{7BFD6F1B-57E1-4A15-986E-A845A4AB5A74}"/>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7" name="正方形/長方形 56">
          <a:extLst>
            <a:ext uri="{FF2B5EF4-FFF2-40B4-BE49-F238E27FC236}">
              <a16:creationId xmlns:a16="http://schemas.microsoft.com/office/drawing/2014/main" id="{89C626DD-46FD-481F-9A9D-B3AB87150216}"/>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8" name="正方形/長方形 57">
          <a:extLst>
            <a:ext uri="{FF2B5EF4-FFF2-40B4-BE49-F238E27FC236}">
              <a16:creationId xmlns:a16="http://schemas.microsoft.com/office/drawing/2014/main" id="{231D25F3-85F0-4427-AD17-4D429EA8E5F9}"/>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9" name="正方形/長方形 58">
          <a:extLst>
            <a:ext uri="{FF2B5EF4-FFF2-40B4-BE49-F238E27FC236}">
              <a16:creationId xmlns:a16="http://schemas.microsoft.com/office/drawing/2014/main" id="{B34EAC48-62D5-4D19-AC42-00DEFCE7EAE1}"/>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60" name="正方形/長方形 59">
          <a:extLst>
            <a:ext uri="{FF2B5EF4-FFF2-40B4-BE49-F238E27FC236}">
              <a16:creationId xmlns:a16="http://schemas.microsoft.com/office/drawing/2014/main" id="{A1761645-DEFA-4645-800B-475BA9F31033}"/>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61" name="正方形/長方形 60">
          <a:extLst>
            <a:ext uri="{FF2B5EF4-FFF2-40B4-BE49-F238E27FC236}">
              <a16:creationId xmlns:a16="http://schemas.microsoft.com/office/drawing/2014/main" id="{C9C692C8-EB20-4439-9019-C6C1898B443C}"/>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62" name="正方形/長方形 61">
          <a:extLst>
            <a:ext uri="{FF2B5EF4-FFF2-40B4-BE49-F238E27FC236}">
              <a16:creationId xmlns:a16="http://schemas.microsoft.com/office/drawing/2014/main" id="{6447DCAF-12A8-4C54-8AE8-EFF67B437F7C}"/>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63" name="正方形/長方形 62">
          <a:extLst>
            <a:ext uri="{FF2B5EF4-FFF2-40B4-BE49-F238E27FC236}">
              <a16:creationId xmlns:a16="http://schemas.microsoft.com/office/drawing/2014/main" id="{C4C1BE5F-2415-44FD-AF35-3E9A59A3CCC8}"/>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4" name="正方形/長方形 63">
          <a:extLst>
            <a:ext uri="{FF2B5EF4-FFF2-40B4-BE49-F238E27FC236}">
              <a16:creationId xmlns:a16="http://schemas.microsoft.com/office/drawing/2014/main" id="{73D1746D-6143-45FD-971B-AF0019AC1E04}"/>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5" name="正方形/長方形 64">
          <a:extLst>
            <a:ext uri="{FF2B5EF4-FFF2-40B4-BE49-F238E27FC236}">
              <a16:creationId xmlns:a16="http://schemas.microsoft.com/office/drawing/2014/main" id="{5B421E47-C4BE-42F0-ACE8-48B5AFB92A7E}"/>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6" name="テキスト ボックス 65">
          <a:extLst>
            <a:ext uri="{FF2B5EF4-FFF2-40B4-BE49-F238E27FC236}">
              <a16:creationId xmlns:a16="http://schemas.microsoft.com/office/drawing/2014/main" id="{B8AE96A9-6F8B-48DC-AF9C-44B62F125DE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67" name="テキスト ボックス 66">
          <a:extLst>
            <a:ext uri="{FF2B5EF4-FFF2-40B4-BE49-F238E27FC236}">
              <a16:creationId xmlns:a16="http://schemas.microsoft.com/office/drawing/2014/main" id="{DAE3ED97-DF4C-4672-983F-B2D53712122A}"/>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8" name="直線コネクタ 67">
          <a:extLst>
            <a:ext uri="{FF2B5EF4-FFF2-40B4-BE49-F238E27FC236}">
              <a16:creationId xmlns:a16="http://schemas.microsoft.com/office/drawing/2014/main" id="{FA791274-43A1-4E57-9135-FC5BE2BF4DE3}"/>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69" name="直線コネクタ 68">
          <a:extLst>
            <a:ext uri="{FF2B5EF4-FFF2-40B4-BE49-F238E27FC236}">
              <a16:creationId xmlns:a16="http://schemas.microsoft.com/office/drawing/2014/main" id="{3761F27C-9374-4089-AE4C-0251C146DB62}"/>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70" name="テキスト ボックス 69">
          <a:extLst>
            <a:ext uri="{FF2B5EF4-FFF2-40B4-BE49-F238E27FC236}">
              <a16:creationId xmlns:a16="http://schemas.microsoft.com/office/drawing/2014/main" id="{905CBE66-475D-4E55-8301-1BC46DF91943}"/>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71" name="直線コネクタ 70">
          <a:extLst>
            <a:ext uri="{FF2B5EF4-FFF2-40B4-BE49-F238E27FC236}">
              <a16:creationId xmlns:a16="http://schemas.microsoft.com/office/drawing/2014/main" id="{D1118235-B492-49C6-AB8C-1AEF1E2D5082}"/>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72" name="テキスト ボックス 71">
          <a:extLst>
            <a:ext uri="{FF2B5EF4-FFF2-40B4-BE49-F238E27FC236}">
              <a16:creationId xmlns:a16="http://schemas.microsoft.com/office/drawing/2014/main" id="{03A476AE-4312-467E-AE9C-10222FA61AB7}"/>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73" name="直線コネクタ 72">
          <a:extLst>
            <a:ext uri="{FF2B5EF4-FFF2-40B4-BE49-F238E27FC236}">
              <a16:creationId xmlns:a16="http://schemas.microsoft.com/office/drawing/2014/main" id="{8D42CE03-DD63-4C91-AA08-635FD71225B3}"/>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74" name="テキスト ボックス 73">
          <a:extLst>
            <a:ext uri="{FF2B5EF4-FFF2-40B4-BE49-F238E27FC236}">
              <a16:creationId xmlns:a16="http://schemas.microsoft.com/office/drawing/2014/main" id="{9A2D6A65-DD67-42D2-895A-8DCF3D2E120B}"/>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75" name="直線コネクタ 74">
          <a:extLst>
            <a:ext uri="{FF2B5EF4-FFF2-40B4-BE49-F238E27FC236}">
              <a16:creationId xmlns:a16="http://schemas.microsoft.com/office/drawing/2014/main" id="{A07C9437-3164-4D93-AB1B-EB7D18A389F3}"/>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76" name="テキスト ボックス 75">
          <a:extLst>
            <a:ext uri="{FF2B5EF4-FFF2-40B4-BE49-F238E27FC236}">
              <a16:creationId xmlns:a16="http://schemas.microsoft.com/office/drawing/2014/main" id="{86A0AE60-F5C1-40DB-B8AD-9017E04D036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77" name="直線コネクタ 76">
          <a:extLst>
            <a:ext uri="{FF2B5EF4-FFF2-40B4-BE49-F238E27FC236}">
              <a16:creationId xmlns:a16="http://schemas.microsoft.com/office/drawing/2014/main" id="{915AA75F-CE7A-42C2-BB88-E517AB885B03}"/>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78" name="テキスト ボックス 77">
          <a:extLst>
            <a:ext uri="{FF2B5EF4-FFF2-40B4-BE49-F238E27FC236}">
              <a16:creationId xmlns:a16="http://schemas.microsoft.com/office/drawing/2014/main" id="{2CB31544-CBAA-4E0B-AD5F-0AC729E454E4}"/>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9" name="直線コネクタ 78">
          <a:extLst>
            <a:ext uri="{FF2B5EF4-FFF2-40B4-BE49-F238E27FC236}">
              <a16:creationId xmlns:a16="http://schemas.microsoft.com/office/drawing/2014/main" id="{AF80A5D9-0ACA-432E-ADA3-8CFB876F65FE}"/>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80" name="テキスト ボックス 79">
          <a:extLst>
            <a:ext uri="{FF2B5EF4-FFF2-40B4-BE49-F238E27FC236}">
              <a16:creationId xmlns:a16="http://schemas.microsoft.com/office/drawing/2014/main" id="{463D9E29-975D-4E16-B9AE-1C60E0CC48C9}"/>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81" name="債務償還比率グラフ枠">
          <a:extLst>
            <a:ext uri="{FF2B5EF4-FFF2-40B4-BE49-F238E27FC236}">
              <a16:creationId xmlns:a16="http://schemas.microsoft.com/office/drawing/2014/main" id="{80DEB77F-8BE4-4039-81EF-7985E903A584}"/>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120671</xdr:rowOff>
    </xdr:from>
    <xdr:to>
      <xdr:col>76</xdr:col>
      <xdr:colOff>21589</xdr:colOff>
      <xdr:row>34</xdr:row>
      <xdr:rowOff>151342</xdr:rowOff>
    </xdr:to>
    <xdr:cxnSp macro="">
      <xdr:nvCxnSpPr>
        <xdr:cNvPr id="82" name="直線コネクタ 81">
          <a:extLst>
            <a:ext uri="{FF2B5EF4-FFF2-40B4-BE49-F238E27FC236}">
              <a16:creationId xmlns:a16="http://schemas.microsoft.com/office/drawing/2014/main" id="{80988CD6-BF58-4759-8C7E-3A0633E4B9DB}"/>
            </a:ext>
          </a:extLst>
        </xdr:cNvPr>
        <xdr:cNvCxnSpPr/>
      </xdr:nvCxnSpPr>
      <xdr:spPr>
        <a:xfrm flipV="1">
          <a:off x="14793595" y="5349896"/>
          <a:ext cx="1269" cy="140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83" name="債務償還比率最小値テキスト">
          <a:extLst>
            <a:ext uri="{FF2B5EF4-FFF2-40B4-BE49-F238E27FC236}">
              <a16:creationId xmlns:a16="http://schemas.microsoft.com/office/drawing/2014/main" id="{EF8B06A8-01B6-4C7D-83BD-6AFFF705A4EA}"/>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84" name="直線コネクタ 83">
          <a:extLst>
            <a:ext uri="{FF2B5EF4-FFF2-40B4-BE49-F238E27FC236}">
              <a16:creationId xmlns:a16="http://schemas.microsoft.com/office/drawing/2014/main" id="{C489F2A1-AA13-4C01-A3BB-CFD4E2C220DE}"/>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67348</xdr:rowOff>
    </xdr:from>
    <xdr:ext cx="560923" cy="259045"/>
    <xdr:sp macro="" textlink="">
      <xdr:nvSpPr>
        <xdr:cNvPr id="85" name="債務償還比率最大値テキスト">
          <a:extLst>
            <a:ext uri="{FF2B5EF4-FFF2-40B4-BE49-F238E27FC236}">
              <a16:creationId xmlns:a16="http://schemas.microsoft.com/office/drawing/2014/main" id="{3E98D51B-51FE-4DFA-A01A-3BEC1B08FDE7}"/>
            </a:ext>
          </a:extLst>
        </xdr:cNvPr>
        <xdr:cNvSpPr txBox="1"/>
      </xdr:nvSpPr>
      <xdr:spPr>
        <a:xfrm>
          <a:off x="14846300" y="51251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120671</xdr:rowOff>
    </xdr:from>
    <xdr:to>
      <xdr:col>76</xdr:col>
      <xdr:colOff>111125</xdr:colOff>
      <xdr:row>26</xdr:row>
      <xdr:rowOff>120671</xdr:rowOff>
    </xdr:to>
    <xdr:cxnSp macro="">
      <xdr:nvCxnSpPr>
        <xdr:cNvPr id="86" name="直線コネクタ 85">
          <a:extLst>
            <a:ext uri="{FF2B5EF4-FFF2-40B4-BE49-F238E27FC236}">
              <a16:creationId xmlns:a16="http://schemas.microsoft.com/office/drawing/2014/main" id="{DB573494-46C8-4D32-97DD-EFCE89BA66C3}"/>
            </a:ext>
          </a:extLst>
        </xdr:cNvPr>
        <xdr:cNvCxnSpPr/>
      </xdr:nvCxnSpPr>
      <xdr:spPr>
        <a:xfrm>
          <a:off x="14706600" y="5349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149595</xdr:rowOff>
    </xdr:from>
    <xdr:ext cx="469744" cy="259045"/>
    <xdr:sp macro="" textlink="">
      <xdr:nvSpPr>
        <xdr:cNvPr id="87" name="債務償還比率平均値テキスト">
          <a:extLst>
            <a:ext uri="{FF2B5EF4-FFF2-40B4-BE49-F238E27FC236}">
              <a16:creationId xmlns:a16="http://schemas.microsoft.com/office/drawing/2014/main" id="{1408258A-82BA-4D43-906D-E9FC5E5CCA31}"/>
            </a:ext>
          </a:extLst>
        </xdr:cNvPr>
        <xdr:cNvSpPr txBox="1"/>
      </xdr:nvSpPr>
      <xdr:spPr>
        <a:xfrm>
          <a:off x="14846300" y="6064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126718</xdr:rowOff>
    </xdr:from>
    <xdr:to>
      <xdr:col>76</xdr:col>
      <xdr:colOff>73025</xdr:colOff>
      <xdr:row>32</xdr:row>
      <xdr:rowOff>56868</xdr:rowOff>
    </xdr:to>
    <xdr:sp macro="" textlink="">
      <xdr:nvSpPr>
        <xdr:cNvPr id="88" name="フローチャート: 判断 87">
          <a:extLst>
            <a:ext uri="{FF2B5EF4-FFF2-40B4-BE49-F238E27FC236}">
              <a16:creationId xmlns:a16="http://schemas.microsoft.com/office/drawing/2014/main" id="{49BC5326-7627-4E3F-B292-846BEA5DE81F}"/>
            </a:ext>
          </a:extLst>
        </xdr:cNvPr>
        <xdr:cNvSpPr/>
      </xdr:nvSpPr>
      <xdr:spPr>
        <a:xfrm>
          <a:off x="14744700" y="621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118082</xdr:rowOff>
    </xdr:from>
    <xdr:to>
      <xdr:col>72</xdr:col>
      <xdr:colOff>123825</xdr:colOff>
      <xdr:row>32</xdr:row>
      <xdr:rowOff>48232</xdr:rowOff>
    </xdr:to>
    <xdr:sp macro="" textlink="">
      <xdr:nvSpPr>
        <xdr:cNvPr id="89" name="フローチャート: 判断 88">
          <a:extLst>
            <a:ext uri="{FF2B5EF4-FFF2-40B4-BE49-F238E27FC236}">
              <a16:creationId xmlns:a16="http://schemas.microsoft.com/office/drawing/2014/main" id="{EBE0554D-6A57-4462-8578-D96B823915BE}"/>
            </a:ext>
          </a:extLst>
        </xdr:cNvPr>
        <xdr:cNvSpPr/>
      </xdr:nvSpPr>
      <xdr:spPr>
        <a:xfrm>
          <a:off x="14033500" y="620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224E6716-18DA-4BD6-8601-AACE7C041FE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E3968869-E422-433C-BCD2-A6DB609D05C9}"/>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840FF314-1F46-42F6-9E3F-88896198006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3" name="テキスト ボックス 92">
          <a:extLst>
            <a:ext uri="{FF2B5EF4-FFF2-40B4-BE49-F238E27FC236}">
              <a16:creationId xmlns:a16="http://schemas.microsoft.com/office/drawing/2014/main" id="{3D386472-172B-4AF5-A8A7-3124B464971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4" name="テキスト ボックス 93">
          <a:extLst>
            <a:ext uri="{FF2B5EF4-FFF2-40B4-BE49-F238E27FC236}">
              <a16:creationId xmlns:a16="http://schemas.microsoft.com/office/drawing/2014/main" id="{255BF2F1-8645-451D-B494-D97330BC5B09}"/>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64759</xdr:rowOff>
    </xdr:from>
    <xdr:ext cx="469744" cy="259045"/>
    <xdr:sp macro="" textlink="">
      <xdr:nvSpPr>
        <xdr:cNvPr id="95" name="n_1aveValue債務償還比率">
          <a:extLst>
            <a:ext uri="{FF2B5EF4-FFF2-40B4-BE49-F238E27FC236}">
              <a16:creationId xmlns:a16="http://schemas.microsoft.com/office/drawing/2014/main" id="{5789FF51-1EC0-49B5-9CC1-CD585DFBBB10}"/>
            </a:ext>
          </a:extLst>
        </xdr:cNvPr>
        <xdr:cNvSpPr txBox="1"/>
      </xdr:nvSpPr>
      <xdr:spPr>
        <a:xfrm>
          <a:off x="13836727" y="597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96" name="正方形/長方形 95">
          <a:extLst>
            <a:ext uri="{FF2B5EF4-FFF2-40B4-BE49-F238E27FC236}">
              <a16:creationId xmlns:a16="http://schemas.microsoft.com/office/drawing/2014/main" id="{B6EA3FC3-1E00-48DD-A6B5-BF1D4C715CA3}"/>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97" name="正方形/長方形 96">
          <a:extLst>
            <a:ext uri="{FF2B5EF4-FFF2-40B4-BE49-F238E27FC236}">
              <a16:creationId xmlns:a16="http://schemas.microsoft.com/office/drawing/2014/main" id="{267A91F5-32FD-4A7E-B2C9-87AAA8F9DB3D}"/>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98" name="正方形/長方形 97">
          <a:extLst>
            <a:ext uri="{FF2B5EF4-FFF2-40B4-BE49-F238E27FC236}">
              <a16:creationId xmlns:a16="http://schemas.microsoft.com/office/drawing/2014/main" id="{9A4C8227-89A8-43A7-BF65-DA6856F44566}"/>
            </a:ext>
          </a:extLst>
        </xdr:cNvPr>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99" name="正方形/長方形 98">
          <a:extLst>
            <a:ext uri="{FF2B5EF4-FFF2-40B4-BE49-F238E27FC236}">
              <a16:creationId xmlns:a16="http://schemas.microsoft.com/office/drawing/2014/main" id="{A81153FD-17C5-4C5F-A5DF-2729B2FFE24A}"/>
            </a:ext>
          </a:extLst>
        </xdr:cNvPr>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00" name="テキスト ボックス 99">
          <a:extLst>
            <a:ext uri="{FF2B5EF4-FFF2-40B4-BE49-F238E27FC236}">
              <a16:creationId xmlns:a16="http://schemas.microsoft.com/office/drawing/2014/main" id="{CD8EA71A-A1D3-4D77-89AE-061B53677B37}"/>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01" name="テキスト ボックス 100">
          <a:extLst>
            <a:ext uri="{FF2B5EF4-FFF2-40B4-BE49-F238E27FC236}">
              <a16:creationId xmlns:a16="http://schemas.microsoft.com/office/drawing/2014/main" id="{0E2F7640-59EB-4DD0-A5F1-D5807DE4EB45}"/>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C22DBA7-23CC-4766-8BDD-0B15006D71C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385985D-CE01-4BFD-A2D4-D6E19AB6A0E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8030F7E-2BE3-4CDB-8601-259E20441E2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3DD2DB7-8EB4-469C-9D25-B7F87852B99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東京都檜原村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6436369-ED8E-4089-9876-D077158B6A5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C7A67B8-2DA5-4553-8545-22BF18421DE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8A813F9-8C76-4B63-875C-56EDE2CD05C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DA7E296-41BB-4DC8-BE8A-39686348C62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2D505C4-242C-4807-9B30-525408A808C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0AA797D-D8DC-4F13-B27E-524A419F98D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2,217
2,210
105.41
3,609,088
3,493,391
115,697
1,404,952
1,036,122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B6B1DA6-AEF3-4D63-AE89-CF05054D9AE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FB082B0-7A8F-4E31-BCE0-933FAFEDF0B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C860F87-830B-4252-9EFB-73C590D35E2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6061BF9-B7F6-46BE-82CC-97F94C55D82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17368C9-BD2E-4ABC-A98B-52A5D0335EA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D425047C-EC3F-4C39-B055-681B527818DB}"/>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id="{7F035C9F-B313-43B5-A1B4-BBA0832D87A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a:extLst>
            <a:ext uri="{FF2B5EF4-FFF2-40B4-BE49-F238E27FC236}">
              <a16:creationId xmlns:a16="http://schemas.microsoft.com/office/drawing/2014/main" id="{615FAB05-7100-41BD-A1ED-DCAC54D71DA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a:extLst>
            <a:ext uri="{FF2B5EF4-FFF2-40B4-BE49-F238E27FC236}">
              <a16:creationId xmlns:a16="http://schemas.microsoft.com/office/drawing/2014/main" id="{1CFB3DD5-3A6C-457B-B126-27BF5FC5B4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a:extLst>
            <a:ext uri="{FF2B5EF4-FFF2-40B4-BE49-F238E27FC236}">
              <a16:creationId xmlns:a16="http://schemas.microsoft.com/office/drawing/2014/main" id="{246A7286-3AF4-4C73-A9EA-4D6D3FDE0DA7}"/>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a:extLst>
            <a:ext uri="{FF2B5EF4-FFF2-40B4-BE49-F238E27FC236}">
              <a16:creationId xmlns:a16="http://schemas.microsoft.com/office/drawing/2014/main" id="{987BF580-4C33-4491-ACA3-4897A3C4820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a:extLst>
            <a:ext uri="{FF2B5EF4-FFF2-40B4-BE49-F238E27FC236}">
              <a16:creationId xmlns:a16="http://schemas.microsoft.com/office/drawing/2014/main" id="{6E904C83-0BAF-4AAB-9D07-CCADC118B94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a:extLst>
            <a:ext uri="{FF2B5EF4-FFF2-40B4-BE49-F238E27FC236}">
              <a16:creationId xmlns:a16="http://schemas.microsoft.com/office/drawing/2014/main" id="{DF4D2DEB-0D25-46EA-8FB9-AA4FC7FE6ED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固定資産台帳整備中</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A167751-ADE9-4146-8E90-91B670AE33B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9D2BAA4-EC62-47C8-AB5B-629A57D0082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21A1916-227B-470A-91E8-2A603F12DA7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CA9EE92-030C-4796-A642-AFFA050956D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東京都檜原村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CC6D6A8-F253-458C-AFFA-080C8CF93C7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DE4CE13-B04B-4EFF-A18F-A2CEDE958D3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6083D04-D9CC-424E-9D0E-B718FCA19D3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F1AE9FB-85E4-4B68-B0BE-FC43684867E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445209A-B7C1-49E2-BC83-43429433205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93FEFE9-17EC-4D5F-A1D6-822C0798895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2,217
2,210
105.41
3,609,088
3,493,391
115,697
1,404,952
1,036,122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C0944C9-3C92-4A18-B11D-4145A77A9F3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94AC876-D70E-47C6-A10A-45FA7EB58BC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C32BACC-858E-4BBC-8A93-4E0F36D76B4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494D007-3E12-4323-A5F5-A352231DB94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81671C4-3E02-45D1-87EE-DD36A2E622C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508789B9-4884-4DC1-8BFF-B59CA04E0C12}"/>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id="{62BEA2E7-543A-42A4-A8C4-6C4B89D2022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a:extLst>
            <a:ext uri="{FF2B5EF4-FFF2-40B4-BE49-F238E27FC236}">
              <a16:creationId xmlns:a16="http://schemas.microsoft.com/office/drawing/2014/main" id="{1707199F-5056-420B-B648-C2207B82603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a:extLst>
            <a:ext uri="{FF2B5EF4-FFF2-40B4-BE49-F238E27FC236}">
              <a16:creationId xmlns:a16="http://schemas.microsoft.com/office/drawing/2014/main" id="{2875093A-DC00-4EC1-8F0D-65F17AF5D3D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a:extLst>
            <a:ext uri="{FF2B5EF4-FFF2-40B4-BE49-F238E27FC236}">
              <a16:creationId xmlns:a16="http://schemas.microsoft.com/office/drawing/2014/main" id="{3913C53A-0C15-46E0-BD0E-0E54CA4A05AC}"/>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a:extLst>
            <a:ext uri="{FF2B5EF4-FFF2-40B4-BE49-F238E27FC236}">
              <a16:creationId xmlns:a16="http://schemas.microsoft.com/office/drawing/2014/main" id="{63A27220-0DEE-4379-B096-C12C71A1E2C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a:extLst>
            <a:ext uri="{FF2B5EF4-FFF2-40B4-BE49-F238E27FC236}">
              <a16:creationId xmlns:a16="http://schemas.microsoft.com/office/drawing/2014/main" id="{F98125FA-A469-4F09-96B6-E2313D16374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a:extLst>
            <a:ext uri="{FF2B5EF4-FFF2-40B4-BE49-F238E27FC236}">
              <a16:creationId xmlns:a16="http://schemas.microsoft.com/office/drawing/2014/main" id="{8095EC9D-3B17-4E51-88F0-B2A2840B095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固定資産台帳整備中</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東京都檜原村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2,217
2,210
105.41
3,609,088
3,493,391
115,697
1,404,952
1,036,122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人口の減少や全国平均を大幅に上回る高齢化率（平成</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３１年１月１日現在</a:t>
          </a:r>
          <a:r>
            <a:rPr lang="ja-JP" altLang="ja-JP" sz="1100" b="0" i="0" baseline="0">
              <a:solidFill>
                <a:schemeClr val="dk1"/>
              </a:solidFill>
              <a:effectLst/>
              <a:latin typeface="+mn-lt"/>
              <a:ea typeface="+mn-ea"/>
              <a:cs typeface="+mn-cs"/>
            </a:rPr>
            <a:t>５０．６％</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加え、村内に主要産業がないこと等により、財源の中の地方税の占める割合が低く財政基盤が脆弱なため類位団体の平均を０．０５ポイント下回っている。今後も自主財源の大幅な増額を見込むことは難しいため、人件費、光熱水費等の経常経費の削減、投資的経費の抑制等、行財政改革を実施し財政の健全化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115570</xdr:rowOff>
    </xdr:from>
    <xdr:to>
      <xdr:col>23</xdr:col>
      <xdr:colOff>133350</xdr:colOff>
      <xdr:row>44</xdr:row>
      <xdr:rowOff>107188</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16320"/>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30497</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115570</xdr:rowOff>
    </xdr:from>
    <xdr:to>
      <xdr:col>24</xdr:col>
      <xdr:colOff>12700</xdr:colOff>
      <xdr:row>35</xdr:row>
      <xdr:rowOff>115570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10668</xdr:rowOff>
    </xdr:from>
    <xdr:to>
      <xdr:col>23</xdr:col>
      <xdr:colOff>133350</xdr:colOff>
      <xdr:row>44</xdr:row>
      <xdr:rowOff>10668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114800" y="75544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99585</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300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83058</xdr:rowOff>
    </xdr:from>
    <xdr:to>
      <xdr:col>23</xdr:col>
      <xdr:colOff>184150</xdr:colOff>
      <xdr:row>44</xdr:row>
      <xdr:rowOff>13208</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10668</xdr:rowOff>
    </xdr:from>
    <xdr:to>
      <xdr:col>19</xdr:col>
      <xdr:colOff>133350</xdr:colOff>
      <xdr:row>44</xdr:row>
      <xdr:rowOff>10668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225800" y="7554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23385</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224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10668</xdr:rowOff>
    </xdr:from>
    <xdr:to>
      <xdr:col>15</xdr:col>
      <xdr:colOff>82550</xdr:colOff>
      <xdr:row>44</xdr:row>
      <xdr:rowOff>10668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2336800" y="7554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73406</xdr:rowOff>
    </xdr:from>
    <xdr:to>
      <xdr:col>15</xdr:col>
      <xdr:colOff>133350</xdr:colOff>
      <xdr:row>44</xdr:row>
      <xdr:rowOff>3556</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13733</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10668</xdr:rowOff>
    </xdr:from>
    <xdr:to>
      <xdr:col>11</xdr:col>
      <xdr:colOff>31750</xdr:colOff>
      <xdr:row>44</xdr:row>
      <xdr:rowOff>10668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1447800" y="7554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15494</xdr:rowOff>
    </xdr:from>
    <xdr:to>
      <xdr:col>11</xdr:col>
      <xdr:colOff>82550</xdr:colOff>
      <xdr:row>43</xdr:row>
      <xdr:rowOff>117094</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127271</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15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54102</xdr:rowOff>
    </xdr:from>
    <xdr:to>
      <xdr:col>7</xdr:col>
      <xdr:colOff>31750</xdr:colOff>
      <xdr:row>43</xdr:row>
      <xdr:rowOff>155702</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165879</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131318</xdr:rowOff>
    </xdr:from>
    <xdr:to>
      <xdr:col>23</xdr:col>
      <xdr:colOff>184150</xdr:colOff>
      <xdr:row>44</xdr:row>
      <xdr:rowOff>61468</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42435</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41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131318</xdr:rowOff>
    </xdr:from>
    <xdr:to>
      <xdr:col>19</xdr:col>
      <xdr:colOff>184150</xdr:colOff>
      <xdr:row>44</xdr:row>
      <xdr:rowOff>61468</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46245</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590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131318</xdr:rowOff>
    </xdr:from>
    <xdr:to>
      <xdr:col>15</xdr:col>
      <xdr:colOff>133350</xdr:colOff>
      <xdr:row>44</xdr:row>
      <xdr:rowOff>61468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46245</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131318</xdr:rowOff>
    </xdr:from>
    <xdr:to>
      <xdr:col>11</xdr:col>
      <xdr:colOff>82550</xdr:colOff>
      <xdr:row>44</xdr:row>
      <xdr:rowOff>61468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46245</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46245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物件費等にかかるものが比較的高水準にあり、昨年度比</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２．１</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ポイントの増となった。国や東京都の補助金・交付金等の充当により類似団体を</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６．６</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ポイント下回っている。今後も人件費（超過勤務手当等）の抑制、光熱水費の削減、各種施設の保守点検等の一括契約による経費削減に努め、より一層の健全財政を目指していく。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80751</xdr:rowOff>
    </xdr:from>
    <xdr:to>
      <xdr:col>23</xdr:col>
      <xdr:colOff>133350</xdr:colOff>
      <xdr:row>66</xdr:row>
      <xdr:rowOff>106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024851"/>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143633</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8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106</xdr:rowOff>
    </xdr:from>
    <xdr:to>
      <xdr:col>24</xdr:col>
      <xdr:colOff>12700</xdr:colOff>
      <xdr:row>66</xdr:row>
      <xdr:rowOff>106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15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167128</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768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80751</xdr:rowOff>
    </xdr:from>
    <xdr:to>
      <xdr:col>24</xdr:col>
      <xdr:colOff>12700</xdr:colOff>
      <xdr:row>58</xdr:row>
      <xdr:rowOff>80751</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02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155046</xdr:rowOff>
    </xdr:from>
    <xdr:to>
      <xdr:col>23</xdr:col>
      <xdr:colOff>133350</xdr:colOff>
      <xdr:row>63</xdr:row>
      <xdr:rowOff>25823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784946"/>
          <a:ext cx="8382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79815</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81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107738</xdr:rowOff>
    </xdr:from>
    <xdr:to>
      <xdr:col>23</xdr:col>
      <xdr:colOff>184150</xdr:colOff>
      <xdr:row>64</xdr:row>
      <xdr:rowOff>37888</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86678</xdr:rowOff>
    </xdr:from>
    <xdr:to>
      <xdr:col>19</xdr:col>
      <xdr:colOff>133350</xdr:colOff>
      <xdr:row>62</xdr:row>
      <xdr:rowOff>155046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716578"/>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101706</xdr:rowOff>
    </xdr:from>
    <xdr:to>
      <xdr:col>19</xdr:col>
      <xdr:colOff>184150</xdr:colOff>
      <xdr:row>64</xdr:row>
      <xdr:rowOff>31856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16633</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98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4233</xdr:rowOff>
    </xdr:from>
    <xdr:to>
      <xdr:col>15</xdr:col>
      <xdr:colOff>82550</xdr:colOff>
      <xdr:row>62</xdr:row>
      <xdr:rowOff>86678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634133"/>
          <a:ext cx="889000" cy="8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131780</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4233</xdr:rowOff>
    </xdr:from>
    <xdr:to>
      <xdr:col>11</xdr:col>
      <xdr:colOff>31750</xdr:colOff>
      <xdr:row>62</xdr:row>
      <xdr:rowOff>12277</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63413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100224</xdr:rowOff>
    </xdr:from>
    <xdr:to>
      <xdr:col>11</xdr:col>
      <xdr:colOff>82550</xdr:colOff>
      <xdr:row>63</xdr:row>
      <xdr:rowOff>30374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3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15151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81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23283</xdr:rowOff>
    </xdr:from>
    <xdr:to>
      <xdr:col>7</xdr:col>
      <xdr:colOff>31750</xdr:colOff>
      <xdr:row>63</xdr:row>
      <xdr:rowOff>124883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109660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146473</xdr:rowOff>
    </xdr:from>
    <xdr:to>
      <xdr:col>23</xdr:col>
      <xdr:colOff>184150</xdr:colOff>
      <xdr:row>63</xdr:row>
      <xdr:rowOff>76623</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163000</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104246</xdr:rowOff>
    </xdr:from>
    <xdr:to>
      <xdr:col>19</xdr:col>
      <xdr:colOff>184150</xdr:colOff>
      <xdr:row>63</xdr:row>
      <xdr:rowOff>34396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73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44573</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503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35878</xdr:rowOff>
    </xdr:from>
    <xdr:to>
      <xdr:col>15</xdr:col>
      <xdr:colOff>133350</xdr:colOff>
      <xdr:row>62</xdr:row>
      <xdr:rowOff>137478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66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147655</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43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124883</xdr:rowOff>
    </xdr:from>
    <xdr:to>
      <xdr:col>11</xdr:col>
      <xdr:colOff>82550</xdr:colOff>
      <xdr:row>62</xdr:row>
      <xdr:rowOff>55033</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65210</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3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132927</xdr:rowOff>
    </xdr:from>
    <xdr:to>
      <xdr:col>7</xdr:col>
      <xdr:colOff>31750</xdr:colOff>
      <xdr:row>62</xdr:row>
      <xdr:rowOff>63077</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73254</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[629,678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物件費においては</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、物価や最低賃金の上昇などによる需用費・委託料</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増などにより大きく増額となっているが、人口の少ない当村では住民１人の異動が大きく反映されるとともに過疎に直面している当村では人口も毎年減少しており、今後も人口１人当たりの額は増加していくものと推察される。</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しかしながら、人件費及び物件費については全体に対する割合も大きいため、今後も効率的な事務運営を進めるとともに経費削減、抑制に努め、適正な財政規模を維持していく。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102386</xdr:rowOff>
    </xdr:from>
    <xdr:to>
      <xdr:col>23</xdr:col>
      <xdr:colOff>133350</xdr:colOff>
      <xdr:row>89</xdr:row>
      <xdr:rowOff>50730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818386"/>
          <a:ext cx="0" cy="1491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22807</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8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50730</xdr:rowOff>
    </xdr:from>
    <xdr:to>
      <xdr:col>24</xdr:col>
      <xdr:colOff>12700</xdr:colOff>
      <xdr:row>89</xdr:row>
      <xdr:rowOff>50730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0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17313</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6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102386</xdr:rowOff>
    </xdr:from>
    <xdr:to>
      <xdr:col>24</xdr:col>
      <xdr:colOff>12700</xdr:colOff>
      <xdr:row>80</xdr:row>
      <xdr:rowOff>102386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818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65610</xdr:rowOff>
    </xdr:from>
    <xdr:to>
      <xdr:col>23</xdr:col>
      <xdr:colOff>133350</xdr:colOff>
      <xdr:row>81</xdr:row>
      <xdr:rowOff>72823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953060"/>
          <a:ext cx="838200" cy="7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164994</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709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148467</xdr:rowOff>
    </xdr:from>
    <xdr:to>
      <xdr:col>23</xdr:col>
      <xdr:colOff>184150</xdr:colOff>
      <xdr:row>81</xdr:row>
      <xdr:rowOff>78617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386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58280</xdr:rowOff>
    </xdr:from>
    <xdr:to>
      <xdr:col>19</xdr:col>
      <xdr:colOff>133350</xdr:colOff>
      <xdr:row>81</xdr:row>
      <xdr:rowOff>65610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945730"/>
          <a:ext cx="889000" cy="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150213</xdr:rowOff>
    </xdr:from>
    <xdr:to>
      <xdr:col>19</xdr:col>
      <xdr:colOff>184150</xdr:colOff>
      <xdr:row>81</xdr:row>
      <xdr:rowOff>80363</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3866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90540</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635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38641</xdr:rowOff>
    </xdr:from>
    <xdr:to>
      <xdr:col>15</xdr:col>
      <xdr:colOff>82550</xdr:colOff>
      <xdr:row>81</xdr:row>
      <xdr:rowOff>58280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926091"/>
          <a:ext cx="889000" cy="1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146359</xdr:rowOff>
    </xdr:from>
    <xdr:to>
      <xdr:col>15</xdr:col>
      <xdr:colOff>133350</xdr:colOff>
      <xdr:row>81</xdr:row>
      <xdr:rowOff>76509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86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86686</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631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10692</xdr:rowOff>
    </xdr:from>
    <xdr:to>
      <xdr:col>11</xdr:col>
      <xdr:colOff>31750</xdr:colOff>
      <xdr:row>81</xdr:row>
      <xdr:rowOff>38641</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898142"/>
          <a:ext cx="889000" cy="27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147259</xdr:rowOff>
    </xdr:from>
    <xdr:to>
      <xdr:col>11</xdr:col>
      <xdr:colOff>82550</xdr:colOff>
      <xdr:row>81</xdr:row>
      <xdr:rowOff>77409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8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87586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632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114083</xdr:rowOff>
    </xdr:from>
    <xdr:to>
      <xdr:col>7</xdr:col>
      <xdr:colOff>31750</xdr:colOff>
      <xdr:row>81</xdr:row>
      <xdr:rowOff>44233</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83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54410</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59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22023</xdr:rowOff>
    </xdr:from>
    <xdr:to>
      <xdr:col>23</xdr:col>
      <xdr:colOff>184150</xdr:colOff>
      <xdr:row>81</xdr:row>
      <xdr:rowOff>123623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90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165550</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881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14810</xdr:rowOff>
    </xdr:from>
    <xdr:to>
      <xdr:col>19</xdr:col>
      <xdr:colOff>184150</xdr:colOff>
      <xdr:row>81</xdr:row>
      <xdr:rowOff>116410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90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101187</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98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7480</xdr:rowOff>
    </xdr:from>
    <xdr:to>
      <xdr:col>15</xdr:col>
      <xdr:colOff>133350</xdr:colOff>
      <xdr:row>81</xdr:row>
      <xdr:rowOff>109080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89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93857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981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159291</xdr:rowOff>
    </xdr:from>
    <xdr:to>
      <xdr:col>11</xdr:col>
      <xdr:colOff>82550</xdr:colOff>
      <xdr:row>81</xdr:row>
      <xdr:rowOff>89441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87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74218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96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131342</xdr:rowOff>
    </xdr:from>
    <xdr:to>
      <xdr:col>7</xdr:col>
      <xdr:colOff>31750</xdr:colOff>
      <xdr:row>81</xdr:row>
      <xdr:rowOff>61492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84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46269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93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類似団体平均及び全国町村平均を上回っている現状となっているため、今後も地域手当の見直しや、人事考課制度の効果的な見直しを行いながら、給与の適正化を図っていく。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15239</xdr:rowOff>
    </xdr:from>
    <xdr:to>
      <xdr:col>81</xdr:col>
      <xdr:colOff>44450</xdr:colOff>
      <xdr:row>89</xdr:row>
      <xdr:rowOff>21589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074139"/>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165116</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25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21589</xdr:rowOff>
    </xdr:from>
    <xdr:to>
      <xdr:col>81</xdr:col>
      <xdr:colOff>133350</xdr:colOff>
      <xdr:row>89</xdr:row>
      <xdr:rowOff>21589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28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101616</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15239</xdr:rowOff>
    </xdr:from>
    <xdr:to>
      <xdr:col>81</xdr:col>
      <xdr:colOff>133350</xdr:colOff>
      <xdr:row>82</xdr:row>
      <xdr:rowOff>15239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105093</xdr:rowOff>
    </xdr:from>
    <xdr:to>
      <xdr:col>81</xdr:col>
      <xdr:colOff>44450</xdr:colOff>
      <xdr:row>88</xdr:row>
      <xdr:rowOff>12064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179800" y="15021243"/>
          <a:ext cx="838200" cy="7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49229</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6224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32702</xdr:rowOff>
    </xdr:from>
    <xdr:to>
      <xdr:col>81</xdr:col>
      <xdr:colOff>95250</xdr:colOff>
      <xdr:row>86</xdr:row>
      <xdr:rowOff>134302</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105093</xdr:rowOff>
    </xdr:from>
    <xdr:to>
      <xdr:col>77</xdr:col>
      <xdr:colOff>44450</xdr:colOff>
      <xdr:row>88</xdr:row>
      <xdr:rowOff>36195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5290800" y="15021243"/>
          <a:ext cx="8890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36195</xdr:rowOff>
    </xdr:from>
    <xdr:to>
      <xdr:col>72</xdr:col>
      <xdr:colOff>203200</xdr:colOff>
      <xdr:row>88</xdr:row>
      <xdr:rowOff>66357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4401800" y="15123795"/>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62864</xdr:rowOff>
    </xdr:from>
    <xdr:to>
      <xdr:col>73</xdr:col>
      <xdr:colOff>44450</xdr:colOff>
      <xdr:row>86</xdr:row>
      <xdr:rowOff>164464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3191</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57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111125</xdr:rowOff>
    </xdr:from>
    <xdr:to>
      <xdr:col>68</xdr:col>
      <xdr:colOff>152400</xdr:colOff>
      <xdr:row>88</xdr:row>
      <xdr:rowOff>66357</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3512800" y="15027275"/>
          <a:ext cx="8890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80963</xdr:rowOff>
    </xdr:from>
    <xdr:to>
      <xdr:col>68</xdr:col>
      <xdr:colOff>203200</xdr:colOff>
      <xdr:row>87</xdr:row>
      <xdr:rowOff>11113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21290</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59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20638</xdr:rowOff>
    </xdr:from>
    <xdr:to>
      <xdr:col>64</xdr:col>
      <xdr:colOff>152400</xdr:colOff>
      <xdr:row>86</xdr:row>
      <xdr:rowOff>122238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132415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53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132714</xdr:rowOff>
    </xdr:from>
    <xdr:to>
      <xdr:col>81</xdr:col>
      <xdr:colOff>95250</xdr:colOff>
      <xdr:row>88</xdr:row>
      <xdr:rowOff>62864</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504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104791</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5020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54293</xdr:rowOff>
    </xdr:from>
    <xdr:to>
      <xdr:col>77</xdr:col>
      <xdr:colOff>95250</xdr:colOff>
      <xdr:row>87</xdr:row>
      <xdr:rowOff>155893</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97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140670</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505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156845</xdr:rowOff>
    </xdr:from>
    <xdr:to>
      <xdr:col>73</xdr:col>
      <xdr:colOff>44450</xdr:colOff>
      <xdr:row>88</xdr:row>
      <xdr:rowOff>86995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507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71772</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515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15557</xdr:rowOff>
    </xdr:from>
    <xdr:to>
      <xdr:col>68</xdr:col>
      <xdr:colOff>203200</xdr:colOff>
      <xdr:row>88</xdr:row>
      <xdr:rowOff>117157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51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101934</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518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60325</xdr:rowOff>
    </xdr:from>
    <xdr:to>
      <xdr:col>64</xdr:col>
      <xdr:colOff>152400</xdr:colOff>
      <xdr:row>87</xdr:row>
      <xdr:rowOff>161925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146702</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506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行政改革の推進による職員数の削減により類似団体平均を下回っている。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今後も定員管理計画の見直しなどを図りながら、適正な定員管理に努めていく。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88277</xdr:rowOff>
    </xdr:from>
    <xdr:to>
      <xdr:col>81</xdr:col>
      <xdr:colOff>44450</xdr:colOff>
      <xdr:row>68</xdr:row>
      <xdr:rowOff>81262</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032377"/>
          <a:ext cx="0" cy="17074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53339</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71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81262</xdr:rowOff>
    </xdr:from>
    <xdr:to>
      <xdr:col>81</xdr:col>
      <xdr:colOff>133350</xdr:colOff>
      <xdr:row>68</xdr:row>
      <xdr:rowOff>81262</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73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3204</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775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88277</xdr:rowOff>
    </xdr:from>
    <xdr:to>
      <xdr:col>81</xdr:col>
      <xdr:colOff>133350</xdr:colOff>
      <xdr:row>58</xdr:row>
      <xdr:rowOff>88277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032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37822</xdr:rowOff>
    </xdr:from>
    <xdr:to>
      <xdr:col>81</xdr:col>
      <xdr:colOff>44450</xdr:colOff>
      <xdr:row>59</xdr:row>
      <xdr:rowOff>45750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153372"/>
          <a:ext cx="838200" cy="7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26892</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1424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54815</xdr:rowOff>
    </xdr:from>
    <xdr:to>
      <xdr:col>81</xdr:col>
      <xdr:colOff>95250</xdr:colOff>
      <xdr:row>59</xdr:row>
      <xdr:rowOff>156415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34030</xdr:rowOff>
    </xdr:from>
    <xdr:to>
      <xdr:col>77</xdr:col>
      <xdr:colOff>44450</xdr:colOff>
      <xdr:row>59</xdr:row>
      <xdr:rowOff>37822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149580"/>
          <a:ext cx="889000" cy="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59872</xdr:rowOff>
    </xdr:from>
    <xdr:to>
      <xdr:col>77</xdr:col>
      <xdr:colOff>95250</xdr:colOff>
      <xdr:row>59</xdr:row>
      <xdr:rowOff>161472</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146249</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261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33455</xdr:rowOff>
    </xdr:from>
    <xdr:to>
      <xdr:col>72</xdr:col>
      <xdr:colOff>203200</xdr:colOff>
      <xdr:row>59</xdr:row>
      <xdr:rowOff>34030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149005"/>
          <a:ext cx="889000" cy="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50909</xdr:rowOff>
    </xdr:from>
    <xdr:to>
      <xdr:col>73</xdr:col>
      <xdr:colOff>44450</xdr:colOff>
      <xdr:row>59</xdr:row>
      <xdr:rowOff>152509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137286</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25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20471</xdr:rowOff>
    </xdr:from>
    <xdr:to>
      <xdr:col>68</xdr:col>
      <xdr:colOff>152400</xdr:colOff>
      <xdr:row>59</xdr:row>
      <xdr:rowOff>33455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136021"/>
          <a:ext cx="889000" cy="1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24711</xdr:rowOff>
    </xdr:from>
    <xdr:to>
      <xdr:col>68</xdr:col>
      <xdr:colOff>203200</xdr:colOff>
      <xdr:row>59</xdr:row>
      <xdr:rowOff>126311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111088</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22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20459</xdr:rowOff>
    </xdr:from>
    <xdr:to>
      <xdr:col>64</xdr:col>
      <xdr:colOff>152400</xdr:colOff>
      <xdr:row>59</xdr:row>
      <xdr:rowOff>122059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1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106836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222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166400</xdr:rowOff>
    </xdr:from>
    <xdr:to>
      <xdr:col>81</xdr:col>
      <xdr:colOff>95250</xdr:colOff>
      <xdr:row>59</xdr:row>
      <xdr:rowOff>96550</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11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11477</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995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158472</xdr:rowOff>
    </xdr:from>
    <xdr:to>
      <xdr:col>77</xdr:col>
      <xdr:colOff>95250</xdr:colOff>
      <xdr:row>59</xdr:row>
      <xdr:rowOff>88622</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10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98799</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9871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154680</xdr:rowOff>
    </xdr:from>
    <xdr:to>
      <xdr:col>73</xdr:col>
      <xdr:colOff>44450</xdr:colOff>
      <xdr:row>59</xdr:row>
      <xdr:rowOff>84830</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95007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9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154105</xdr:rowOff>
    </xdr:from>
    <xdr:to>
      <xdr:col>68</xdr:col>
      <xdr:colOff>203200</xdr:colOff>
      <xdr:row>59</xdr:row>
      <xdr:rowOff>84255</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09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94432</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9867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141121</xdr:rowOff>
    </xdr:from>
    <xdr:to>
      <xdr:col>64</xdr:col>
      <xdr:colOff>152400</xdr:colOff>
      <xdr:row>59</xdr:row>
      <xdr:rowOff>71271</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08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81448</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9854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従前からの起債抑制策により類似団体平均を下回っているが、今後も地方債の発行を抑制するとともに、借入の際には交付税措置等のある有利なものを選択するなど引き続き起債を抑制した健全な財政運営を図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144272</xdr:rowOff>
    </xdr:from>
    <xdr:to>
      <xdr:col>81</xdr:col>
      <xdr:colOff>44450</xdr:colOff>
      <xdr:row>43</xdr:row>
      <xdr:rowOff>143510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487922"/>
          <a:ext cx="0" cy="1027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59199</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623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144272</xdr:rowOff>
    </xdr:from>
    <xdr:to>
      <xdr:col>81</xdr:col>
      <xdr:colOff>133350</xdr:colOff>
      <xdr:row>37</xdr:row>
      <xdr:rowOff>144272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487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122174</xdr:rowOff>
    </xdr:from>
    <xdr:to>
      <xdr:col>81</xdr:col>
      <xdr:colOff>44450</xdr:colOff>
      <xdr:row>40</xdr:row>
      <xdr:rowOff>136652</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179800" y="6980174"/>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164101</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20574</xdr:rowOff>
    </xdr:from>
    <xdr:to>
      <xdr:col>81</xdr:col>
      <xdr:colOff>95250</xdr:colOff>
      <xdr:row>41</xdr:row>
      <xdr:rowOff>122174</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107696</xdr:rowOff>
    </xdr:from>
    <xdr:to>
      <xdr:col>77</xdr:col>
      <xdr:colOff>44450</xdr:colOff>
      <xdr:row>40</xdr:row>
      <xdr:rowOff>122174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5290800" y="696569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107696</xdr:rowOff>
    </xdr:from>
    <xdr:to>
      <xdr:col>72</xdr:col>
      <xdr:colOff>203200</xdr:colOff>
      <xdr:row>40</xdr:row>
      <xdr:rowOff>112522</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4401800" y="696569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82821</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711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112522</xdr:rowOff>
    </xdr:from>
    <xdr:to>
      <xdr:col>68</xdr:col>
      <xdr:colOff>152400</xdr:colOff>
      <xdr:row>40</xdr:row>
      <xdr:rowOff>117348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3512800" y="697052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143764</xdr:rowOff>
    </xdr:from>
    <xdr:to>
      <xdr:col>68</xdr:col>
      <xdr:colOff>203200</xdr:colOff>
      <xdr:row>41</xdr:row>
      <xdr:rowOff>73914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58691</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708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35052</xdr:rowOff>
    </xdr:from>
    <xdr:to>
      <xdr:col>64</xdr:col>
      <xdr:colOff>152400</xdr:colOff>
      <xdr:row>41</xdr:row>
      <xdr:rowOff>136652</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121429</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715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85852</xdr:rowOff>
    </xdr:from>
    <xdr:to>
      <xdr:col>81</xdr:col>
      <xdr:colOff>95250</xdr:colOff>
      <xdr:row>41</xdr:row>
      <xdr:rowOff>16002</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102379</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678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71374</xdr:rowOff>
    </xdr:from>
    <xdr:to>
      <xdr:col>77</xdr:col>
      <xdr:colOff>95250</xdr:colOff>
      <xdr:row>41</xdr:row>
      <xdr:rowOff>1524</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692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11701</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6698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56896</xdr:rowOff>
    </xdr:from>
    <xdr:to>
      <xdr:col>73</xdr:col>
      <xdr:colOff>44450</xdr:colOff>
      <xdr:row>40</xdr:row>
      <xdr:rowOff>158496</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168673</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61722</xdr:rowOff>
    </xdr:from>
    <xdr:to>
      <xdr:col>68</xdr:col>
      <xdr:colOff>203200</xdr:colOff>
      <xdr:row>40</xdr:row>
      <xdr:rowOff>163322</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691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2049</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68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66548</xdr:rowOff>
    </xdr:from>
    <xdr:to>
      <xdr:col>64</xdr:col>
      <xdr:colOff>152400</xdr:colOff>
      <xdr:row>40</xdr:row>
      <xdr:rowOff>168148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6875</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69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起債の抑制や基金の効果的な運用により将来負担比率は生じていない。</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今後も公債費等の義務的経費の削減を中心とする行財政改革を推進し、健全な財政運営を努めていく。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a16="http://schemas.microsoft.com/office/drawing/2014/main" id="{00000000-0008-0000-0300-0000A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169757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flipV="1">
          <a:off x="17018000" y="2370667"/>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141834</xdr:rowOff>
    </xdr:from>
    <xdr:ext cx="762000" cy="259045"/>
    <xdr:sp macro="" textlink="">
      <xdr:nvSpPr>
        <xdr:cNvPr id="432" name="将来負担の状況最小値テキスト">
          <a:extLst>
            <a:ext uri="{FF2B5EF4-FFF2-40B4-BE49-F238E27FC236}">
              <a16:creationId xmlns:a16="http://schemas.microsoft.com/office/drawing/2014/main" id="{00000000-0008-0000-0300-0000B0010000}"/>
            </a:ext>
          </a:extLst>
        </xdr:cNvPr>
        <xdr:cNvSpPr txBox="1"/>
      </xdr:nvSpPr>
      <xdr:spPr>
        <a:xfrm>
          <a:off x="17106900" y="374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169757</xdr:rowOff>
    </xdr:from>
    <xdr:to>
      <xdr:col>81</xdr:col>
      <xdr:colOff>133350</xdr:colOff>
      <xdr:row>21</xdr:row>
      <xdr:rowOff>169757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3770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4" name="将来負担の状況最大値テキスト">
          <a:extLst>
            <a:ext uri="{FF2B5EF4-FFF2-40B4-BE49-F238E27FC236}">
              <a16:creationId xmlns:a16="http://schemas.microsoft.com/office/drawing/2014/main" id="{00000000-0008-0000-0300-0000B2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6" name="将来負担の状況平均値テキスト">
          <a:extLst>
            <a:ext uri="{FF2B5EF4-FFF2-40B4-BE49-F238E27FC236}">
              <a16:creationId xmlns:a16="http://schemas.microsoft.com/office/drawing/2014/main" id="{00000000-0008-0000-0300-0000B4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東京都檜原村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2,217
2,210
105.41
3,609,088
3,493,391
115,697
1,404,952
1,036,122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人件費については、類似団体内平均と比較し</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３．９</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ポイント高い状況となっており、ここ数年は減少傾向であったが昨年度より上昇している状況となっている。また、昨年度と比較しても</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２．２</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ポイント上昇しているため、引き続き人事考課制度の適正な運用や人件費（超過勤務手当等）の抑制を強化していき、今後も職員</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給</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のみならず</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人件費全般を踏まえ</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削減を図っていきたい。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92710</xdr:rowOff>
    </xdr:from>
    <xdr:to>
      <xdr:col>24</xdr:col>
      <xdr:colOff>25400</xdr:colOff>
      <xdr:row>41</xdr:row>
      <xdr:rowOff>12700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7911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156227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12700</xdr:rowOff>
    </xdr:from>
    <xdr:to>
      <xdr:col>24</xdr:col>
      <xdr:colOff>114300</xdr:colOff>
      <xdr:row>41</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7637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2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92710</xdr:rowOff>
    </xdr:from>
    <xdr:to>
      <xdr:col>24</xdr:col>
      <xdr:colOff>114300</xdr:colOff>
      <xdr:row>32</xdr:row>
      <xdr:rowOff>92710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7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115570</xdr:rowOff>
    </xdr:from>
    <xdr:to>
      <xdr:col>24</xdr:col>
      <xdr:colOff>25400</xdr:colOff>
      <xdr:row>35</xdr:row>
      <xdr:rowOff>27940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94487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67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0</xdr:rowOff>
    </xdr:from>
    <xdr:to>
      <xdr:col>24</xdr:col>
      <xdr:colOff>76200</xdr:colOff>
      <xdr:row>34</xdr:row>
      <xdr:rowOff>101600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582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66040</xdr:rowOff>
    </xdr:from>
    <xdr:to>
      <xdr:col>19</xdr:col>
      <xdr:colOff>187325</xdr:colOff>
      <xdr:row>34</xdr:row>
      <xdr:rowOff>115570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89534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33</xdr:row>
      <xdr:rowOff>167640</xdr:rowOff>
    </xdr:from>
    <xdr:to>
      <xdr:col>20</xdr:col>
      <xdr:colOff>38100</xdr:colOff>
      <xdr:row>34</xdr:row>
      <xdr:rowOff>97790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582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107967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594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12700</xdr:rowOff>
    </xdr:from>
    <xdr:to>
      <xdr:col>15</xdr:col>
      <xdr:colOff>98425</xdr:colOff>
      <xdr:row>34</xdr:row>
      <xdr:rowOff>66040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8420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33</xdr:row>
      <xdr:rowOff>156210</xdr:rowOff>
    </xdr:from>
    <xdr:to>
      <xdr:col>15</xdr:col>
      <xdr:colOff>149225</xdr:colOff>
      <xdr:row>34</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96537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12700</xdr:rowOff>
    </xdr:from>
    <xdr:to>
      <xdr:col>11</xdr:col>
      <xdr:colOff>9525</xdr:colOff>
      <xdr:row>34</xdr:row>
      <xdr:rowOff>46990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8420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33</xdr:row>
      <xdr:rowOff>110490</xdr:rowOff>
    </xdr:from>
    <xdr:to>
      <xdr:col>11</xdr:col>
      <xdr:colOff>60325</xdr:colOff>
      <xdr:row>34</xdr:row>
      <xdr:rowOff>40640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576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50817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156210</xdr:rowOff>
    </xdr:from>
    <xdr:to>
      <xdr:col>6</xdr:col>
      <xdr:colOff>171450</xdr:colOff>
      <xdr:row>34</xdr:row>
      <xdr:rowOff>86360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96537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148590</xdr:rowOff>
    </xdr:from>
    <xdr:to>
      <xdr:col>24</xdr:col>
      <xdr:colOff>76200</xdr:colOff>
      <xdr:row>35</xdr:row>
      <xdr:rowOff>78740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7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120667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4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64770</xdr:rowOff>
    </xdr:from>
    <xdr:to>
      <xdr:col>20</xdr:col>
      <xdr:colOff>38100</xdr:colOff>
      <xdr:row>34</xdr:row>
      <xdr:rowOff>166370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89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151147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80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15240</xdr:rowOff>
    </xdr:from>
    <xdr:to>
      <xdr:col>15</xdr:col>
      <xdr:colOff>149225</xdr:colOff>
      <xdr:row>34</xdr:row>
      <xdr:rowOff>116840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101617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3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133350</xdr:rowOff>
    </xdr:from>
    <xdr:to>
      <xdr:col>11</xdr:col>
      <xdr:colOff>60325</xdr:colOff>
      <xdr:row>34</xdr:row>
      <xdr:rowOff>63500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48277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167640</xdr:rowOff>
    </xdr:from>
    <xdr:to>
      <xdr:col>6</xdr:col>
      <xdr:colOff>171450</xdr:colOff>
      <xdr:row>34</xdr:row>
      <xdr:rowOff>97790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82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82567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11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物件費については、類似団体と比較し</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８．８</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高い状況になっている。これは、森林再生事業や枝打ち事業といった森林整備における受託収入のボリュームが大きくなっているが要因ではあるが、今後も光熱水費の削減、業務委託契約の内容の見直しを行うなど、効率的な事業の推進により物件費のコスト削減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152146</xdr:rowOff>
    </xdr:from>
    <xdr:to>
      <xdr:col>82</xdr:col>
      <xdr:colOff>107950</xdr:colOff>
      <xdr:row>22</xdr:row>
      <xdr:rowOff>3556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38099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147083</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74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xdr:rowOff>
    </xdr:from>
    <xdr:to>
      <xdr:col>82</xdr:col>
      <xdr:colOff>196850</xdr:colOff>
      <xdr:row>22</xdr:row>
      <xdr:rowOff>3556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775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67073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24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152146</xdr:rowOff>
    </xdr:from>
    <xdr:to>
      <xdr:col>82</xdr:col>
      <xdr:colOff>196850</xdr:colOff>
      <xdr:row>13</xdr:row>
      <xdr:rowOff>152146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38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147574</xdr:rowOff>
    </xdr:from>
    <xdr:to>
      <xdr:col>82</xdr:col>
      <xdr:colOff>107950</xdr:colOff>
      <xdr:row>19</xdr:row>
      <xdr:rowOff>152146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34051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53865</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797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37338</xdr:rowOff>
    </xdr:from>
    <xdr:to>
      <xdr:col>82</xdr:col>
      <xdr:colOff>158750</xdr:colOff>
      <xdr:row>17</xdr:row>
      <xdr:rowOff>138938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163576</xdr:rowOff>
    </xdr:from>
    <xdr:to>
      <xdr:col>78</xdr:col>
      <xdr:colOff>69850</xdr:colOff>
      <xdr:row>19</xdr:row>
      <xdr:rowOff>152146</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3249676"/>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23622</xdr:rowOff>
    </xdr:from>
    <xdr:to>
      <xdr:col>78</xdr:col>
      <xdr:colOff>120650</xdr:colOff>
      <xdr:row>17</xdr:row>
      <xdr:rowOff>125222</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135399</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707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104140</xdr:rowOff>
    </xdr:from>
    <xdr:to>
      <xdr:col>73</xdr:col>
      <xdr:colOff>180975</xdr:colOff>
      <xdr:row>18</xdr:row>
      <xdr:rowOff>163576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319024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126255</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85852</xdr:rowOff>
    </xdr:from>
    <xdr:to>
      <xdr:col>69</xdr:col>
      <xdr:colOff>92075</xdr:colOff>
      <xdr:row>18</xdr:row>
      <xdr:rowOff>104140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31719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66819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135636</xdr:rowOff>
    </xdr:from>
    <xdr:to>
      <xdr:col>65</xdr:col>
      <xdr:colOff>53975</xdr:colOff>
      <xdr:row>17</xdr:row>
      <xdr:rowOff>65786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75963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96774</xdr:rowOff>
    </xdr:from>
    <xdr:to>
      <xdr:col>82</xdr:col>
      <xdr:colOff>158750</xdr:colOff>
      <xdr:row>20</xdr:row>
      <xdr:rowOff>26924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335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68851</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332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101346</xdr:rowOff>
    </xdr:from>
    <xdr:to>
      <xdr:col>78</xdr:col>
      <xdr:colOff>120650</xdr:colOff>
      <xdr:row>20</xdr:row>
      <xdr:rowOff>31496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335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16273</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445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112776</xdr:rowOff>
    </xdr:from>
    <xdr:to>
      <xdr:col>74</xdr:col>
      <xdr:colOff>31750</xdr:colOff>
      <xdr:row>19</xdr:row>
      <xdr:rowOff>42926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19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27703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28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53340</xdr:rowOff>
    </xdr:from>
    <xdr:to>
      <xdr:col>69</xdr:col>
      <xdr:colOff>142875</xdr:colOff>
      <xdr:row>18</xdr:row>
      <xdr:rowOff>154940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139717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35052</xdr:rowOff>
    </xdr:from>
    <xdr:to>
      <xdr:col>65</xdr:col>
      <xdr:colOff>53975</xdr:colOff>
      <xdr:row>18</xdr:row>
      <xdr:rowOff>136652</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12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121429</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20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扶助費については、昨年と比較すると０．１ポイント</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上昇</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０．３ポイント減少している。これは、人口減少による高齢化</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高止まり傾向にあることと、子どもの減少による影響と考えられるが、今後も対象者の資格審査等の適正化を進め適正な内容に努めていく。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587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37193</xdr:rowOff>
    </xdr:from>
    <xdr:to>
      <xdr:col>24</xdr:col>
      <xdr:colOff>25400</xdr:colOff>
      <xdr:row>55</xdr:row>
      <xdr:rowOff>53522</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46694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23784</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53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37193</xdr:rowOff>
    </xdr:from>
    <xdr:to>
      <xdr:col>19</xdr:col>
      <xdr:colOff>187325</xdr:colOff>
      <xdr:row>55</xdr:row>
      <xdr:rowOff>53522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4669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121755</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55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4535</xdr:rowOff>
    </xdr:from>
    <xdr:to>
      <xdr:col>15</xdr:col>
      <xdr:colOff>98425</xdr:colOff>
      <xdr:row>55</xdr:row>
      <xdr:rowOff>53522</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4342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143328</xdr:rowOff>
    </xdr:from>
    <xdr:to>
      <xdr:col>11</xdr:col>
      <xdr:colOff>9525</xdr:colOff>
      <xdr:row>55</xdr:row>
      <xdr:rowOff>4535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4016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56442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89099</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2722</xdr:rowOff>
    </xdr:from>
    <xdr:to>
      <xdr:col>24</xdr:col>
      <xdr:colOff>76200</xdr:colOff>
      <xdr:row>55</xdr:row>
      <xdr:rowOff>104322</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19249</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157843</xdr:rowOff>
    </xdr:from>
    <xdr:to>
      <xdr:col>20</xdr:col>
      <xdr:colOff>38100</xdr:colOff>
      <xdr:row>55</xdr:row>
      <xdr:rowOff>87993</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98170</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18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2722</xdr:rowOff>
    </xdr:from>
    <xdr:to>
      <xdr:col>15</xdr:col>
      <xdr:colOff>149225</xdr:colOff>
      <xdr:row>55</xdr:row>
      <xdr:rowOff>104322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114499</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125185</xdr:rowOff>
    </xdr:from>
    <xdr:to>
      <xdr:col>11</xdr:col>
      <xdr:colOff>60325</xdr:colOff>
      <xdr:row>55</xdr:row>
      <xdr:rowOff>55335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65512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92528</xdr:rowOff>
    </xdr:from>
    <xdr:to>
      <xdr:col>6</xdr:col>
      <xdr:colOff>171450</xdr:colOff>
      <xdr:row>55</xdr:row>
      <xdr:rowOff>22678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32855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その他に係るものについては、類似団体と比較すると</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４．５</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ポイント下回っている。また、昨年と比較しても</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１．０</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下回っている。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下水道事業特別会計、簡易水道事業特別会計、国民健康保険特別会計、介護保険特別会計への繰出金等が大きく影響していると思われるが、今後も特別会計への繰出金については注意を払いつつ、特別会計における健全な財政運営を進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52705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71000"/>
          <a:ext cx="0" cy="124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24782</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52705</xdr:rowOff>
    </xdr:from>
    <xdr:to>
      <xdr:col>82</xdr:col>
      <xdr:colOff>196850</xdr:colOff>
      <xdr:row>61</xdr:row>
      <xdr:rowOff>52705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35560</xdr:rowOff>
    </xdr:from>
    <xdr:to>
      <xdr:col>82</xdr:col>
      <xdr:colOff>107950</xdr:colOff>
      <xdr:row>56</xdr:row>
      <xdr:rowOff>92710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63676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42562</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815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70485</xdr:rowOff>
    </xdr:from>
    <xdr:to>
      <xdr:col>82</xdr:col>
      <xdr:colOff>158750</xdr:colOff>
      <xdr:row>58</xdr:row>
      <xdr:rowOff>635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92710</xdr:rowOff>
    </xdr:from>
    <xdr:to>
      <xdr:col>78</xdr:col>
      <xdr:colOff>69850</xdr:colOff>
      <xdr:row>57</xdr:row>
      <xdr:rowOff>75565</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693910"/>
          <a:ext cx="8890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76200</xdr:rowOff>
    </xdr:from>
    <xdr:to>
      <xdr:col>78</xdr:col>
      <xdr:colOff>120650</xdr:colOff>
      <xdr:row>58</xdr:row>
      <xdr:rowOff>6350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162577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52705</xdr:rowOff>
    </xdr:from>
    <xdr:to>
      <xdr:col>73</xdr:col>
      <xdr:colOff>180975</xdr:colOff>
      <xdr:row>57</xdr:row>
      <xdr:rowOff>75565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82535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64770</xdr:rowOff>
    </xdr:from>
    <xdr:to>
      <xdr:col>74</xdr:col>
      <xdr:colOff>31750</xdr:colOff>
      <xdr:row>57</xdr:row>
      <xdr:rowOff>166370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151147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18415</xdr:rowOff>
    </xdr:from>
    <xdr:to>
      <xdr:col>69</xdr:col>
      <xdr:colOff>92075</xdr:colOff>
      <xdr:row>57</xdr:row>
      <xdr:rowOff>52705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79106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47625</xdr:rowOff>
    </xdr:from>
    <xdr:to>
      <xdr:col>69</xdr:col>
      <xdr:colOff>142875</xdr:colOff>
      <xdr:row>57</xdr:row>
      <xdr:rowOff>149225</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82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134002</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90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93345</xdr:rowOff>
    </xdr:from>
    <xdr:to>
      <xdr:col>65</xdr:col>
      <xdr:colOff>53975</xdr:colOff>
      <xdr:row>58</xdr:row>
      <xdr:rowOff>23495</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8272</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95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156210</xdr:rowOff>
    </xdr:from>
    <xdr:to>
      <xdr:col>82</xdr:col>
      <xdr:colOff>158750</xdr:colOff>
      <xdr:row>56</xdr:row>
      <xdr:rowOff>86360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1287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41910</xdr:rowOff>
    </xdr:from>
    <xdr:to>
      <xdr:col>78</xdr:col>
      <xdr:colOff>120650</xdr:colOff>
      <xdr:row>56</xdr:row>
      <xdr:rowOff>143510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64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153687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41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24765</xdr:rowOff>
    </xdr:from>
    <xdr:to>
      <xdr:col>74</xdr:col>
      <xdr:colOff>31750</xdr:colOff>
      <xdr:row>57</xdr:row>
      <xdr:rowOff>126365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79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136542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56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1905</xdr:rowOff>
    </xdr:from>
    <xdr:to>
      <xdr:col>69</xdr:col>
      <xdr:colOff>142875</xdr:colOff>
      <xdr:row>57</xdr:row>
      <xdr:rowOff>103505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77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113682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54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139065</xdr:rowOff>
    </xdr:from>
    <xdr:to>
      <xdr:col>65</xdr:col>
      <xdr:colOff>53975</xdr:colOff>
      <xdr:row>57</xdr:row>
      <xdr:rowOff>69215</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74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79392</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509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補助費等については、類似団体と比較すると</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１．８</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ポイント下回っている。また、昨年度と比較すると</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０</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６</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増と微増ではあるが、ほぼ同様の数値を保っている。今後も新規補助金制度の抑制を図りつつ、現状の各種補助金については制度の縮小・廃止も視野に入れ内容精査を行っていき、各種補助金の更なる効率化を図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130810</xdr:rowOff>
    </xdr:from>
    <xdr:to>
      <xdr:col>82</xdr:col>
      <xdr:colOff>107950</xdr:colOff>
      <xdr:row>40</xdr:row>
      <xdr:rowOff>104140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7886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45737</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130810</xdr:rowOff>
    </xdr:from>
    <xdr:to>
      <xdr:col>82</xdr:col>
      <xdr:colOff>196850</xdr:colOff>
      <xdr:row>33</xdr:row>
      <xdr:rowOff>130810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69850</xdr:rowOff>
    </xdr:from>
    <xdr:to>
      <xdr:col>82</xdr:col>
      <xdr:colOff>107950</xdr:colOff>
      <xdr:row>35</xdr:row>
      <xdr:rowOff>92710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5671800" y="60706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82567</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083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31750</xdr:rowOff>
    </xdr:from>
    <xdr:to>
      <xdr:col>78</xdr:col>
      <xdr:colOff>69850</xdr:colOff>
      <xdr:row>35</xdr:row>
      <xdr:rowOff>69850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4782800" y="6032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110490</xdr:rowOff>
    </xdr:from>
    <xdr:to>
      <xdr:col>78</xdr:col>
      <xdr:colOff>120650</xdr:colOff>
      <xdr:row>36</xdr:row>
      <xdr:rowOff>40640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25417</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19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20320</xdr:rowOff>
    </xdr:from>
    <xdr:to>
      <xdr:col>73</xdr:col>
      <xdr:colOff>180975</xdr:colOff>
      <xdr:row>35</xdr:row>
      <xdr:rowOff>31750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0210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80010</xdr:rowOff>
    </xdr:from>
    <xdr:to>
      <xdr:col>74</xdr:col>
      <xdr:colOff>31750</xdr:colOff>
      <xdr:row>36</xdr:row>
      <xdr:rowOff>10160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166387</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16510</xdr:rowOff>
    </xdr:from>
    <xdr:to>
      <xdr:col>69</xdr:col>
      <xdr:colOff>92075</xdr:colOff>
      <xdr:row>35</xdr:row>
      <xdr:rowOff>20320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60172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76200</xdr:rowOff>
    </xdr:from>
    <xdr:to>
      <xdr:col>69</xdr:col>
      <xdr:colOff>142875</xdr:colOff>
      <xdr:row>36</xdr:row>
      <xdr:rowOff>6350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162577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1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2557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41910</xdr:rowOff>
    </xdr:from>
    <xdr:to>
      <xdr:col>82</xdr:col>
      <xdr:colOff>158750</xdr:colOff>
      <xdr:row>35</xdr:row>
      <xdr:rowOff>143510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58437</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19050</xdr:rowOff>
    </xdr:from>
    <xdr:to>
      <xdr:col>78</xdr:col>
      <xdr:colOff>120650</xdr:colOff>
      <xdr:row>35</xdr:row>
      <xdr:rowOff>120650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130827</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152400</xdr:rowOff>
    </xdr:from>
    <xdr:to>
      <xdr:col>74</xdr:col>
      <xdr:colOff>31750</xdr:colOff>
      <xdr:row>35</xdr:row>
      <xdr:rowOff>82550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92727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140970</xdr:rowOff>
    </xdr:from>
    <xdr:to>
      <xdr:col>69</xdr:col>
      <xdr:colOff>142875</xdr:colOff>
      <xdr:row>35</xdr:row>
      <xdr:rowOff>71120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597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81297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5739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137160</xdr:rowOff>
    </xdr:from>
    <xdr:to>
      <xdr:col>65</xdr:col>
      <xdr:colOff>53975</xdr:colOff>
      <xdr:row>35</xdr:row>
      <xdr:rowOff>67310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77487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公債費に係るものは、類似団体と比較すると１</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２．７</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ポイントと大きく下回っている。これは、従前からの起債の新規発行をできる限り抑制してきた成果であると考えられる。</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しかしながら当村では、下水道整備や各公共施設の大規模改修など、今後も多額の事業費が必要となることから、引き続き歳出削減を図るとともに、できる限り新規起債発行の抑制に努めていく。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111761</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13310"/>
          <a:ext cx="0" cy="1485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83838</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111761</xdr:rowOff>
    </xdr:from>
    <xdr:to>
      <xdr:col>24</xdr:col>
      <xdr:colOff>114300</xdr:colOff>
      <xdr:row>81</xdr:row>
      <xdr:rowOff>111761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66040</xdr:rowOff>
    </xdr:from>
    <xdr:to>
      <xdr:col>24</xdr:col>
      <xdr:colOff>25400</xdr:colOff>
      <xdr:row>74</xdr:row>
      <xdr:rowOff>77470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987800" y="1275334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139716</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50800</xdr:rowOff>
    </xdr:from>
    <xdr:to>
      <xdr:col>19</xdr:col>
      <xdr:colOff>187325</xdr:colOff>
      <xdr:row>74</xdr:row>
      <xdr:rowOff>66040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098800" y="127381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0</xdr:rowOff>
    </xdr:from>
    <xdr:to>
      <xdr:col>20</xdr:col>
      <xdr:colOff>38100</xdr:colOff>
      <xdr:row>77</xdr:row>
      <xdr:rowOff>101600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86377</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328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35560</xdr:rowOff>
    </xdr:from>
    <xdr:to>
      <xdr:col>15</xdr:col>
      <xdr:colOff>98425</xdr:colOff>
      <xdr:row>74</xdr:row>
      <xdr:rowOff>50800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2209800" y="127228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40657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35560</xdr:rowOff>
    </xdr:from>
    <xdr:to>
      <xdr:col>11</xdr:col>
      <xdr:colOff>9525</xdr:colOff>
      <xdr:row>74</xdr:row>
      <xdr:rowOff>66040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1320800" y="127228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26670</xdr:rowOff>
    </xdr:from>
    <xdr:to>
      <xdr:col>11</xdr:col>
      <xdr:colOff>60325</xdr:colOff>
      <xdr:row>76</xdr:row>
      <xdr:rowOff>128270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113047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17797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26670</xdr:rowOff>
    </xdr:from>
    <xdr:to>
      <xdr:col>24</xdr:col>
      <xdr:colOff>76200</xdr:colOff>
      <xdr:row>74</xdr:row>
      <xdr:rowOff>128270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271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43197</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255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15240</xdr:rowOff>
    </xdr:from>
    <xdr:to>
      <xdr:col>20</xdr:col>
      <xdr:colOff>38100</xdr:colOff>
      <xdr:row>74</xdr:row>
      <xdr:rowOff>116840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127017</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247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0</xdr:rowOff>
    </xdr:from>
    <xdr:to>
      <xdr:col>15</xdr:col>
      <xdr:colOff>149225</xdr:colOff>
      <xdr:row>74</xdr:row>
      <xdr:rowOff>101600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111777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156210</xdr:rowOff>
    </xdr:from>
    <xdr:to>
      <xdr:col>11</xdr:col>
      <xdr:colOff>60325</xdr:colOff>
      <xdr:row>74</xdr:row>
      <xdr:rowOff>86360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96537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15240</xdr:rowOff>
    </xdr:from>
    <xdr:to>
      <xdr:col>6</xdr:col>
      <xdr:colOff>171450</xdr:colOff>
      <xdr:row>74</xdr:row>
      <xdr:rowOff>116840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127017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247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公債費以外については、類似団体と比較すると</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６．１</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物件費等が高い水準となっているため、今後も委託事業の見直しや光熱水費の削減、特別会計については、独立採算で運営できるよう事務事業の精査や料金、保険料等の見直しを行っていき健全な財政運営を進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162923</xdr:rowOff>
    </xdr:from>
    <xdr:to>
      <xdr:col>82</xdr:col>
      <xdr:colOff>107950</xdr:colOff>
      <xdr:row>82</xdr:row>
      <xdr:rowOff>71482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07323"/>
          <a:ext cx="0"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43559</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410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71482</xdr:rowOff>
    </xdr:from>
    <xdr:to>
      <xdr:col>82</xdr:col>
      <xdr:colOff>196850</xdr:colOff>
      <xdr:row>82</xdr:row>
      <xdr:rowOff>71482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13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77850</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5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162923</xdr:rowOff>
    </xdr:from>
    <xdr:to>
      <xdr:col>82</xdr:col>
      <xdr:colOff>196850</xdr:colOff>
      <xdr:row>72</xdr:row>
      <xdr:rowOff>162923</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0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162923</xdr:rowOff>
    </xdr:from>
    <xdr:to>
      <xdr:col>82</xdr:col>
      <xdr:colOff>107950</xdr:colOff>
      <xdr:row>79</xdr:row>
      <xdr:rowOff>50256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3536023"/>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159675</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189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143148</xdr:rowOff>
    </xdr:from>
    <xdr:to>
      <xdr:col>82</xdr:col>
      <xdr:colOff>158750</xdr:colOff>
      <xdr:row>78</xdr:row>
      <xdr:rowOff>73298</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64951</xdr:rowOff>
    </xdr:from>
    <xdr:to>
      <xdr:col>78</xdr:col>
      <xdr:colOff>69850</xdr:colOff>
      <xdr:row>78</xdr:row>
      <xdr:rowOff>162923</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4782800" y="13438051"/>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130084</xdr:rowOff>
    </xdr:from>
    <xdr:to>
      <xdr:col>78</xdr:col>
      <xdr:colOff>120650</xdr:colOff>
      <xdr:row>78</xdr:row>
      <xdr:rowOff>60234</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70411</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100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115570</xdr:rowOff>
    </xdr:from>
    <xdr:to>
      <xdr:col>73</xdr:col>
      <xdr:colOff>180975</xdr:colOff>
      <xdr:row>78</xdr:row>
      <xdr:rowOff>64951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3317220"/>
          <a:ext cx="8890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77832</xdr:rowOff>
    </xdr:from>
    <xdr:to>
      <xdr:col>74</xdr:col>
      <xdr:colOff>31750</xdr:colOff>
      <xdr:row>78</xdr:row>
      <xdr:rowOff>7982</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18159</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102507</xdr:rowOff>
    </xdr:from>
    <xdr:to>
      <xdr:col>69</xdr:col>
      <xdr:colOff>92075</xdr:colOff>
      <xdr:row>77</xdr:row>
      <xdr:rowOff>115570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30415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85107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61505</xdr:rowOff>
    </xdr:from>
    <xdr:to>
      <xdr:col>65</xdr:col>
      <xdr:colOff>53975</xdr:colOff>
      <xdr:row>77</xdr:row>
      <xdr:rowOff>163105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147882</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34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170906</xdr:rowOff>
    </xdr:from>
    <xdr:to>
      <xdr:col>82</xdr:col>
      <xdr:colOff>158750</xdr:colOff>
      <xdr:row>79</xdr:row>
      <xdr:rowOff>101056</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54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142983</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516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112123</xdr:rowOff>
    </xdr:from>
    <xdr:to>
      <xdr:col>78</xdr:col>
      <xdr:colOff>120650</xdr:colOff>
      <xdr:row>79</xdr:row>
      <xdr:rowOff>42273</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48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27050</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571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14151</xdr:rowOff>
    </xdr:from>
    <xdr:to>
      <xdr:col>74</xdr:col>
      <xdr:colOff>31750</xdr:colOff>
      <xdr:row>78</xdr:row>
      <xdr:rowOff>115751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38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100528</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473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64770</xdr:rowOff>
    </xdr:from>
    <xdr:to>
      <xdr:col>69</xdr:col>
      <xdr:colOff>142875</xdr:colOff>
      <xdr:row>77</xdr:row>
      <xdr:rowOff>166370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151147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51707</xdr:rowOff>
    </xdr:from>
    <xdr:to>
      <xdr:col>65</xdr:col>
      <xdr:colOff>53975</xdr:colOff>
      <xdr:row>77</xdr:row>
      <xdr:rowOff>153307</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163484</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02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東京都檜原村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129317</xdr:rowOff>
    </xdr:from>
    <xdr:to>
      <xdr:col>29</xdr:col>
      <xdr:colOff>127000</xdr:colOff>
      <xdr:row>19</xdr:row>
      <xdr:rowOff>144974</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1442"/>
          <a:ext cx="0" cy="15587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117051</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22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144974</xdr:rowOff>
    </xdr:from>
    <xdr:to>
      <xdr:col>30</xdr:col>
      <xdr:colOff>25400</xdr:colOff>
      <xdr:row>19</xdr:row>
      <xdr:rowOff>144974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501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44244</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129317</xdr:rowOff>
    </xdr:from>
    <xdr:to>
      <xdr:col>30</xdr:col>
      <xdr:colOff>25400</xdr:colOff>
      <xdr:row>10</xdr:row>
      <xdr:rowOff>129317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1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69182</xdr:rowOff>
    </xdr:from>
    <xdr:to>
      <xdr:col>29</xdr:col>
      <xdr:colOff>127000</xdr:colOff>
      <xdr:row>18</xdr:row>
      <xdr:rowOff>83459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202907"/>
          <a:ext cx="647700" cy="142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5961</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29682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160884</xdr:rowOff>
    </xdr:from>
    <xdr:to>
      <xdr:col>29</xdr:col>
      <xdr:colOff>177800</xdr:colOff>
      <xdr:row>18</xdr:row>
      <xdr:rowOff>91034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83459</xdr:rowOff>
    </xdr:from>
    <xdr:to>
      <xdr:col>26</xdr:col>
      <xdr:colOff>50800</xdr:colOff>
      <xdr:row>18</xdr:row>
      <xdr:rowOff>87754</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217184"/>
          <a:ext cx="698500" cy="4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159284</xdr:rowOff>
    </xdr:from>
    <xdr:to>
      <xdr:col>26</xdr:col>
      <xdr:colOff>101600</xdr:colOff>
      <xdr:row>18</xdr:row>
      <xdr:rowOff>89434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99611</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2890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87754</xdr:rowOff>
    </xdr:from>
    <xdr:to>
      <xdr:col>22</xdr:col>
      <xdr:colOff>114300</xdr:colOff>
      <xdr:row>18</xdr:row>
      <xdr:rowOff>114467</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221479"/>
          <a:ext cx="698500" cy="267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167324</xdr:rowOff>
    </xdr:from>
    <xdr:to>
      <xdr:col>22</xdr:col>
      <xdr:colOff>165100</xdr:colOff>
      <xdr:row>18</xdr:row>
      <xdr:rowOff>97474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107651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2898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114467</xdr:rowOff>
    </xdr:from>
    <xdr:to>
      <xdr:col>18</xdr:col>
      <xdr:colOff>177800</xdr:colOff>
      <xdr:row>18</xdr:row>
      <xdr:rowOff>134553</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248192"/>
          <a:ext cx="698500" cy="20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30819</xdr:rowOff>
    </xdr:from>
    <xdr:to>
      <xdr:col>19</xdr:col>
      <xdr:colOff>38100</xdr:colOff>
      <xdr:row>18</xdr:row>
      <xdr:rowOff>132419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142596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293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30163</xdr:rowOff>
    </xdr:from>
    <xdr:to>
      <xdr:col>15</xdr:col>
      <xdr:colOff>101600</xdr:colOff>
      <xdr:row>18</xdr:row>
      <xdr:rowOff>131763</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141940</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293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18382</xdr:rowOff>
    </xdr:from>
    <xdr:to>
      <xdr:col>29</xdr:col>
      <xdr:colOff>177800</xdr:colOff>
      <xdr:row>18</xdr:row>
      <xdr:rowOff>119982</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152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161909</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3124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32659</xdr:rowOff>
    </xdr:from>
    <xdr:to>
      <xdr:col>26</xdr:col>
      <xdr:colOff>101600</xdr:colOff>
      <xdr:row>18</xdr:row>
      <xdr:rowOff>134259</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166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119036</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3252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36954</xdr:rowOff>
    </xdr:from>
    <xdr:to>
      <xdr:col>22</xdr:col>
      <xdr:colOff>165100</xdr:colOff>
      <xdr:row>18</xdr:row>
      <xdr:rowOff>138554</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170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123331</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257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63667</xdr:rowOff>
    </xdr:from>
    <xdr:to>
      <xdr:col>19</xdr:col>
      <xdr:colOff>38100</xdr:colOff>
      <xdr:row>18</xdr:row>
      <xdr:rowOff>165267</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197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150044</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28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83753</xdr:rowOff>
    </xdr:from>
    <xdr:to>
      <xdr:col>15</xdr:col>
      <xdr:colOff>101600</xdr:colOff>
      <xdr:row>19</xdr:row>
      <xdr:rowOff>13903</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217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170130</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303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201380</xdr:rowOff>
    </xdr:from>
    <xdr:to>
      <xdr:col>29</xdr:col>
      <xdr:colOff>127000</xdr:colOff>
      <xdr:row>37</xdr:row>
      <xdr:rowOff>294146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25930"/>
          <a:ext cx="0" cy="12929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266223</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39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294146</xdr:rowOff>
    </xdr:from>
    <xdr:to>
      <xdr:col>30</xdr:col>
      <xdr:colOff>25400</xdr:colOff>
      <xdr:row>37</xdr:row>
      <xdr:rowOff>294146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418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116307</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86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201380</xdr:rowOff>
    </xdr:from>
    <xdr:to>
      <xdr:col>30</xdr:col>
      <xdr:colOff>25400</xdr:colOff>
      <xdr:row>33</xdr:row>
      <xdr:rowOff>201380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259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135863</xdr:rowOff>
    </xdr:from>
    <xdr:to>
      <xdr:col>29</xdr:col>
      <xdr:colOff>127000</xdr:colOff>
      <xdr:row>36</xdr:row>
      <xdr:rowOff>153733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089113"/>
          <a:ext cx="647700" cy="17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171555</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781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326478</xdr:rowOff>
    </xdr:from>
    <xdr:to>
      <xdr:col>29</xdr:col>
      <xdr:colOff>177800</xdr:colOff>
      <xdr:row>36</xdr:row>
      <xdr:rowOff>85178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936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153733</xdr:rowOff>
    </xdr:from>
    <xdr:to>
      <xdr:col>26</xdr:col>
      <xdr:colOff>50800</xdr:colOff>
      <xdr:row>36</xdr:row>
      <xdr:rowOff>154556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106983"/>
          <a:ext cx="698500" cy="8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323218</xdr:rowOff>
    </xdr:from>
    <xdr:to>
      <xdr:col>26</xdr:col>
      <xdr:colOff>101600</xdr:colOff>
      <xdr:row>36</xdr:row>
      <xdr:rowOff>81918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9335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92095</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702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154556</xdr:rowOff>
    </xdr:from>
    <xdr:to>
      <xdr:col>22</xdr:col>
      <xdr:colOff>114300</xdr:colOff>
      <xdr:row>37</xdr:row>
      <xdr:rowOff>1871</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107806"/>
          <a:ext cx="698500" cy="187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6706</xdr:rowOff>
    </xdr:from>
    <xdr:to>
      <xdr:col>22</xdr:col>
      <xdr:colOff>165100</xdr:colOff>
      <xdr:row>36</xdr:row>
      <xdr:rowOff>108306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9599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118483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728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1871</xdr:rowOff>
    </xdr:from>
    <xdr:to>
      <xdr:col>18</xdr:col>
      <xdr:colOff>177800</xdr:colOff>
      <xdr:row>37</xdr:row>
      <xdr:rowOff>19172</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126571"/>
          <a:ext cx="698500" cy="173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57860</xdr:rowOff>
    </xdr:from>
    <xdr:to>
      <xdr:col>19</xdr:col>
      <xdr:colOff>38100</xdr:colOff>
      <xdr:row>36</xdr:row>
      <xdr:rowOff>159460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11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169637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779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21963</xdr:rowOff>
    </xdr:from>
    <xdr:to>
      <xdr:col>15</xdr:col>
      <xdr:colOff>101600</xdr:colOff>
      <xdr:row>36</xdr:row>
      <xdr:rowOff>123563</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9752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133740</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744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85063</xdr:rowOff>
    </xdr:from>
    <xdr:to>
      <xdr:col>29</xdr:col>
      <xdr:colOff>177800</xdr:colOff>
      <xdr:row>37</xdr:row>
      <xdr:rowOff>15213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038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57140</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010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102933</xdr:rowOff>
    </xdr:from>
    <xdr:to>
      <xdr:col>26</xdr:col>
      <xdr:colOff>101600</xdr:colOff>
      <xdr:row>37</xdr:row>
      <xdr:rowOff>33083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056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17860</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142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103756</xdr:rowOff>
    </xdr:from>
    <xdr:to>
      <xdr:col>22</xdr:col>
      <xdr:colOff>165100</xdr:colOff>
      <xdr:row>37</xdr:row>
      <xdr:rowOff>33906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057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18683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14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122521</xdr:rowOff>
    </xdr:from>
    <xdr:to>
      <xdr:col>19</xdr:col>
      <xdr:colOff>38100</xdr:colOff>
      <xdr:row>37</xdr:row>
      <xdr:rowOff>52671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075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37448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16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139822</xdr:rowOff>
    </xdr:from>
    <xdr:to>
      <xdr:col>15</xdr:col>
      <xdr:colOff>101600</xdr:colOff>
      <xdr:row>37</xdr:row>
      <xdr:rowOff>69972</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093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54749</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1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東京都檜原村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2,217
2,210
105.41
3,609,088
3,493,391
115,697
1,404,952
1,036,122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92727</xdr:rowOff>
    </xdr:from>
    <xdr:ext cx="685572"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76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47565</xdr:rowOff>
    </xdr:from>
    <xdr:to>
      <xdr:col>24</xdr:col>
      <xdr:colOff>62865</xdr:colOff>
      <xdr:row>38</xdr:row>
      <xdr:rowOff>123148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62515"/>
          <a:ext cx="1270" cy="127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126975</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64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123148</xdr:rowOff>
    </xdr:from>
    <xdr:to>
      <xdr:col>24</xdr:col>
      <xdr:colOff>152400</xdr:colOff>
      <xdr:row>38</xdr:row>
      <xdr:rowOff>123148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638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165692</xdr:rowOff>
    </xdr:from>
    <xdr:ext cx="690189"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7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47565</xdr:rowOff>
    </xdr:from>
    <xdr:to>
      <xdr:col>24</xdr:col>
      <xdr:colOff>152400</xdr:colOff>
      <xdr:row>31</xdr:row>
      <xdr:rowOff>47565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114915</xdr:rowOff>
    </xdr:from>
    <xdr:to>
      <xdr:col>24</xdr:col>
      <xdr:colOff>63500</xdr:colOff>
      <xdr:row>37</xdr:row>
      <xdr:rowOff>124632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458565"/>
          <a:ext cx="838200" cy="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43738</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3873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65311</xdr:rowOff>
    </xdr:from>
    <xdr:to>
      <xdr:col>24</xdr:col>
      <xdr:colOff>114300</xdr:colOff>
      <xdr:row>37</xdr:row>
      <xdr:rowOff>166911</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40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124632</xdr:rowOff>
    </xdr:from>
    <xdr:to>
      <xdr:col>19</xdr:col>
      <xdr:colOff>177800</xdr:colOff>
      <xdr:row>37</xdr:row>
      <xdr:rowOff>137282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468282"/>
          <a:ext cx="889000" cy="12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61083</xdr:rowOff>
    </xdr:from>
    <xdr:to>
      <xdr:col>20</xdr:col>
      <xdr:colOff>38100</xdr:colOff>
      <xdr:row>37</xdr:row>
      <xdr:rowOff>162683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4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7760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179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137282</xdr:rowOff>
    </xdr:from>
    <xdr:to>
      <xdr:col>15</xdr:col>
      <xdr:colOff>50800</xdr:colOff>
      <xdr:row>37</xdr:row>
      <xdr:rowOff>152057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80932"/>
          <a:ext cx="889000" cy="1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63719</xdr:rowOff>
    </xdr:from>
    <xdr:to>
      <xdr:col>15</xdr:col>
      <xdr:colOff>101600</xdr:colOff>
      <xdr:row>37</xdr:row>
      <xdr:rowOff>165319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40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10396</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18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152057</xdr:rowOff>
    </xdr:from>
    <xdr:to>
      <xdr:col>10</xdr:col>
      <xdr:colOff>114300</xdr:colOff>
      <xdr:row>37</xdr:row>
      <xdr:rowOff>162232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95707"/>
          <a:ext cx="889000" cy="1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83338</xdr:rowOff>
    </xdr:from>
    <xdr:to>
      <xdr:col>10</xdr:col>
      <xdr:colOff>165100</xdr:colOff>
      <xdr:row>38</xdr:row>
      <xdr:rowOff>13488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42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30015</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202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84251</xdr:rowOff>
    </xdr:from>
    <xdr:to>
      <xdr:col>6</xdr:col>
      <xdr:colOff>38100</xdr:colOff>
      <xdr:row>38</xdr:row>
      <xdr:rowOff>14401</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42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30928</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20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64115</xdr:rowOff>
    </xdr:from>
    <xdr:to>
      <xdr:col>24</xdr:col>
      <xdr:colOff>114300</xdr:colOff>
      <xdr:row>37</xdr:row>
      <xdr:rowOff>165715</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40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86992</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259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73832</xdr:rowOff>
    </xdr:from>
    <xdr:to>
      <xdr:col>20</xdr:col>
      <xdr:colOff>38100</xdr:colOff>
      <xdr:row>38</xdr:row>
      <xdr:rowOff>3981</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4174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166558</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510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86482</xdr:rowOff>
    </xdr:from>
    <xdr:to>
      <xdr:col>15</xdr:col>
      <xdr:colOff>101600</xdr:colOff>
      <xdr:row>38</xdr:row>
      <xdr:rowOff>16632</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43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7759</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522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101257</xdr:rowOff>
    </xdr:from>
    <xdr:to>
      <xdr:col>10</xdr:col>
      <xdr:colOff>165100</xdr:colOff>
      <xdr:row>38</xdr:row>
      <xdr:rowOff>31407</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4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22534</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537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111432</xdr:rowOff>
    </xdr:from>
    <xdr:to>
      <xdr:col>6</xdr:col>
      <xdr:colOff>38100</xdr:colOff>
      <xdr:row>38</xdr:row>
      <xdr:rowOff>41582</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5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32709</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547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129595</xdr:rowOff>
    </xdr:from>
    <xdr:to>
      <xdr:col>24</xdr:col>
      <xdr:colOff>62865</xdr:colOff>
      <xdr:row>59</xdr:row>
      <xdr:rowOff>6339</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30645"/>
          <a:ext cx="1270" cy="1591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10166</xdr:rowOff>
    </xdr:from>
    <xdr:ext cx="599010"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2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6339</xdr:rowOff>
    </xdr:from>
    <xdr:to>
      <xdr:col>24</xdr:col>
      <xdr:colOff>152400</xdr:colOff>
      <xdr:row>59</xdr:row>
      <xdr:rowOff>6339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2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76272</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058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129595</xdr:rowOff>
    </xdr:from>
    <xdr:to>
      <xdr:col>24</xdr:col>
      <xdr:colOff>152400</xdr:colOff>
      <xdr:row>49</xdr:row>
      <xdr:rowOff>129595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30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60860</xdr:rowOff>
    </xdr:from>
    <xdr:to>
      <xdr:col>24</xdr:col>
      <xdr:colOff>63500</xdr:colOff>
      <xdr:row>58</xdr:row>
      <xdr:rowOff>66801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10004960"/>
          <a:ext cx="838200" cy="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38371</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982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59944</xdr:rowOff>
    </xdr:from>
    <xdr:to>
      <xdr:col>24</xdr:col>
      <xdr:colOff>114300</xdr:colOff>
      <xdr:row>58</xdr:row>
      <xdr:rowOff>161544</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66801</xdr:rowOff>
    </xdr:from>
    <xdr:to>
      <xdr:col>19</xdr:col>
      <xdr:colOff>177800</xdr:colOff>
      <xdr:row>58</xdr:row>
      <xdr:rowOff>71803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10010901"/>
          <a:ext cx="889000" cy="5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58624</xdr:rowOff>
    </xdr:from>
    <xdr:to>
      <xdr:col>20</xdr:col>
      <xdr:colOff>38100</xdr:colOff>
      <xdr:row>58</xdr:row>
      <xdr:rowOff>160224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1000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151351</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1009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71803</xdr:rowOff>
    </xdr:from>
    <xdr:to>
      <xdr:col>15</xdr:col>
      <xdr:colOff>50800</xdr:colOff>
      <xdr:row>58</xdr:row>
      <xdr:rowOff>85954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10015903"/>
          <a:ext cx="8890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61145</xdr:rowOff>
    </xdr:from>
    <xdr:to>
      <xdr:col>15</xdr:col>
      <xdr:colOff>101600</xdr:colOff>
      <xdr:row>58</xdr:row>
      <xdr:rowOff>162745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100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153872</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10097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85954</xdr:rowOff>
    </xdr:from>
    <xdr:to>
      <xdr:col>10</xdr:col>
      <xdr:colOff>114300</xdr:colOff>
      <xdr:row>58</xdr:row>
      <xdr:rowOff>114134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10030054"/>
          <a:ext cx="889000" cy="2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53317</xdr:rowOff>
    </xdr:from>
    <xdr:to>
      <xdr:col>10</xdr:col>
      <xdr:colOff>165100</xdr:colOff>
      <xdr:row>58</xdr:row>
      <xdr:rowOff>154917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9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146044</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1009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89731</xdr:rowOff>
    </xdr:from>
    <xdr:to>
      <xdr:col>6</xdr:col>
      <xdr:colOff>38100</xdr:colOff>
      <xdr:row>59</xdr:row>
      <xdr:rowOff>19881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1003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11008</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10126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10060</xdr:rowOff>
    </xdr:from>
    <xdr:to>
      <xdr:col>24</xdr:col>
      <xdr:colOff>114300</xdr:colOff>
      <xdr:row>58</xdr:row>
      <xdr:rowOff>111660</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95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140887</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742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16001</xdr:rowOff>
    </xdr:from>
    <xdr:to>
      <xdr:col>20</xdr:col>
      <xdr:colOff>38100</xdr:colOff>
      <xdr:row>58</xdr:row>
      <xdr:rowOff>117601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96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134128</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735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21003</xdr:rowOff>
    </xdr:from>
    <xdr:to>
      <xdr:col>15</xdr:col>
      <xdr:colOff>101600</xdr:colOff>
      <xdr:row>58</xdr:row>
      <xdr:rowOff>122603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96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139130</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740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35154</xdr:rowOff>
    </xdr:from>
    <xdr:to>
      <xdr:col>10</xdr:col>
      <xdr:colOff>165100</xdr:colOff>
      <xdr:row>58</xdr:row>
      <xdr:rowOff>136754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7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153281</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754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63334</xdr:rowOff>
    </xdr:from>
    <xdr:to>
      <xdr:col>6</xdr:col>
      <xdr:colOff>38100</xdr:colOff>
      <xdr:row>58</xdr:row>
      <xdr:rowOff>164934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1000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10011</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782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64388</xdr:rowOff>
    </xdr:from>
    <xdr:to>
      <xdr:col>24</xdr:col>
      <xdr:colOff>62865</xdr:colOff>
      <xdr:row>79</xdr:row>
      <xdr:rowOff>40359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37338"/>
          <a:ext cx="1270" cy="13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44186</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8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40359</xdr:rowOff>
    </xdr:from>
    <xdr:to>
      <xdr:col>24</xdr:col>
      <xdr:colOff>152400</xdr:colOff>
      <xdr:row>79</xdr:row>
      <xdr:rowOff>40359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4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11065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1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64388</xdr:rowOff>
    </xdr:from>
    <xdr:to>
      <xdr:col>24</xdr:col>
      <xdr:colOff>152400</xdr:colOff>
      <xdr:row>71</xdr:row>
      <xdr:rowOff>64388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3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144235</xdr:rowOff>
    </xdr:from>
    <xdr:to>
      <xdr:col>24</xdr:col>
      <xdr:colOff>63500</xdr:colOff>
      <xdr:row>78</xdr:row>
      <xdr:rowOff>153070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517335"/>
          <a:ext cx="838200" cy="8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95866</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97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72989</xdr:rowOff>
    </xdr:from>
    <xdr:to>
      <xdr:col>24</xdr:col>
      <xdr:colOff>114300</xdr:colOff>
      <xdr:row>79</xdr:row>
      <xdr:rowOff>3139</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142139</xdr:rowOff>
    </xdr:from>
    <xdr:to>
      <xdr:col>19</xdr:col>
      <xdr:colOff>177800</xdr:colOff>
      <xdr:row>78</xdr:row>
      <xdr:rowOff>153070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515239"/>
          <a:ext cx="889000" cy="10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76144</xdr:rowOff>
    </xdr:from>
    <xdr:to>
      <xdr:col>20</xdr:col>
      <xdr:colOff>38100</xdr:colOff>
      <xdr:row>79</xdr:row>
      <xdr:rowOff>6294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22821</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22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142139</xdr:rowOff>
    </xdr:from>
    <xdr:to>
      <xdr:col>15</xdr:col>
      <xdr:colOff>50800</xdr:colOff>
      <xdr:row>79</xdr:row>
      <xdr:rowOff>3862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515239"/>
          <a:ext cx="889000" cy="33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80530</xdr:rowOff>
    </xdr:from>
    <xdr:to>
      <xdr:col>15</xdr:col>
      <xdr:colOff>101600</xdr:colOff>
      <xdr:row>79</xdr:row>
      <xdr:rowOff>10680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27207</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22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811</xdr:rowOff>
    </xdr:from>
    <xdr:to>
      <xdr:col>10</xdr:col>
      <xdr:colOff>114300</xdr:colOff>
      <xdr:row>79</xdr:row>
      <xdr:rowOff>3862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545361"/>
          <a:ext cx="889000" cy="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95724</xdr:rowOff>
    </xdr:from>
    <xdr:to>
      <xdr:col>10</xdr:col>
      <xdr:colOff>165100</xdr:colOff>
      <xdr:row>79</xdr:row>
      <xdr:rowOff>25874</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46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42401</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24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92808</xdr:rowOff>
    </xdr:from>
    <xdr:to>
      <xdr:col>6</xdr:col>
      <xdr:colOff>38100</xdr:colOff>
      <xdr:row>79</xdr:row>
      <xdr:rowOff>22958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46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39485</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24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93435</xdr:rowOff>
    </xdr:from>
    <xdr:to>
      <xdr:col>24</xdr:col>
      <xdr:colOff>114300</xdr:colOff>
      <xdr:row>79</xdr:row>
      <xdr:rowOff>23585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6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51418</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42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102270</xdr:rowOff>
    </xdr:from>
    <xdr:to>
      <xdr:col>20</xdr:col>
      <xdr:colOff>38100</xdr:colOff>
      <xdr:row>79</xdr:row>
      <xdr:rowOff>32420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7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23547</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56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91339</xdr:rowOff>
    </xdr:from>
    <xdr:to>
      <xdr:col>15</xdr:col>
      <xdr:colOff>101600</xdr:colOff>
      <xdr:row>79</xdr:row>
      <xdr:rowOff>21489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6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12616</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55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124512</xdr:rowOff>
    </xdr:from>
    <xdr:to>
      <xdr:col>10</xdr:col>
      <xdr:colOff>165100</xdr:colOff>
      <xdr:row>79</xdr:row>
      <xdr:rowOff>54662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9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45789</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59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121461</xdr:rowOff>
    </xdr:from>
    <xdr:to>
      <xdr:col>6</xdr:col>
      <xdr:colOff>38100</xdr:colOff>
      <xdr:row>79</xdr:row>
      <xdr:rowOff>51611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9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42738</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58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154374</xdr:rowOff>
    </xdr:from>
    <xdr:to>
      <xdr:col>24</xdr:col>
      <xdr:colOff>62865</xdr:colOff>
      <xdr:row>98</xdr:row>
      <xdr:rowOff>108338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13424"/>
          <a:ext cx="1270" cy="149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112165</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1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108338</xdr:rowOff>
    </xdr:from>
    <xdr:to>
      <xdr:col>24</xdr:col>
      <xdr:colOff>152400</xdr:colOff>
      <xdr:row>98</xdr:row>
      <xdr:rowOff>108338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1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101051</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8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154374</xdr:rowOff>
    </xdr:from>
    <xdr:to>
      <xdr:col>24</xdr:col>
      <xdr:colOff>152400</xdr:colOff>
      <xdr:row>89</xdr:row>
      <xdr:rowOff>154374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1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54270</xdr:rowOff>
    </xdr:from>
    <xdr:to>
      <xdr:col>24</xdr:col>
      <xdr:colOff>63500</xdr:colOff>
      <xdr:row>93</xdr:row>
      <xdr:rowOff>76149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3797300" y="15999120"/>
          <a:ext cx="838200" cy="2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115431</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31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137004</xdr:rowOff>
    </xdr:from>
    <xdr:to>
      <xdr:col>24</xdr:col>
      <xdr:colOff>114300</xdr:colOff>
      <xdr:row>95</xdr:row>
      <xdr:rowOff>67154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54270</xdr:rowOff>
    </xdr:from>
    <xdr:to>
      <xdr:col>19</xdr:col>
      <xdr:colOff>177800</xdr:colOff>
      <xdr:row>93</xdr:row>
      <xdr:rowOff>63892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5999120"/>
          <a:ext cx="889000" cy="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148510</xdr:rowOff>
    </xdr:from>
    <xdr:to>
      <xdr:col>20</xdr:col>
      <xdr:colOff>38100</xdr:colOff>
      <xdr:row>95</xdr:row>
      <xdr:rowOff>78660</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69787</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35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63892</xdr:rowOff>
    </xdr:from>
    <xdr:to>
      <xdr:col>15</xdr:col>
      <xdr:colOff>50800</xdr:colOff>
      <xdr:row>93</xdr:row>
      <xdr:rowOff>158609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008742"/>
          <a:ext cx="889000" cy="94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135491</xdr:rowOff>
    </xdr:from>
    <xdr:to>
      <xdr:col>15</xdr:col>
      <xdr:colOff>101600</xdr:colOff>
      <xdr:row>95</xdr:row>
      <xdr:rowOff>65641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56768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34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158609</xdr:rowOff>
    </xdr:from>
    <xdr:to>
      <xdr:col>10</xdr:col>
      <xdr:colOff>114300</xdr:colOff>
      <xdr:row>93</xdr:row>
      <xdr:rowOff>160547</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103459"/>
          <a:ext cx="889000" cy="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57386</xdr:rowOff>
    </xdr:from>
    <xdr:to>
      <xdr:col>10</xdr:col>
      <xdr:colOff>165100</xdr:colOff>
      <xdr:row>95</xdr:row>
      <xdr:rowOff>158986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150113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43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55677</xdr:rowOff>
    </xdr:from>
    <xdr:to>
      <xdr:col>6</xdr:col>
      <xdr:colOff>38100</xdr:colOff>
      <xdr:row>95</xdr:row>
      <xdr:rowOff>157277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148404</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43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25349</xdr:rowOff>
    </xdr:from>
    <xdr:to>
      <xdr:col>24</xdr:col>
      <xdr:colOff>114300</xdr:colOff>
      <xdr:row>93</xdr:row>
      <xdr:rowOff>126949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597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48226</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582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3470</xdr:rowOff>
    </xdr:from>
    <xdr:to>
      <xdr:col>20</xdr:col>
      <xdr:colOff>38100</xdr:colOff>
      <xdr:row>93</xdr:row>
      <xdr:rowOff>105070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594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121597</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572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13092</xdr:rowOff>
    </xdr:from>
    <xdr:to>
      <xdr:col>15</xdr:col>
      <xdr:colOff>101600</xdr:colOff>
      <xdr:row>93</xdr:row>
      <xdr:rowOff>114692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595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131219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573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107809</xdr:rowOff>
    </xdr:from>
    <xdr:to>
      <xdr:col>10</xdr:col>
      <xdr:colOff>165100</xdr:colOff>
      <xdr:row>94</xdr:row>
      <xdr:rowOff>37959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05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54486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5827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109747</xdr:rowOff>
    </xdr:from>
    <xdr:to>
      <xdr:col>6</xdr:col>
      <xdr:colOff>38100</xdr:colOff>
      <xdr:row>94</xdr:row>
      <xdr:rowOff>39897</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05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56424</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58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74088</xdr:rowOff>
    </xdr:from>
    <xdr:to>
      <xdr:col>54</xdr:col>
      <xdr:colOff>189865</xdr:colOff>
      <xdr:row>38</xdr:row>
      <xdr:rowOff>140302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17588"/>
          <a:ext cx="1270" cy="1437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144129</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140302</xdr:rowOff>
    </xdr:from>
    <xdr:to>
      <xdr:col>55</xdr:col>
      <xdr:colOff>88900</xdr:colOff>
      <xdr:row>38</xdr:row>
      <xdr:rowOff>140302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55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20765</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9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74088</xdr:rowOff>
    </xdr:from>
    <xdr:to>
      <xdr:col>55</xdr:col>
      <xdr:colOff>88900</xdr:colOff>
      <xdr:row>30</xdr:row>
      <xdr:rowOff>74088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1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158136</xdr:rowOff>
    </xdr:from>
    <xdr:to>
      <xdr:col>55</xdr:col>
      <xdr:colOff>0</xdr:colOff>
      <xdr:row>36</xdr:row>
      <xdr:rowOff>166690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330336"/>
          <a:ext cx="838200" cy="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114958</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871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136531</xdr:rowOff>
    </xdr:from>
    <xdr:to>
      <xdr:col>55</xdr:col>
      <xdr:colOff>50800</xdr:colOff>
      <xdr:row>37</xdr:row>
      <xdr:rowOff>66681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166690</xdr:rowOff>
    </xdr:from>
    <xdr:to>
      <xdr:col>50</xdr:col>
      <xdr:colOff>114300</xdr:colOff>
      <xdr:row>37</xdr:row>
      <xdr:rowOff>26863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338890"/>
          <a:ext cx="889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163841</xdr:rowOff>
    </xdr:from>
    <xdr:to>
      <xdr:col>50</xdr:col>
      <xdr:colOff>165100</xdr:colOff>
      <xdr:row>37</xdr:row>
      <xdr:rowOff>93991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85118</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4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26863</xdr:rowOff>
    </xdr:from>
    <xdr:to>
      <xdr:col>45</xdr:col>
      <xdr:colOff>177800</xdr:colOff>
      <xdr:row>37</xdr:row>
      <xdr:rowOff>37986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370513"/>
          <a:ext cx="889000" cy="1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167344</xdr:rowOff>
    </xdr:from>
    <xdr:to>
      <xdr:col>46</xdr:col>
      <xdr:colOff>38100</xdr:colOff>
      <xdr:row>37</xdr:row>
      <xdr:rowOff>97494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88621</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43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32454</xdr:rowOff>
    </xdr:from>
    <xdr:to>
      <xdr:col>41</xdr:col>
      <xdr:colOff>50800</xdr:colOff>
      <xdr:row>37</xdr:row>
      <xdr:rowOff>37986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376104"/>
          <a:ext cx="889000" cy="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9999</xdr:rowOff>
    </xdr:from>
    <xdr:to>
      <xdr:col>41</xdr:col>
      <xdr:colOff>101600</xdr:colOff>
      <xdr:row>37</xdr:row>
      <xdr:rowOff>111599</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102726</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44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43441</xdr:rowOff>
    </xdr:from>
    <xdr:to>
      <xdr:col>36</xdr:col>
      <xdr:colOff>165100</xdr:colOff>
      <xdr:row>37</xdr:row>
      <xdr:rowOff>145041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8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136168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479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107336</xdr:rowOff>
    </xdr:from>
    <xdr:to>
      <xdr:col>55</xdr:col>
      <xdr:colOff>50800</xdr:colOff>
      <xdr:row>37</xdr:row>
      <xdr:rowOff>37486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27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130213</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13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115890</xdr:rowOff>
    </xdr:from>
    <xdr:to>
      <xdr:col>50</xdr:col>
      <xdr:colOff>165100</xdr:colOff>
      <xdr:row>37</xdr:row>
      <xdr:rowOff>46040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28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62567</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063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147513</xdr:rowOff>
    </xdr:from>
    <xdr:to>
      <xdr:col>46</xdr:col>
      <xdr:colOff>38100</xdr:colOff>
      <xdr:row>37</xdr:row>
      <xdr:rowOff>77663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31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94190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094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158636</xdr:rowOff>
    </xdr:from>
    <xdr:to>
      <xdr:col>41</xdr:col>
      <xdr:colOff>101600</xdr:colOff>
      <xdr:row>37</xdr:row>
      <xdr:rowOff>88786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33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105313</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106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153104</xdr:rowOff>
    </xdr:from>
    <xdr:to>
      <xdr:col>36</xdr:col>
      <xdr:colOff>165100</xdr:colOff>
      <xdr:row>37</xdr:row>
      <xdr:rowOff>83254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32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99781</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100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39983</xdr:rowOff>
    </xdr:from>
    <xdr:to>
      <xdr:col>54</xdr:col>
      <xdr:colOff>189865</xdr:colOff>
      <xdr:row>59</xdr:row>
      <xdr:rowOff>27883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783933"/>
          <a:ext cx="1270" cy="135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31710</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4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27883</xdr:rowOff>
    </xdr:from>
    <xdr:to>
      <xdr:col>55</xdr:col>
      <xdr:colOff>88900</xdr:colOff>
      <xdr:row>59</xdr:row>
      <xdr:rowOff>27883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4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158110</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591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39983</xdr:rowOff>
    </xdr:from>
    <xdr:to>
      <xdr:col>55</xdr:col>
      <xdr:colOff>88900</xdr:colOff>
      <xdr:row>51</xdr:row>
      <xdr:rowOff>39983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78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90080</xdr:rowOff>
    </xdr:from>
    <xdr:to>
      <xdr:col>55</xdr:col>
      <xdr:colOff>0</xdr:colOff>
      <xdr:row>58</xdr:row>
      <xdr:rowOff>105594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10034180"/>
          <a:ext cx="838200" cy="15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77587</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502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54710</xdr:rowOff>
    </xdr:from>
    <xdr:to>
      <xdr:col>55</xdr:col>
      <xdr:colOff>50800</xdr:colOff>
      <xdr:row>58</xdr:row>
      <xdr:rowOff>156310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90080</xdr:rowOff>
    </xdr:from>
    <xdr:to>
      <xdr:col>50</xdr:col>
      <xdr:colOff>114300</xdr:colOff>
      <xdr:row>58</xdr:row>
      <xdr:rowOff>121689</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10034180"/>
          <a:ext cx="889000" cy="3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44201</xdr:rowOff>
    </xdr:from>
    <xdr:to>
      <xdr:col>50</xdr:col>
      <xdr:colOff>165100</xdr:colOff>
      <xdr:row>58</xdr:row>
      <xdr:rowOff>145801</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98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136928</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10081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115091</xdr:rowOff>
    </xdr:from>
    <xdr:to>
      <xdr:col>45</xdr:col>
      <xdr:colOff>177800</xdr:colOff>
      <xdr:row>58</xdr:row>
      <xdr:rowOff>121689</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10059191"/>
          <a:ext cx="889000" cy="6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46875</xdr:rowOff>
    </xdr:from>
    <xdr:to>
      <xdr:col>46</xdr:col>
      <xdr:colOff>38100</xdr:colOff>
      <xdr:row>58</xdr:row>
      <xdr:rowOff>148475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165002</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766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103908</xdr:rowOff>
    </xdr:from>
    <xdr:to>
      <xdr:col>41</xdr:col>
      <xdr:colOff>50800</xdr:colOff>
      <xdr:row>58</xdr:row>
      <xdr:rowOff>115091</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10048008"/>
          <a:ext cx="889000" cy="1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55405</xdr:rowOff>
    </xdr:from>
    <xdr:to>
      <xdr:col>41</xdr:col>
      <xdr:colOff>101600</xdr:colOff>
      <xdr:row>58</xdr:row>
      <xdr:rowOff>157005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2082</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77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55163</xdr:rowOff>
    </xdr:from>
    <xdr:to>
      <xdr:col>36</xdr:col>
      <xdr:colOff>165100</xdr:colOff>
      <xdr:row>58</xdr:row>
      <xdr:rowOff>156763</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147890</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10091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54794</xdr:rowOff>
    </xdr:from>
    <xdr:to>
      <xdr:col>55</xdr:col>
      <xdr:colOff>50800</xdr:colOff>
      <xdr:row>58</xdr:row>
      <xdr:rowOff>156394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99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33136</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977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39280</xdr:rowOff>
    </xdr:from>
    <xdr:to>
      <xdr:col>50</xdr:col>
      <xdr:colOff>165100</xdr:colOff>
      <xdr:row>58</xdr:row>
      <xdr:rowOff>140880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98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157407</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758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70889</xdr:rowOff>
    </xdr:from>
    <xdr:to>
      <xdr:col>46</xdr:col>
      <xdr:colOff>38100</xdr:colOff>
      <xdr:row>59</xdr:row>
      <xdr:rowOff>1039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1001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163616</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10107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64291</xdr:rowOff>
    </xdr:from>
    <xdr:to>
      <xdr:col>41</xdr:col>
      <xdr:colOff>101600</xdr:colOff>
      <xdr:row>58</xdr:row>
      <xdr:rowOff>165891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1000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157018</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10101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53108</xdr:rowOff>
    </xdr:from>
    <xdr:to>
      <xdr:col>36</xdr:col>
      <xdr:colOff>165100</xdr:colOff>
      <xdr:row>58</xdr:row>
      <xdr:rowOff>154708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99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171235</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772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30246</xdr:rowOff>
    </xdr:from>
    <xdr:to>
      <xdr:col>54</xdr:col>
      <xdr:colOff>189865</xdr:colOff>
      <xdr:row>79</xdr:row>
      <xdr:rowOff>98879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31746"/>
          <a:ext cx="1270" cy="1611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148373</xdr:rowOff>
    </xdr:from>
    <xdr:ext cx="690189"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069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1,480,548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30246</xdr:rowOff>
    </xdr:from>
    <xdr:to>
      <xdr:col>55</xdr:col>
      <xdr:colOff>88900</xdr:colOff>
      <xdr:row>70</xdr:row>
      <xdr:rowOff>30246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3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61860</xdr:rowOff>
    </xdr:from>
    <xdr:to>
      <xdr:col>55</xdr:col>
      <xdr:colOff>0</xdr:colOff>
      <xdr:row>78</xdr:row>
      <xdr:rowOff>105257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434960"/>
          <a:ext cx="838200" cy="4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75088</xdr:rowOff>
    </xdr:from>
    <xdr:ext cx="599010"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448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96661</xdr:rowOff>
    </xdr:from>
    <xdr:to>
      <xdr:col>55</xdr:col>
      <xdr:colOff>50800</xdr:colOff>
      <xdr:row>79</xdr:row>
      <xdr:rowOff>26811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46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105257</xdr:rowOff>
    </xdr:from>
    <xdr:to>
      <xdr:col>50</xdr:col>
      <xdr:colOff>114300</xdr:colOff>
      <xdr:row>79</xdr:row>
      <xdr:rowOff>40895</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478357"/>
          <a:ext cx="889000" cy="107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85466</xdr:rowOff>
    </xdr:from>
    <xdr:to>
      <xdr:col>50</xdr:col>
      <xdr:colOff>165100</xdr:colOff>
      <xdr:row>79</xdr:row>
      <xdr:rowOff>15616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4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79</xdr:row>
      <xdr:rowOff>6743</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39795" y="1355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15881</xdr:rowOff>
    </xdr:from>
    <xdr:to>
      <xdr:col>45</xdr:col>
      <xdr:colOff>177800</xdr:colOff>
      <xdr:row>79</xdr:row>
      <xdr:rowOff>40895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560431"/>
          <a:ext cx="889000" cy="25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89219</xdr:rowOff>
    </xdr:from>
    <xdr:to>
      <xdr:col>46</xdr:col>
      <xdr:colOff>38100</xdr:colOff>
      <xdr:row>79</xdr:row>
      <xdr:rowOff>19369</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4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35896</xdr:rowOff>
    </xdr:from>
    <xdr:ext cx="59901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50795" y="13237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3004</xdr:rowOff>
    </xdr:from>
    <xdr:to>
      <xdr:col>41</xdr:col>
      <xdr:colOff>50800</xdr:colOff>
      <xdr:row>79</xdr:row>
      <xdr:rowOff>15881</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547554"/>
          <a:ext cx="889000" cy="1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85294</xdr:rowOff>
    </xdr:from>
    <xdr:to>
      <xdr:col>41</xdr:col>
      <xdr:colOff>101600</xdr:colOff>
      <xdr:row>79</xdr:row>
      <xdr:rowOff>15444</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458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31971</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61795" y="13233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80685</xdr:rowOff>
    </xdr:from>
    <xdr:to>
      <xdr:col>36</xdr:col>
      <xdr:colOff>165100</xdr:colOff>
      <xdr:row>79</xdr:row>
      <xdr:rowOff>10835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4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27362</xdr:rowOff>
    </xdr:from>
    <xdr:ext cx="59901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672795" y="1322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11060</xdr:rowOff>
    </xdr:from>
    <xdr:to>
      <xdr:col>55</xdr:col>
      <xdr:colOff>50800</xdr:colOff>
      <xdr:row>78</xdr:row>
      <xdr:rowOff>112660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38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33937</xdr:rowOff>
    </xdr:from>
    <xdr:ext cx="599010"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235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54457</xdr:rowOff>
    </xdr:from>
    <xdr:to>
      <xdr:col>50</xdr:col>
      <xdr:colOff>165100</xdr:colOff>
      <xdr:row>78</xdr:row>
      <xdr:rowOff>156057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42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1134</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39795" y="132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161545</xdr:rowOff>
    </xdr:from>
    <xdr:to>
      <xdr:col>46</xdr:col>
      <xdr:colOff>38100</xdr:colOff>
      <xdr:row>79</xdr:row>
      <xdr:rowOff>91695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53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82822</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362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136531</xdr:rowOff>
    </xdr:from>
    <xdr:to>
      <xdr:col>41</xdr:col>
      <xdr:colOff>101600</xdr:colOff>
      <xdr:row>79</xdr:row>
      <xdr:rowOff>66681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50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57808</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360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123654</xdr:rowOff>
    </xdr:from>
    <xdr:to>
      <xdr:col>36</xdr:col>
      <xdr:colOff>165100</xdr:colOff>
      <xdr:row>79</xdr:row>
      <xdr:rowOff>53804</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49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44931</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358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86223</xdr:rowOff>
    </xdr:from>
    <xdr:to>
      <xdr:col>54</xdr:col>
      <xdr:colOff>189865</xdr:colOff>
      <xdr:row>98</xdr:row>
      <xdr:rowOff>138128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516723"/>
          <a:ext cx="1270" cy="142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141955</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4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138128</xdr:rowOff>
    </xdr:from>
    <xdr:to>
      <xdr:col>55</xdr:col>
      <xdr:colOff>88900</xdr:colOff>
      <xdr:row>98</xdr:row>
      <xdr:rowOff>138128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40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32900</xdr:rowOff>
    </xdr:from>
    <xdr:ext cx="690189"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2919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3,116,968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86223</xdr:rowOff>
    </xdr:from>
    <xdr:to>
      <xdr:col>55</xdr:col>
      <xdr:colOff>88900</xdr:colOff>
      <xdr:row>90</xdr:row>
      <xdr:rowOff>86223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51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63764</xdr:rowOff>
    </xdr:from>
    <xdr:to>
      <xdr:col>55</xdr:col>
      <xdr:colOff>0</xdr:colOff>
      <xdr:row>98</xdr:row>
      <xdr:rowOff>97144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9639300" y="16865864"/>
          <a:ext cx="838200" cy="3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41484</xdr:rowOff>
    </xdr:from>
    <xdr:ext cx="599010"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672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18607</xdr:rowOff>
    </xdr:from>
    <xdr:to>
      <xdr:col>55</xdr:col>
      <xdr:colOff>50800</xdr:colOff>
      <xdr:row>98</xdr:row>
      <xdr:rowOff>120207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55973</xdr:rowOff>
    </xdr:from>
    <xdr:to>
      <xdr:col>50</xdr:col>
      <xdr:colOff>114300</xdr:colOff>
      <xdr:row>98</xdr:row>
      <xdr:rowOff>63764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8750300" y="16858073"/>
          <a:ext cx="889000" cy="7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12579</xdr:rowOff>
    </xdr:from>
    <xdr:to>
      <xdr:col>50</xdr:col>
      <xdr:colOff>165100</xdr:colOff>
      <xdr:row>98</xdr:row>
      <xdr:rowOff>114179</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130706</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39795" y="16589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55973</xdr:rowOff>
    </xdr:from>
    <xdr:to>
      <xdr:col>45</xdr:col>
      <xdr:colOff>177800</xdr:colOff>
      <xdr:row>98</xdr:row>
      <xdr:rowOff>62305</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858073"/>
          <a:ext cx="889000" cy="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16725</xdr:rowOff>
    </xdr:from>
    <xdr:to>
      <xdr:col>46</xdr:col>
      <xdr:colOff>38100</xdr:colOff>
      <xdr:row>98</xdr:row>
      <xdr:rowOff>118325</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109452</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50795" y="16911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55240</xdr:rowOff>
    </xdr:from>
    <xdr:to>
      <xdr:col>41</xdr:col>
      <xdr:colOff>50800</xdr:colOff>
      <xdr:row>98</xdr:row>
      <xdr:rowOff>62305</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6972300" y="16857340"/>
          <a:ext cx="889000" cy="7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29101</xdr:rowOff>
    </xdr:from>
    <xdr:to>
      <xdr:col>41</xdr:col>
      <xdr:colOff>101600</xdr:colOff>
      <xdr:row>98</xdr:row>
      <xdr:rowOff>130701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83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121828</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61795" y="16923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28403</xdr:rowOff>
    </xdr:from>
    <xdr:to>
      <xdr:col>36</xdr:col>
      <xdr:colOff>165100</xdr:colOff>
      <xdr:row>98</xdr:row>
      <xdr:rowOff>130003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83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121130</xdr:rowOff>
    </xdr:from>
    <xdr:ext cx="59901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672795" y="16923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46344</xdr:rowOff>
    </xdr:from>
    <xdr:to>
      <xdr:col>55</xdr:col>
      <xdr:colOff>50800</xdr:colOff>
      <xdr:row>98</xdr:row>
      <xdr:rowOff>147944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84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168484</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79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12964</xdr:rowOff>
    </xdr:from>
    <xdr:to>
      <xdr:col>50</xdr:col>
      <xdr:colOff>165100</xdr:colOff>
      <xdr:row>98</xdr:row>
      <xdr:rowOff>114564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81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105691</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39795" y="16907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5173</xdr:rowOff>
    </xdr:from>
    <xdr:to>
      <xdr:col>46</xdr:col>
      <xdr:colOff>38100</xdr:colOff>
      <xdr:row>98</xdr:row>
      <xdr:rowOff>106773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80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123300</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50795" y="1658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11505</xdr:rowOff>
    </xdr:from>
    <xdr:to>
      <xdr:col>41</xdr:col>
      <xdr:colOff>101600</xdr:colOff>
      <xdr:row>98</xdr:row>
      <xdr:rowOff>113105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81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129632</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61795" y="16588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4440</xdr:rowOff>
    </xdr:from>
    <xdr:to>
      <xdr:col>36</xdr:col>
      <xdr:colOff>165100</xdr:colOff>
      <xdr:row>98</xdr:row>
      <xdr:rowOff>106040</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8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122567</xdr:rowOff>
    </xdr:from>
    <xdr:ext cx="59901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672795" y="16581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131453</xdr:rowOff>
    </xdr:from>
    <xdr:to>
      <xdr:col>85</xdr:col>
      <xdr:colOff>126364</xdr:colOff>
      <xdr:row>38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4953"/>
          <a:ext cx="1269" cy="126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78130</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50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131453</xdr:rowOff>
    </xdr:from>
    <xdr:to>
      <xdr:col>86</xdr:col>
      <xdr:colOff>25400</xdr:colOff>
      <xdr:row>30</xdr:row>
      <xdr:rowOff>131453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4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144752</xdr:rowOff>
    </xdr:from>
    <xdr:to>
      <xdr:col>85</xdr:col>
      <xdr:colOff>127000</xdr:colOff>
      <xdr:row>38</xdr:row>
      <xdr:rowOff>18370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488402"/>
          <a:ext cx="838200" cy="4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75475</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247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52598</xdr:rowOff>
    </xdr:from>
    <xdr:to>
      <xdr:col>85</xdr:col>
      <xdr:colOff>177800</xdr:colOff>
      <xdr:row>37</xdr:row>
      <xdr:rowOff>154198</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39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152227</xdr:rowOff>
    </xdr:from>
    <xdr:to>
      <xdr:col>81</xdr:col>
      <xdr:colOff>50800</xdr:colOff>
      <xdr:row>38</xdr:row>
      <xdr:rowOff>18370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495877"/>
          <a:ext cx="889000" cy="37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58696</xdr:rowOff>
    </xdr:from>
    <xdr:to>
      <xdr:col>81</xdr:col>
      <xdr:colOff>101600</xdr:colOff>
      <xdr:row>37</xdr:row>
      <xdr:rowOff>160296</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40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5373</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17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140700</xdr:rowOff>
    </xdr:from>
    <xdr:to>
      <xdr:col>76</xdr:col>
      <xdr:colOff>114300</xdr:colOff>
      <xdr:row>37</xdr:row>
      <xdr:rowOff>152227</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484350"/>
          <a:ext cx="889000" cy="1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83682</xdr:rowOff>
    </xdr:from>
    <xdr:to>
      <xdr:col>76</xdr:col>
      <xdr:colOff>165100</xdr:colOff>
      <xdr:row>38</xdr:row>
      <xdr:rowOff>13832</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2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30359</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20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48820</xdr:rowOff>
    </xdr:from>
    <xdr:to>
      <xdr:col>71</xdr:col>
      <xdr:colOff>177800</xdr:colOff>
      <xdr:row>37</xdr:row>
      <xdr:rowOff>140700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392470"/>
          <a:ext cx="889000" cy="9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49598</xdr:rowOff>
    </xdr:from>
    <xdr:to>
      <xdr:col>72</xdr:col>
      <xdr:colOff>38100</xdr:colOff>
      <xdr:row>37</xdr:row>
      <xdr:rowOff>151198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3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167725</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16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64686</xdr:rowOff>
    </xdr:from>
    <xdr:to>
      <xdr:col>67</xdr:col>
      <xdr:colOff>101600</xdr:colOff>
      <xdr:row>37</xdr:row>
      <xdr:rowOff>166286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0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157412</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50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93952</xdr:rowOff>
    </xdr:from>
    <xdr:to>
      <xdr:col>85</xdr:col>
      <xdr:colOff>177800</xdr:colOff>
      <xdr:row>38</xdr:row>
      <xdr:rowOff>24102</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43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31025</xdr:rowOff>
    </xdr:from>
    <xdr:ext cx="469744"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37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139021</xdr:rowOff>
    </xdr:from>
    <xdr:to>
      <xdr:col>81</xdr:col>
      <xdr:colOff>101600</xdr:colOff>
      <xdr:row>38</xdr:row>
      <xdr:rowOff>69171</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48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60297</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46428" y="657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101427</xdr:rowOff>
    </xdr:from>
    <xdr:to>
      <xdr:col>76</xdr:col>
      <xdr:colOff>165100</xdr:colOff>
      <xdr:row>38</xdr:row>
      <xdr:rowOff>31577</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44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22704</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53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89900</xdr:rowOff>
    </xdr:from>
    <xdr:to>
      <xdr:col>72</xdr:col>
      <xdr:colOff>38100</xdr:colOff>
      <xdr:row>38</xdr:row>
      <xdr:rowOff>20050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11177</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52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169470</xdr:rowOff>
    </xdr:from>
    <xdr:to>
      <xdr:col>67</xdr:col>
      <xdr:colOff>101600</xdr:colOff>
      <xdr:row>37</xdr:row>
      <xdr:rowOff>99620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34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116147</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47111" y="611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118244</xdr:rowOff>
    </xdr:from>
    <xdr:to>
      <xdr:col>85</xdr:col>
      <xdr:colOff>126364</xdr:colOff>
      <xdr:row>79</xdr:row>
      <xdr:rowOff>33100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291194"/>
          <a:ext cx="1269" cy="1286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36927</xdr:rowOff>
    </xdr:from>
    <xdr:ext cx="469744"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8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33100</xdr:rowOff>
    </xdr:from>
    <xdr:to>
      <xdr:col>86</xdr:col>
      <xdr:colOff>25400</xdr:colOff>
      <xdr:row>79</xdr:row>
      <xdr:rowOff>33100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7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64921</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20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118244</xdr:rowOff>
    </xdr:from>
    <xdr:to>
      <xdr:col>86</xdr:col>
      <xdr:colOff>25400</xdr:colOff>
      <xdr:row>71</xdr:row>
      <xdr:rowOff>118244</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2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135313</xdr:rowOff>
    </xdr:from>
    <xdr:to>
      <xdr:col>85</xdr:col>
      <xdr:colOff>127000</xdr:colOff>
      <xdr:row>78</xdr:row>
      <xdr:rowOff>138204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508413"/>
          <a:ext cx="838200" cy="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65833</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096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42956</xdr:rowOff>
    </xdr:from>
    <xdr:to>
      <xdr:col>85</xdr:col>
      <xdr:colOff>177800</xdr:colOff>
      <xdr:row>77</xdr:row>
      <xdr:rowOff>144556</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138204</xdr:rowOff>
    </xdr:from>
    <xdr:to>
      <xdr:col>81</xdr:col>
      <xdr:colOff>50800</xdr:colOff>
      <xdr:row>78</xdr:row>
      <xdr:rowOff>140315</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511304"/>
          <a:ext cx="889000" cy="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32449</xdr:rowOff>
    </xdr:from>
    <xdr:to>
      <xdr:col>81</xdr:col>
      <xdr:colOff>101600</xdr:colOff>
      <xdr:row>77</xdr:row>
      <xdr:rowOff>134049</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150576</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140315</xdr:rowOff>
    </xdr:from>
    <xdr:to>
      <xdr:col>76</xdr:col>
      <xdr:colOff>114300</xdr:colOff>
      <xdr:row>78</xdr:row>
      <xdr:rowOff>145317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513415"/>
          <a:ext cx="889000" cy="5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46951</xdr:rowOff>
    </xdr:from>
    <xdr:to>
      <xdr:col>76</xdr:col>
      <xdr:colOff>165100</xdr:colOff>
      <xdr:row>77</xdr:row>
      <xdr:rowOff>148551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165078</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0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142466</xdr:rowOff>
    </xdr:from>
    <xdr:to>
      <xdr:col>71</xdr:col>
      <xdr:colOff>177800</xdr:colOff>
      <xdr:row>78</xdr:row>
      <xdr:rowOff>145317</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515566"/>
          <a:ext cx="889000" cy="2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107307</xdr:rowOff>
    </xdr:from>
    <xdr:to>
      <xdr:col>72</xdr:col>
      <xdr:colOff>38100</xdr:colOff>
      <xdr:row>78</xdr:row>
      <xdr:rowOff>37457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53984</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084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71571</xdr:rowOff>
    </xdr:from>
    <xdr:to>
      <xdr:col>67</xdr:col>
      <xdr:colOff>101600</xdr:colOff>
      <xdr:row>78</xdr:row>
      <xdr:rowOff>1721</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18248</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048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84513</xdr:rowOff>
    </xdr:from>
    <xdr:to>
      <xdr:col>85</xdr:col>
      <xdr:colOff>177800</xdr:colOff>
      <xdr:row>79</xdr:row>
      <xdr:rowOff>14663</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45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170890</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37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87404</xdr:rowOff>
    </xdr:from>
    <xdr:to>
      <xdr:col>81</xdr:col>
      <xdr:colOff>101600</xdr:colOff>
      <xdr:row>79</xdr:row>
      <xdr:rowOff>17554</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46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8681</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55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89515</xdr:rowOff>
    </xdr:from>
    <xdr:to>
      <xdr:col>76</xdr:col>
      <xdr:colOff>165100</xdr:colOff>
      <xdr:row>79</xdr:row>
      <xdr:rowOff>19665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46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10792</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55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94517</xdr:rowOff>
    </xdr:from>
    <xdr:to>
      <xdr:col>72</xdr:col>
      <xdr:colOff>38100</xdr:colOff>
      <xdr:row>79</xdr:row>
      <xdr:rowOff>24667</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46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15794</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56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91666</xdr:rowOff>
    </xdr:from>
    <xdr:to>
      <xdr:col>67</xdr:col>
      <xdr:colOff>101600</xdr:colOff>
      <xdr:row>79</xdr:row>
      <xdr:rowOff>21816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46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12943</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557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104263</xdr:rowOff>
    </xdr:from>
    <xdr:to>
      <xdr:col>85</xdr:col>
      <xdr:colOff>126364</xdr:colOff>
      <xdr:row>98</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877663"/>
          <a:ext cx="1269" cy="1064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155293</xdr:rowOff>
    </xdr:from>
    <xdr:ext cx="249299"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573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50940</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6528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104263</xdr:rowOff>
    </xdr:from>
    <xdr:to>
      <xdr:col>86</xdr:col>
      <xdr:colOff>25400</xdr:colOff>
      <xdr:row>92</xdr:row>
      <xdr:rowOff>104263</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87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128879</xdr:rowOff>
    </xdr:from>
    <xdr:to>
      <xdr:col>85</xdr:col>
      <xdr:colOff>127000</xdr:colOff>
      <xdr:row>98</xdr:row>
      <xdr:rowOff>138867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930979"/>
          <a:ext cx="838200" cy="9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72744</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703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49867</xdr:rowOff>
    </xdr:from>
    <xdr:to>
      <xdr:col>85</xdr:col>
      <xdr:colOff>177800</xdr:colOff>
      <xdr:row>98</xdr:row>
      <xdr:rowOff>151467</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851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106333</xdr:rowOff>
    </xdr:from>
    <xdr:to>
      <xdr:col>81</xdr:col>
      <xdr:colOff>50800</xdr:colOff>
      <xdr:row>98</xdr:row>
      <xdr:rowOff>138867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4592300" y="16908433"/>
          <a:ext cx="889000" cy="3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56186</xdr:rowOff>
    </xdr:from>
    <xdr:to>
      <xdr:col>81</xdr:col>
      <xdr:colOff>101600</xdr:colOff>
      <xdr:row>98</xdr:row>
      <xdr:rowOff>157786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85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2863</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63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106333</xdr:rowOff>
    </xdr:from>
    <xdr:to>
      <xdr:col>76</xdr:col>
      <xdr:colOff>114300</xdr:colOff>
      <xdr:row>98</xdr:row>
      <xdr:rowOff>115491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908433"/>
          <a:ext cx="889000" cy="9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48653</xdr:rowOff>
    </xdr:from>
    <xdr:to>
      <xdr:col>76</xdr:col>
      <xdr:colOff>165100</xdr:colOff>
      <xdr:row>98</xdr:row>
      <xdr:rowOff>150253</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5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166780</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62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68385</xdr:rowOff>
    </xdr:from>
    <xdr:to>
      <xdr:col>71</xdr:col>
      <xdr:colOff>177800</xdr:colOff>
      <xdr:row>98</xdr:row>
      <xdr:rowOff>115491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870485"/>
          <a:ext cx="889000" cy="4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12567</xdr:rowOff>
    </xdr:from>
    <xdr:to>
      <xdr:col>72</xdr:col>
      <xdr:colOff>38100</xdr:colOff>
      <xdr:row>98</xdr:row>
      <xdr:rowOff>114167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1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130694</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03795" y="16589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62202</xdr:rowOff>
    </xdr:from>
    <xdr:to>
      <xdr:col>67</xdr:col>
      <xdr:colOff>101600</xdr:colOff>
      <xdr:row>98</xdr:row>
      <xdr:rowOff>163802</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154929</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95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78079</xdr:rowOff>
    </xdr:from>
    <xdr:to>
      <xdr:col>85</xdr:col>
      <xdr:colOff>177800</xdr:colOff>
      <xdr:row>99</xdr:row>
      <xdr:rowOff>8229</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8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28293</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83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88067</xdr:rowOff>
    </xdr:from>
    <xdr:to>
      <xdr:col>81</xdr:col>
      <xdr:colOff>101600</xdr:colOff>
      <xdr:row>99</xdr:row>
      <xdr:rowOff>18217</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89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9344</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46428" y="16982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55533</xdr:rowOff>
    </xdr:from>
    <xdr:to>
      <xdr:col>76</xdr:col>
      <xdr:colOff>165100</xdr:colOff>
      <xdr:row>98</xdr:row>
      <xdr:rowOff>157133</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5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148260</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95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64691</xdr:rowOff>
    </xdr:from>
    <xdr:to>
      <xdr:col>72</xdr:col>
      <xdr:colOff>38100</xdr:colOff>
      <xdr:row>98</xdr:row>
      <xdr:rowOff>166291</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6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157418</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95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17585</xdr:rowOff>
    </xdr:from>
    <xdr:to>
      <xdr:col>67</xdr:col>
      <xdr:colOff>101600</xdr:colOff>
      <xdr:row>98</xdr:row>
      <xdr:rowOff>119185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1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135712</xdr:rowOff>
    </xdr:from>
    <xdr:ext cx="59901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14795" y="16594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38705</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53655"/>
          <a:ext cx="1269" cy="130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156832</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2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38705</xdr:rowOff>
    </xdr:from>
    <xdr:to>
      <xdr:col>116</xdr:col>
      <xdr:colOff>152400</xdr:colOff>
      <xdr:row>31</xdr:row>
      <xdr:rowOff>38705</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5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59199</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028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36322</xdr:rowOff>
    </xdr:from>
    <xdr:to>
      <xdr:col>116</xdr:col>
      <xdr:colOff>114300</xdr:colOff>
      <xdr:row>38</xdr:row>
      <xdr:rowOff>137922</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5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74178</xdr:rowOff>
    </xdr:from>
    <xdr:to>
      <xdr:col>112</xdr:col>
      <xdr:colOff>38100</xdr:colOff>
      <xdr:row>39</xdr:row>
      <xdr:rowOff>4328</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20855</xdr:rowOff>
    </xdr:from>
    <xdr:ext cx="378565"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134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70069</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5727919"/>
          <a:ext cx="889000" cy="92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62863</xdr:rowOff>
    </xdr:from>
    <xdr:to>
      <xdr:col>107</xdr:col>
      <xdr:colOff>101600</xdr:colOff>
      <xdr:row>38</xdr:row>
      <xdr:rowOff>164463</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57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9539</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35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70069</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18656300" y="5727919"/>
          <a:ext cx="889000" cy="92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63251</xdr:rowOff>
    </xdr:from>
    <xdr:to>
      <xdr:col>102</xdr:col>
      <xdr:colOff>165100</xdr:colOff>
      <xdr:row>38</xdr:row>
      <xdr:rowOff>164851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7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155978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67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80282</xdr:rowOff>
    </xdr:from>
    <xdr:to>
      <xdr:col>98</xdr:col>
      <xdr:colOff>38100</xdr:colOff>
      <xdr:row>39</xdr:row>
      <xdr:rowOff>10432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26959</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370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14749</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298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19269</xdr:rowOff>
    </xdr:from>
    <xdr:to>
      <xdr:col>102</xdr:col>
      <xdr:colOff>165100</xdr:colOff>
      <xdr:row>33</xdr:row>
      <xdr:rowOff>120869</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567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31</xdr:row>
      <xdr:rowOff>137396</xdr:rowOff>
    </xdr:from>
    <xdr:ext cx="534377"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278111" y="545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107833</xdr:rowOff>
    </xdr:from>
    <xdr:to>
      <xdr:col>116</xdr:col>
      <xdr:colOff>62864</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51783"/>
          <a:ext cx="1269" cy="123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54510</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2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107833</xdr:rowOff>
    </xdr:from>
    <xdr:to>
      <xdr:col>116</xdr:col>
      <xdr:colOff>152400</xdr:colOff>
      <xdr:row>51</xdr:row>
      <xdr:rowOff>107833</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5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111777</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712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88900</xdr:rowOff>
    </xdr:from>
    <xdr:to>
      <xdr:col>116</xdr:col>
      <xdr:colOff>114300</xdr:colOff>
      <xdr:row>58</xdr:row>
      <xdr:rowOff>19050</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98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106411</xdr:rowOff>
    </xdr:from>
    <xdr:to>
      <xdr:col>112</xdr:col>
      <xdr:colOff>38100</xdr:colOff>
      <xdr:row>58</xdr:row>
      <xdr:rowOff>36561</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53088</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49123</xdr:rowOff>
    </xdr:from>
    <xdr:to>
      <xdr:col>107</xdr:col>
      <xdr:colOff>101600</xdr:colOff>
      <xdr:row>55</xdr:row>
      <xdr:rowOff>150723</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947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167250</xdr:rowOff>
    </xdr:from>
    <xdr:ext cx="534377"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67111" y="925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8113</xdr:rowOff>
    </xdr:from>
    <xdr:to>
      <xdr:col>102</xdr:col>
      <xdr:colOff>165100</xdr:colOff>
      <xdr:row>57</xdr:row>
      <xdr:rowOff>109713</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126240</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955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142027</xdr:rowOff>
    </xdr:from>
    <xdr:to>
      <xdr:col>98</xdr:col>
      <xdr:colOff>38100</xdr:colOff>
      <xdr:row>56</xdr:row>
      <xdr:rowOff>72177</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88704</xdr:rowOff>
    </xdr:from>
    <xdr:ext cx="534377"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389111" y="934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73768</xdr:rowOff>
    </xdr:from>
    <xdr:to>
      <xdr:col>116</xdr:col>
      <xdr:colOff>62864</xdr:colOff>
      <xdr:row>78</xdr:row>
      <xdr:rowOff>138322</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2159595" y="12075268"/>
          <a:ext cx="1269" cy="1436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142149</xdr:rowOff>
    </xdr:from>
    <xdr:ext cx="534377" cy="259045"/>
    <xdr:sp macro="" textlink="">
      <xdr:nvSpPr>
        <xdr:cNvPr id="840" name="繰出金最小値テキスト">
          <a:extLst>
            <a:ext uri="{FF2B5EF4-FFF2-40B4-BE49-F238E27FC236}">
              <a16:creationId xmlns:a16="http://schemas.microsoft.com/office/drawing/2014/main" id="{00000000-0008-0000-0600-000048030000}"/>
            </a:ext>
          </a:extLst>
        </xdr:cNvPr>
        <xdr:cNvSpPr txBox="1"/>
      </xdr:nvSpPr>
      <xdr:spPr>
        <a:xfrm>
          <a:off x="22212300" y="1351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138322</xdr:rowOff>
    </xdr:from>
    <xdr:to>
      <xdr:col>116</xdr:col>
      <xdr:colOff>152400</xdr:colOff>
      <xdr:row>78</xdr:row>
      <xdr:rowOff>138322</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351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20445</xdr:rowOff>
    </xdr:from>
    <xdr:ext cx="599010" cy="259045"/>
    <xdr:sp macro="" textlink="">
      <xdr:nvSpPr>
        <xdr:cNvPr id="842" name="繰出金最大値テキスト">
          <a:extLst>
            <a:ext uri="{FF2B5EF4-FFF2-40B4-BE49-F238E27FC236}">
              <a16:creationId xmlns:a16="http://schemas.microsoft.com/office/drawing/2014/main" id="{00000000-0008-0000-0600-00004A030000}"/>
            </a:ext>
          </a:extLst>
        </xdr:cNvPr>
        <xdr:cNvSpPr txBox="1"/>
      </xdr:nvSpPr>
      <xdr:spPr>
        <a:xfrm>
          <a:off x="22212300" y="11850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73768</xdr:rowOff>
    </xdr:from>
    <xdr:to>
      <xdr:col>116</xdr:col>
      <xdr:colOff>152400</xdr:colOff>
      <xdr:row>70</xdr:row>
      <xdr:rowOff>73768</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207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40632</xdr:rowOff>
    </xdr:from>
    <xdr:to>
      <xdr:col>116</xdr:col>
      <xdr:colOff>63500</xdr:colOff>
      <xdr:row>74</xdr:row>
      <xdr:rowOff>94107</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1323300" y="12556482"/>
          <a:ext cx="838200" cy="22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123984</xdr:rowOff>
    </xdr:from>
    <xdr:ext cx="599010" cy="259045"/>
    <xdr:sp macro="" textlink="">
      <xdr:nvSpPr>
        <xdr:cNvPr id="845" name="繰出金平均値テキスト">
          <a:extLst>
            <a:ext uri="{FF2B5EF4-FFF2-40B4-BE49-F238E27FC236}">
              <a16:creationId xmlns:a16="http://schemas.microsoft.com/office/drawing/2014/main" id="{00000000-0008-0000-0600-00004D030000}"/>
            </a:ext>
          </a:extLst>
        </xdr:cNvPr>
        <xdr:cNvSpPr txBox="1"/>
      </xdr:nvSpPr>
      <xdr:spPr>
        <a:xfrm>
          <a:off x="22212300" y="131541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145557</xdr:rowOff>
    </xdr:from>
    <xdr:to>
      <xdr:col>116</xdr:col>
      <xdr:colOff>114300</xdr:colOff>
      <xdr:row>77</xdr:row>
      <xdr:rowOff>75707</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21107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40632</xdr:rowOff>
    </xdr:from>
    <xdr:to>
      <xdr:col>111</xdr:col>
      <xdr:colOff>177800</xdr:colOff>
      <xdr:row>73</xdr:row>
      <xdr:rowOff>136337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0434300" y="12556482"/>
          <a:ext cx="889000" cy="9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2054</xdr:rowOff>
    </xdr:from>
    <xdr:to>
      <xdr:col>112</xdr:col>
      <xdr:colOff>38100</xdr:colOff>
      <xdr:row>77</xdr:row>
      <xdr:rowOff>103654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1272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94781</xdr:rowOff>
    </xdr:from>
    <xdr:ext cx="59901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023795" y="1329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136337</xdr:rowOff>
    </xdr:from>
    <xdr:to>
      <xdr:col>107</xdr:col>
      <xdr:colOff>50800</xdr:colOff>
      <xdr:row>74</xdr:row>
      <xdr:rowOff>20289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9545300" y="12652187"/>
          <a:ext cx="889000" cy="55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168760</xdr:rowOff>
    </xdr:from>
    <xdr:to>
      <xdr:col>107</xdr:col>
      <xdr:colOff>101600</xdr:colOff>
      <xdr:row>77</xdr:row>
      <xdr:rowOff>98910</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0383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90037</xdr:rowOff>
    </xdr:from>
    <xdr:ext cx="59901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134795" y="132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20289</xdr:rowOff>
    </xdr:from>
    <xdr:to>
      <xdr:col>102</xdr:col>
      <xdr:colOff>114300</xdr:colOff>
      <xdr:row>75</xdr:row>
      <xdr:rowOff>8474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8656300" y="12707589"/>
          <a:ext cx="889000" cy="15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8466</xdr:rowOff>
    </xdr:from>
    <xdr:to>
      <xdr:col>102</xdr:col>
      <xdr:colOff>165100</xdr:colOff>
      <xdr:row>77</xdr:row>
      <xdr:rowOff>110066</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9494500" y="1321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101193</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245795" y="1330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10311</xdr:rowOff>
    </xdr:from>
    <xdr:to>
      <xdr:col>98</xdr:col>
      <xdr:colOff>38100</xdr:colOff>
      <xdr:row>77</xdr:row>
      <xdr:rowOff>111911</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8605500" y="132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103038</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356795" y="13304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43307</xdr:rowOff>
    </xdr:from>
    <xdr:to>
      <xdr:col>116</xdr:col>
      <xdr:colOff>114300</xdr:colOff>
      <xdr:row>74</xdr:row>
      <xdr:rowOff>144907</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2110700" y="1273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66184</xdr:rowOff>
    </xdr:from>
    <xdr:ext cx="599010" cy="259045"/>
    <xdr:sp macro="" textlink="">
      <xdr:nvSpPr>
        <xdr:cNvPr id="864" name="繰出金該当値テキスト">
          <a:extLst>
            <a:ext uri="{FF2B5EF4-FFF2-40B4-BE49-F238E27FC236}">
              <a16:creationId xmlns:a16="http://schemas.microsoft.com/office/drawing/2014/main" id="{00000000-0008-0000-0600-000060030000}"/>
            </a:ext>
          </a:extLst>
        </xdr:cNvPr>
        <xdr:cNvSpPr txBox="1"/>
      </xdr:nvSpPr>
      <xdr:spPr>
        <a:xfrm>
          <a:off x="22212300" y="12582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161282</xdr:rowOff>
    </xdr:from>
    <xdr:to>
      <xdr:col>112</xdr:col>
      <xdr:colOff>38100</xdr:colOff>
      <xdr:row>73</xdr:row>
      <xdr:rowOff>91432</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1272500" y="1250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71</xdr:row>
      <xdr:rowOff>107959</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23795" y="12280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85537</xdr:rowOff>
    </xdr:from>
    <xdr:to>
      <xdr:col>107</xdr:col>
      <xdr:colOff>101600</xdr:colOff>
      <xdr:row>74</xdr:row>
      <xdr:rowOff>15687</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0383500" y="1260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32214</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34795" y="12376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140939</xdr:rowOff>
    </xdr:from>
    <xdr:to>
      <xdr:col>102</xdr:col>
      <xdr:colOff>165100</xdr:colOff>
      <xdr:row>74</xdr:row>
      <xdr:rowOff>71089</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9494500" y="1265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87616</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45795" y="12432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129124</xdr:rowOff>
    </xdr:from>
    <xdr:to>
      <xdr:col>98</xdr:col>
      <xdr:colOff>38100</xdr:colOff>
      <xdr:row>75</xdr:row>
      <xdr:rowOff>59274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8605500" y="1281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75801</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56795" y="12591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a:extLst>
            <a:ext uri="{FF2B5EF4-FFF2-40B4-BE49-F238E27FC236}">
              <a16:creationId xmlns:a16="http://schemas.microsoft.com/office/drawing/2014/main" id="{00000000-0008-0000-0600-00007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a:extLst>
            <a:ext uri="{FF2B5EF4-FFF2-40B4-BE49-F238E27FC236}">
              <a16:creationId xmlns:a16="http://schemas.microsoft.com/office/drawing/2014/main" id="{00000000-0008-0000-0600-00007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a:extLst>
            <a:ext uri="{FF2B5EF4-FFF2-40B4-BE49-F238E27FC236}">
              <a16:creationId xmlns:a16="http://schemas.microsoft.com/office/drawing/2014/main" id="{00000000-0008-0000-0600-00007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a:extLst>
            <a:ext uri="{FF2B5EF4-FFF2-40B4-BE49-F238E27FC236}">
              <a16:creationId xmlns:a16="http://schemas.microsoft.com/office/drawing/2014/main" id="{00000000-0008-0000-0600-00009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全般的に類似団体内平均値と比較して高水準にあるものの、公債費については類似団体内平均値を大きく下回った状況となっている。また、全体をとおして大きな変動もなく平年並みの水準を維持しているが、</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物件費、補助費等、操出金が類似団体内平均値を上回っているため、経常的経費の抑制及び特別会計の事業内容の精査を図りつつ、引き続き健全な財政運営を進めていく。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東京都檜原村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2,217
2,210
105.41
3,609,088
3,493,391
115,697
1,404,952
1,036,122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98247</xdr:rowOff>
    </xdr:from>
    <xdr:to>
      <xdr:col>24</xdr:col>
      <xdr:colOff>62865</xdr:colOff>
      <xdr:row>38</xdr:row>
      <xdr:rowOff>92570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41747"/>
          <a:ext cx="1270" cy="1365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96397</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92570</xdr:rowOff>
    </xdr:from>
    <xdr:to>
      <xdr:col>24</xdr:col>
      <xdr:colOff>152400</xdr:colOff>
      <xdr:row>38</xdr:row>
      <xdr:rowOff>92570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7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44924</xdr:rowOff>
    </xdr:from>
    <xdr:ext cx="599010"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1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98247</xdr:rowOff>
    </xdr:from>
    <xdr:to>
      <xdr:col>24</xdr:col>
      <xdr:colOff>152400</xdr:colOff>
      <xdr:row>30</xdr:row>
      <xdr:rowOff>98247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41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147117</xdr:rowOff>
    </xdr:from>
    <xdr:to>
      <xdr:col>24</xdr:col>
      <xdr:colOff>63500</xdr:colOff>
      <xdr:row>36</xdr:row>
      <xdr:rowOff>152540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319317"/>
          <a:ext cx="838200" cy="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65612</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409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87185</xdr:rowOff>
    </xdr:from>
    <xdr:to>
      <xdr:col>24</xdr:col>
      <xdr:colOff>114300</xdr:colOff>
      <xdr:row>38</xdr:row>
      <xdr:rowOff>17335</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152540</xdr:rowOff>
    </xdr:from>
    <xdr:to>
      <xdr:col>19</xdr:col>
      <xdr:colOff>177800</xdr:colOff>
      <xdr:row>36</xdr:row>
      <xdr:rowOff>163398</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324740"/>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79489</xdr:rowOff>
    </xdr:from>
    <xdr:to>
      <xdr:col>20</xdr:col>
      <xdr:colOff>38100</xdr:colOff>
      <xdr:row>38</xdr:row>
      <xdr:rowOff>9640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766</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51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145428</xdr:rowOff>
    </xdr:from>
    <xdr:to>
      <xdr:col>15</xdr:col>
      <xdr:colOff>50800</xdr:colOff>
      <xdr:row>36</xdr:row>
      <xdr:rowOff>163398</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317628"/>
          <a:ext cx="889000" cy="1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75806</xdr:rowOff>
    </xdr:from>
    <xdr:to>
      <xdr:col>15</xdr:col>
      <xdr:colOff>101600</xdr:colOff>
      <xdr:row>38</xdr:row>
      <xdr:rowOff>5956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168533</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5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145428</xdr:rowOff>
    </xdr:from>
    <xdr:to>
      <xdr:col>10</xdr:col>
      <xdr:colOff>114300</xdr:colOff>
      <xdr:row>36</xdr:row>
      <xdr:rowOff>160363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317628"/>
          <a:ext cx="889000" cy="1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73736</xdr:rowOff>
    </xdr:from>
    <xdr:to>
      <xdr:col>10</xdr:col>
      <xdr:colOff>165100</xdr:colOff>
      <xdr:row>38</xdr:row>
      <xdr:rowOff>3887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166464</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5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79604</xdr:rowOff>
    </xdr:from>
    <xdr:to>
      <xdr:col>6</xdr:col>
      <xdr:colOff>38100</xdr:colOff>
      <xdr:row>38</xdr:row>
      <xdr:rowOff>9754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881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51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96317</xdr:rowOff>
    </xdr:from>
    <xdr:to>
      <xdr:col>24</xdr:col>
      <xdr:colOff>114300</xdr:colOff>
      <xdr:row>37</xdr:row>
      <xdr:rowOff>26467</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26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119194</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11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101740</xdr:rowOff>
    </xdr:from>
    <xdr:to>
      <xdr:col>20</xdr:col>
      <xdr:colOff>38100</xdr:colOff>
      <xdr:row>37</xdr:row>
      <xdr:rowOff>31890</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27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48417</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04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112598</xdr:rowOff>
    </xdr:from>
    <xdr:to>
      <xdr:col>15</xdr:col>
      <xdr:colOff>101600</xdr:colOff>
      <xdr:row>37</xdr:row>
      <xdr:rowOff>42748</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28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59275</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06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94628</xdr:rowOff>
    </xdr:from>
    <xdr:to>
      <xdr:col>10</xdr:col>
      <xdr:colOff>165100</xdr:colOff>
      <xdr:row>37</xdr:row>
      <xdr:rowOff>24778</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2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41305</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042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109563</xdr:rowOff>
    </xdr:from>
    <xdr:to>
      <xdr:col>6</xdr:col>
      <xdr:colOff>38100</xdr:colOff>
      <xdr:row>37</xdr:row>
      <xdr:rowOff>39713</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28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56240</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05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12308</xdr:colOff>
      <xdr:row>47</xdr:row>
      <xdr:rowOff>54627</xdr:rowOff>
    </xdr:from>
    <xdr:ext cx="74969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2308" y="811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152678</xdr:rowOff>
    </xdr:from>
    <xdr:to>
      <xdr:col>24</xdr:col>
      <xdr:colOff>62865</xdr:colOff>
      <xdr:row>59</xdr:row>
      <xdr:rowOff>23062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96628"/>
          <a:ext cx="127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34411</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49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23062</xdr:rowOff>
    </xdr:from>
    <xdr:to>
      <xdr:col>24</xdr:col>
      <xdr:colOff>152400</xdr:colOff>
      <xdr:row>59</xdr:row>
      <xdr:rowOff>23062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3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99355</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6718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6,631,875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152678</xdr:rowOff>
    </xdr:from>
    <xdr:to>
      <xdr:col>24</xdr:col>
      <xdr:colOff>152400</xdr:colOff>
      <xdr:row>51</xdr:row>
      <xdr:rowOff>152678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153088</xdr:rowOff>
    </xdr:from>
    <xdr:to>
      <xdr:col>24</xdr:col>
      <xdr:colOff>63500</xdr:colOff>
      <xdr:row>58</xdr:row>
      <xdr:rowOff>168455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10097188"/>
          <a:ext cx="838200" cy="1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123311</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895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100434</xdr:rowOff>
    </xdr:from>
    <xdr:to>
      <xdr:col>24</xdr:col>
      <xdr:colOff>114300</xdr:colOff>
      <xdr:row>59</xdr:row>
      <xdr:rowOff>30584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1004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158790</xdr:rowOff>
    </xdr:from>
    <xdr:to>
      <xdr:col>19</xdr:col>
      <xdr:colOff>177800</xdr:colOff>
      <xdr:row>58</xdr:row>
      <xdr:rowOff>168455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10102890"/>
          <a:ext cx="889000" cy="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100539</xdr:rowOff>
    </xdr:from>
    <xdr:to>
      <xdr:col>20</xdr:col>
      <xdr:colOff>38100</xdr:colOff>
      <xdr:row>59</xdr:row>
      <xdr:rowOff>30689</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04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47216</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819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149558</xdr:rowOff>
    </xdr:from>
    <xdr:to>
      <xdr:col>15</xdr:col>
      <xdr:colOff>50800</xdr:colOff>
      <xdr:row>58</xdr:row>
      <xdr:rowOff>158790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10093658"/>
          <a:ext cx="889000" cy="9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96558</xdr:rowOff>
    </xdr:from>
    <xdr:to>
      <xdr:col>15</xdr:col>
      <xdr:colOff>101600</xdr:colOff>
      <xdr:row>59</xdr:row>
      <xdr:rowOff>26708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43235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815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149558</xdr:rowOff>
    </xdr:from>
    <xdr:to>
      <xdr:col>10</xdr:col>
      <xdr:colOff>114300</xdr:colOff>
      <xdr:row>58</xdr:row>
      <xdr:rowOff>153223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10093658"/>
          <a:ext cx="889000" cy="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90443</xdr:rowOff>
    </xdr:from>
    <xdr:to>
      <xdr:col>10</xdr:col>
      <xdr:colOff>165100</xdr:colOff>
      <xdr:row>59</xdr:row>
      <xdr:rowOff>20593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3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37120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809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115984</xdr:rowOff>
    </xdr:from>
    <xdr:to>
      <xdr:col>6</xdr:col>
      <xdr:colOff>38100</xdr:colOff>
      <xdr:row>59</xdr:row>
      <xdr:rowOff>46134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6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37261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1015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102288</xdr:rowOff>
    </xdr:from>
    <xdr:to>
      <xdr:col>24</xdr:col>
      <xdr:colOff>114300</xdr:colOff>
      <xdr:row>59</xdr:row>
      <xdr:rowOff>32438</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1004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78862</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10022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117655</xdr:rowOff>
    </xdr:from>
    <xdr:to>
      <xdr:col>20</xdr:col>
      <xdr:colOff>38100</xdr:colOff>
      <xdr:row>59</xdr:row>
      <xdr:rowOff>47805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1006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38932</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1015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107990</xdr:rowOff>
    </xdr:from>
    <xdr:to>
      <xdr:col>15</xdr:col>
      <xdr:colOff>101600</xdr:colOff>
      <xdr:row>59</xdr:row>
      <xdr:rowOff>38140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1005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29267</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10144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98758</xdr:rowOff>
    </xdr:from>
    <xdr:to>
      <xdr:col>10</xdr:col>
      <xdr:colOff>165100</xdr:colOff>
      <xdr:row>59</xdr:row>
      <xdr:rowOff>28908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04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20035</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10135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102423</xdr:rowOff>
    </xdr:from>
    <xdr:to>
      <xdr:col>6</xdr:col>
      <xdr:colOff>38100</xdr:colOff>
      <xdr:row>59</xdr:row>
      <xdr:rowOff>32573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04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49100</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821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81988</xdr:rowOff>
    </xdr:from>
    <xdr:to>
      <xdr:col>24</xdr:col>
      <xdr:colOff>62865</xdr:colOff>
      <xdr:row>77</xdr:row>
      <xdr:rowOff>142522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83488"/>
          <a:ext cx="1270" cy="1260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146349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4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142522</xdr:rowOff>
    </xdr:from>
    <xdr:to>
      <xdr:col>24</xdr:col>
      <xdr:colOff>152400</xdr:colOff>
      <xdr:row>77</xdr:row>
      <xdr:rowOff>142522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44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28665</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858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790,295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81988</xdr:rowOff>
    </xdr:from>
    <xdr:to>
      <xdr:col>24</xdr:col>
      <xdr:colOff>152400</xdr:colOff>
      <xdr:row>70</xdr:row>
      <xdr:rowOff>81988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8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93945</xdr:rowOff>
    </xdr:from>
    <xdr:to>
      <xdr:col>24</xdr:col>
      <xdr:colOff>63500</xdr:colOff>
      <xdr:row>76</xdr:row>
      <xdr:rowOff>31488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2952695"/>
          <a:ext cx="838200" cy="108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34456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064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56029</xdr:rowOff>
    </xdr:from>
    <xdr:to>
      <xdr:col>24</xdr:col>
      <xdr:colOff>114300</xdr:colOff>
      <xdr:row>76</xdr:row>
      <xdr:rowOff>157629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93945</xdr:rowOff>
    </xdr:from>
    <xdr:to>
      <xdr:col>19</xdr:col>
      <xdr:colOff>177800</xdr:colOff>
      <xdr:row>75</xdr:row>
      <xdr:rowOff>134907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952695"/>
          <a:ext cx="889000" cy="4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66475</xdr:rowOff>
    </xdr:from>
    <xdr:to>
      <xdr:col>20</xdr:col>
      <xdr:colOff>38100</xdr:colOff>
      <xdr:row>76</xdr:row>
      <xdr:rowOff>168075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159202</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18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134907</xdr:rowOff>
    </xdr:from>
    <xdr:to>
      <xdr:col>15</xdr:col>
      <xdr:colOff>50800</xdr:colOff>
      <xdr:row>76</xdr:row>
      <xdr:rowOff>27530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993657"/>
          <a:ext cx="889000" cy="64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83979</xdr:rowOff>
    </xdr:from>
    <xdr:to>
      <xdr:col>15</xdr:col>
      <xdr:colOff>101600</xdr:colOff>
      <xdr:row>77</xdr:row>
      <xdr:rowOff>14129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11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5256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206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27530</xdr:rowOff>
    </xdr:from>
    <xdr:to>
      <xdr:col>10</xdr:col>
      <xdr:colOff>114300</xdr:colOff>
      <xdr:row>76</xdr:row>
      <xdr:rowOff>55945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057730"/>
          <a:ext cx="889000" cy="2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6944</xdr:rowOff>
    </xdr:from>
    <xdr:to>
      <xdr:col>10</xdr:col>
      <xdr:colOff>165100</xdr:colOff>
      <xdr:row>76</xdr:row>
      <xdr:rowOff>108544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3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99671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129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133970</xdr:rowOff>
    </xdr:from>
    <xdr:to>
      <xdr:col>6</xdr:col>
      <xdr:colOff>38100</xdr:colOff>
      <xdr:row>77</xdr:row>
      <xdr:rowOff>64120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6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55247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256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152138</xdr:rowOff>
    </xdr:from>
    <xdr:to>
      <xdr:col>24</xdr:col>
      <xdr:colOff>114300</xdr:colOff>
      <xdr:row>76</xdr:row>
      <xdr:rowOff>82288</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01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3565</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862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43145</xdr:rowOff>
    </xdr:from>
    <xdr:to>
      <xdr:col>20</xdr:col>
      <xdr:colOff>38100</xdr:colOff>
      <xdr:row>75</xdr:row>
      <xdr:rowOff>144745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9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161272</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677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84107</xdr:rowOff>
    </xdr:from>
    <xdr:to>
      <xdr:col>15</xdr:col>
      <xdr:colOff>101600</xdr:colOff>
      <xdr:row>76</xdr:row>
      <xdr:rowOff>14256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9428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30784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718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148180</xdr:rowOff>
    </xdr:from>
    <xdr:to>
      <xdr:col>10</xdr:col>
      <xdr:colOff>165100</xdr:colOff>
      <xdr:row>76</xdr:row>
      <xdr:rowOff>78330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00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94857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782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5145</xdr:rowOff>
    </xdr:from>
    <xdr:to>
      <xdr:col>6</xdr:col>
      <xdr:colOff>38100</xdr:colOff>
      <xdr:row>76</xdr:row>
      <xdr:rowOff>106745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03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123272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810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91</xdr:row>
      <xdr:rowOff>21970</xdr:rowOff>
    </xdr:from>
    <xdr:ext cx="685572"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76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134672</xdr:rowOff>
    </xdr:from>
    <xdr:to>
      <xdr:col>24</xdr:col>
      <xdr:colOff>62865</xdr:colOff>
      <xdr:row>99</xdr:row>
      <xdr:rowOff>72286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565172"/>
          <a:ext cx="1270" cy="148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76113</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704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72286</xdr:rowOff>
    </xdr:from>
    <xdr:to>
      <xdr:col>24</xdr:col>
      <xdr:colOff>152400</xdr:colOff>
      <xdr:row>99</xdr:row>
      <xdr:rowOff>72286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704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81349</xdr:rowOff>
    </xdr:from>
    <xdr:ext cx="690189"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403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134672</xdr:rowOff>
    </xdr:from>
    <xdr:to>
      <xdr:col>24</xdr:col>
      <xdr:colOff>152400</xdr:colOff>
      <xdr:row>90</xdr:row>
      <xdr:rowOff>134672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56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42202</xdr:rowOff>
    </xdr:from>
    <xdr:to>
      <xdr:col>24</xdr:col>
      <xdr:colOff>63500</xdr:colOff>
      <xdr:row>98</xdr:row>
      <xdr:rowOff>129093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3797300" y="16844302"/>
          <a:ext cx="838200" cy="8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80143</xdr:rowOff>
    </xdr:from>
    <xdr:ext cx="599010"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7107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57266</xdr:rowOff>
    </xdr:from>
    <xdr:to>
      <xdr:col>24</xdr:col>
      <xdr:colOff>114300</xdr:colOff>
      <xdr:row>98</xdr:row>
      <xdr:rowOff>158866</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85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42202</xdr:rowOff>
    </xdr:from>
    <xdr:to>
      <xdr:col>19</xdr:col>
      <xdr:colOff>177800</xdr:colOff>
      <xdr:row>98</xdr:row>
      <xdr:rowOff>120416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844302"/>
          <a:ext cx="889000" cy="7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52268</xdr:rowOff>
    </xdr:from>
    <xdr:to>
      <xdr:col>20</xdr:col>
      <xdr:colOff>38100</xdr:colOff>
      <xdr:row>98</xdr:row>
      <xdr:rowOff>153868</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85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144995</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497795" y="16947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120416</xdr:rowOff>
    </xdr:from>
    <xdr:to>
      <xdr:col>15</xdr:col>
      <xdr:colOff>50800</xdr:colOff>
      <xdr:row>98</xdr:row>
      <xdr:rowOff>143204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922516"/>
          <a:ext cx="889000" cy="2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62520</xdr:rowOff>
    </xdr:from>
    <xdr:to>
      <xdr:col>15</xdr:col>
      <xdr:colOff>101600</xdr:colOff>
      <xdr:row>98</xdr:row>
      <xdr:rowOff>164120</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86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9197</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08795" y="16639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143204</xdr:rowOff>
    </xdr:from>
    <xdr:to>
      <xdr:col>10</xdr:col>
      <xdr:colOff>114300</xdr:colOff>
      <xdr:row>98</xdr:row>
      <xdr:rowOff>156097</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945304"/>
          <a:ext cx="889000" cy="1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77481</xdr:rowOff>
    </xdr:from>
    <xdr:to>
      <xdr:col>10</xdr:col>
      <xdr:colOff>165100</xdr:colOff>
      <xdr:row>99</xdr:row>
      <xdr:rowOff>7631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87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24158</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19795" y="1665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85861</xdr:rowOff>
    </xdr:from>
    <xdr:to>
      <xdr:col>6</xdr:col>
      <xdr:colOff>38100</xdr:colOff>
      <xdr:row>99</xdr:row>
      <xdr:rowOff>16011</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88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32538</xdr:rowOff>
    </xdr:from>
    <xdr:ext cx="59901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30795" y="16663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78293</xdr:rowOff>
    </xdr:from>
    <xdr:to>
      <xdr:col>24</xdr:col>
      <xdr:colOff>114300</xdr:colOff>
      <xdr:row>99</xdr:row>
      <xdr:rowOff>8443</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88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35693</xdr:rowOff>
    </xdr:from>
    <xdr:ext cx="599010"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837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162852</xdr:rowOff>
    </xdr:from>
    <xdr:to>
      <xdr:col>20</xdr:col>
      <xdr:colOff>38100</xdr:colOff>
      <xdr:row>98</xdr:row>
      <xdr:rowOff>93002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79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109529</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497795" y="16568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69616</xdr:rowOff>
    </xdr:from>
    <xdr:to>
      <xdr:col>15</xdr:col>
      <xdr:colOff>101600</xdr:colOff>
      <xdr:row>98</xdr:row>
      <xdr:rowOff>171216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87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162343</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08795" y="16964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92404</xdr:rowOff>
    </xdr:from>
    <xdr:to>
      <xdr:col>10</xdr:col>
      <xdr:colOff>165100</xdr:colOff>
      <xdr:row>99</xdr:row>
      <xdr:rowOff>22554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89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99</xdr:row>
      <xdr:rowOff>13681</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19795" y="16987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105297</xdr:rowOff>
    </xdr:from>
    <xdr:to>
      <xdr:col>6</xdr:col>
      <xdr:colOff>38100</xdr:colOff>
      <xdr:row>99</xdr:row>
      <xdr:rowOff>35447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90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99</xdr:row>
      <xdr:rowOff>26574</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30795" y="17000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151277</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94777"/>
          <a:ext cx="1270" cy="149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108291</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948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97954</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7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91,291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151277</xdr:rowOff>
    </xdr:from>
    <xdr:to>
      <xdr:col>55</xdr:col>
      <xdr:colOff>88900</xdr:colOff>
      <xdr:row>30</xdr:row>
      <xdr:rowOff>151277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9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159555</xdr:rowOff>
    </xdr:from>
    <xdr:to>
      <xdr:col>55</xdr:col>
      <xdr:colOff>0</xdr:colOff>
      <xdr:row>37</xdr:row>
      <xdr:rowOff>15440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331755"/>
          <a:ext cx="838200" cy="2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152742</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667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2865</xdr:rowOff>
    </xdr:from>
    <xdr:to>
      <xdr:col>55</xdr:col>
      <xdr:colOff>50800</xdr:colOff>
      <xdr:row>39</xdr:row>
      <xdr:rowOff>104465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8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15440</xdr:rowOff>
    </xdr:from>
    <xdr:to>
      <xdr:col>50</xdr:col>
      <xdr:colOff>114300</xdr:colOff>
      <xdr:row>37</xdr:row>
      <xdr:rowOff>43312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359090"/>
          <a:ext cx="889000" cy="27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19079</xdr:rowOff>
    </xdr:from>
    <xdr:to>
      <xdr:col>50</xdr:col>
      <xdr:colOff>165100</xdr:colOff>
      <xdr:row>39</xdr:row>
      <xdr:rowOff>120679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39</xdr:row>
      <xdr:rowOff>111806</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798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18624</xdr:rowOff>
    </xdr:from>
    <xdr:to>
      <xdr:col>45</xdr:col>
      <xdr:colOff>177800</xdr:colOff>
      <xdr:row>37</xdr:row>
      <xdr:rowOff>43312</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362274"/>
          <a:ext cx="8890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14017</xdr:rowOff>
    </xdr:from>
    <xdr:to>
      <xdr:col>46</xdr:col>
      <xdr:colOff>38100</xdr:colOff>
      <xdr:row>39</xdr:row>
      <xdr:rowOff>115617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39</xdr:row>
      <xdr:rowOff>106744</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793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18624</xdr:rowOff>
    </xdr:from>
    <xdr:to>
      <xdr:col>41</xdr:col>
      <xdr:colOff>50800</xdr:colOff>
      <xdr:row>37</xdr:row>
      <xdr:rowOff>100218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362274"/>
          <a:ext cx="889000" cy="81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165612</xdr:rowOff>
    </xdr:from>
    <xdr:to>
      <xdr:col>41</xdr:col>
      <xdr:colOff>101600</xdr:colOff>
      <xdr:row>39</xdr:row>
      <xdr:rowOff>95762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86889</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77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9527</xdr:rowOff>
    </xdr:from>
    <xdr:to>
      <xdr:col>36</xdr:col>
      <xdr:colOff>165100</xdr:colOff>
      <xdr:row>39</xdr:row>
      <xdr:rowOff>111127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102254</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78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108755</xdr:rowOff>
    </xdr:from>
    <xdr:to>
      <xdr:col>55</xdr:col>
      <xdr:colOff>50800</xdr:colOff>
      <xdr:row>37</xdr:row>
      <xdr:rowOff>38905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2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131632</xdr:rowOff>
    </xdr:from>
    <xdr:ext cx="534377"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13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136090</xdr:rowOff>
    </xdr:from>
    <xdr:to>
      <xdr:col>50</xdr:col>
      <xdr:colOff>165100</xdr:colOff>
      <xdr:row>37</xdr:row>
      <xdr:rowOff>66240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30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82767</xdr:rowOff>
    </xdr:from>
    <xdr:ext cx="534377"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372111" y="608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163962</xdr:rowOff>
    </xdr:from>
    <xdr:to>
      <xdr:col>46</xdr:col>
      <xdr:colOff>38100</xdr:colOff>
      <xdr:row>37</xdr:row>
      <xdr:rowOff>94112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33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110639</xdr:rowOff>
    </xdr:from>
    <xdr:ext cx="534377"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483111" y="6111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139274</xdr:rowOff>
    </xdr:from>
    <xdr:to>
      <xdr:col>41</xdr:col>
      <xdr:colOff>101600</xdr:colOff>
      <xdr:row>37</xdr:row>
      <xdr:rowOff>69424</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31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85951</xdr:rowOff>
    </xdr:from>
    <xdr:ext cx="534377"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594111" y="6086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49418</xdr:rowOff>
    </xdr:from>
    <xdr:to>
      <xdr:col>36</xdr:col>
      <xdr:colOff>165100</xdr:colOff>
      <xdr:row>37</xdr:row>
      <xdr:rowOff>151018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39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167545</xdr:rowOff>
    </xdr:from>
    <xdr:ext cx="534377"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05111" y="616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89374</xdr:rowOff>
    </xdr:from>
    <xdr:to>
      <xdr:col>54</xdr:col>
      <xdr:colOff>189865</xdr:colOff>
      <xdr:row>58</xdr:row>
      <xdr:rowOff>138774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33324"/>
          <a:ext cx="1270" cy="124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142601</xdr:rowOff>
    </xdr:from>
    <xdr:ext cx="378565"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86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138774</xdr:rowOff>
    </xdr:from>
    <xdr:to>
      <xdr:col>55</xdr:col>
      <xdr:colOff>88900</xdr:colOff>
      <xdr:row>58</xdr:row>
      <xdr:rowOff>138774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8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36051</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0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547,015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89374</xdr:rowOff>
    </xdr:from>
    <xdr:to>
      <xdr:col>55</xdr:col>
      <xdr:colOff>88900</xdr:colOff>
      <xdr:row>51</xdr:row>
      <xdr:rowOff>89374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3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103236</xdr:rowOff>
    </xdr:from>
    <xdr:to>
      <xdr:col>55</xdr:col>
      <xdr:colOff>0</xdr:colOff>
      <xdr:row>55</xdr:row>
      <xdr:rowOff>104319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532986"/>
          <a:ext cx="838200" cy="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158751</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759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8874</xdr:rowOff>
    </xdr:from>
    <xdr:to>
      <xdr:col>55</xdr:col>
      <xdr:colOff>50800</xdr:colOff>
      <xdr:row>57</xdr:row>
      <xdr:rowOff>110474</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103236</xdr:rowOff>
    </xdr:from>
    <xdr:to>
      <xdr:col>50</xdr:col>
      <xdr:colOff>114300</xdr:colOff>
      <xdr:row>56</xdr:row>
      <xdr:rowOff>1849</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532986"/>
          <a:ext cx="889000" cy="7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10865</xdr:rowOff>
    </xdr:from>
    <xdr:to>
      <xdr:col>50</xdr:col>
      <xdr:colOff>165100</xdr:colOff>
      <xdr:row>57</xdr:row>
      <xdr:rowOff>112465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8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103592</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87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1849</xdr:rowOff>
    </xdr:from>
    <xdr:to>
      <xdr:col>45</xdr:col>
      <xdr:colOff>177800</xdr:colOff>
      <xdr:row>56</xdr:row>
      <xdr:rowOff>39123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603049"/>
          <a:ext cx="889000" cy="3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43029</xdr:rowOff>
    </xdr:from>
    <xdr:to>
      <xdr:col>46</xdr:col>
      <xdr:colOff>38100</xdr:colOff>
      <xdr:row>57</xdr:row>
      <xdr:rowOff>144629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81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135756</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90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39123</xdr:rowOff>
    </xdr:from>
    <xdr:to>
      <xdr:col>41</xdr:col>
      <xdr:colOff>50800</xdr:colOff>
      <xdr:row>56</xdr:row>
      <xdr:rowOff>65391</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640323"/>
          <a:ext cx="889000" cy="2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34207</xdr:rowOff>
    </xdr:from>
    <xdr:to>
      <xdr:col>41</xdr:col>
      <xdr:colOff>101600</xdr:colOff>
      <xdr:row>57</xdr:row>
      <xdr:rowOff>135807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8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126934</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89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29459</xdr:rowOff>
    </xdr:from>
    <xdr:to>
      <xdr:col>36</xdr:col>
      <xdr:colOff>165100</xdr:colOff>
      <xdr:row>57</xdr:row>
      <xdr:rowOff>131059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80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122186</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989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53519</xdr:rowOff>
    </xdr:from>
    <xdr:to>
      <xdr:col>55</xdr:col>
      <xdr:colOff>50800</xdr:colOff>
      <xdr:row>55</xdr:row>
      <xdr:rowOff>155119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48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76396</xdr:rowOff>
    </xdr:from>
    <xdr:ext cx="599010"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334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52436</xdr:rowOff>
    </xdr:from>
    <xdr:to>
      <xdr:col>50</xdr:col>
      <xdr:colOff>165100</xdr:colOff>
      <xdr:row>55</xdr:row>
      <xdr:rowOff>154036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48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170563</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39795" y="9257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122499</xdr:rowOff>
    </xdr:from>
    <xdr:to>
      <xdr:col>46</xdr:col>
      <xdr:colOff>38100</xdr:colOff>
      <xdr:row>56</xdr:row>
      <xdr:rowOff>52649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55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69176</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50795" y="9327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159773</xdr:rowOff>
    </xdr:from>
    <xdr:to>
      <xdr:col>41</xdr:col>
      <xdr:colOff>101600</xdr:colOff>
      <xdr:row>56</xdr:row>
      <xdr:rowOff>89923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58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106450</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61795" y="936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14591</xdr:rowOff>
    </xdr:from>
    <xdr:to>
      <xdr:col>36</xdr:col>
      <xdr:colOff>165100</xdr:colOff>
      <xdr:row>56</xdr:row>
      <xdr:rowOff>116191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61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132718</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672795" y="9391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123113</xdr:rowOff>
    </xdr:from>
    <xdr:to>
      <xdr:col>54</xdr:col>
      <xdr:colOff>189865</xdr:colOff>
      <xdr:row>79</xdr:row>
      <xdr:rowOff>97876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124613"/>
          <a:ext cx="1270" cy="1517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101703</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46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97876</xdr:rowOff>
    </xdr:from>
    <xdr:to>
      <xdr:col>55</xdr:col>
      <xdr:colOff>88900</xdr:colOff>
      <xdr:row>79</xdr:row>
      <xdr:rowOff>97876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4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69790</xdr:rowOff>
    </xdr:from>
    <xdr:ext cx="690189"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1,395,237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123113</xdr:rowOff>
    </xdr:from>
    <xdr:to>
      <xdr:col>55</xdr:col>
      <xdr:colOff>88900</xdr:colOff>
      <xdr:row>70</xdr:row>
      <xdr:rowOff>123113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1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11812</xdr:rowOff>
    </xdr:from>
    <xdr:to>
      <xdr:col>55</xdr:col>
      <xdr:colOff>0</xdr:colOff>
      <xdr:row>79</xdr:row>
      <xdr:rowOff>54786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556362"/>
          <a:ext cx="838200" cy="4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114182</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487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135755</xdr:rowOff>
    </xdr:from>
    <xdr:to>
      <xdr:col>55</xdr:col>
      <xdr:colOff>50800</xdr:colOff>
      <xdr:row>79</xdr:row>
      <xdr:rowOff>65905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50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54786</xdr:rowOff>
    </xdr:from>
    <xdr:to>
      <xdr:col>50</xdr:col>
      <xdr:colOff>114300</xdr:colOff>
      <xdr:row>79</xdr:row>
      <xdr:rowOff>57666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599336"/>
          <a:ext cx="889000" cy="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139810</xdr:rowOff>
    </xdr:from>
    <xdr:to>
      <xdr:col>50</xdr:col>
      <xdr:colOff>165100</xdr:colOff>
      <xdr:row>79</xdr:row>
      <xdr:rowOff>69960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51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86487</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28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54674</xdr:rowOff>
    </xdr:from>
    <xdr:to>
      <xdr:col>45</xdr:col>
      <xdr:colOff>177800</xdr:colOff>
      <xdr:row>79</xdr:row>
      <xdr:rowOff>57666</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599224"/>
          <a:ext cx="889000" cy="2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131615</xdr:rowOff>
    </xdr:from>
    <xdr:to>
      <xdr:col>46</xdr:col>
      <xdr:colOff>38100</xdr:colOff>
      <xdr:row>79</xdr:row>
      <xdr:rowOff>61765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50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78292</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27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54674</xdr:rowOff>
    </xdr:from>
    <xdr:to>
      <xdr:col>41</xdr:col>
      <xdr:colOff>50800</xdr:colOff>
      <xdr:row>79</xdr:row>
      <xdr:rowOff>54950</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599224"/>
          <a:ext cx="889000" cy="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155408</xdr:rowOff>
    </xdr:from>
    <xdr:to>
      <xdr:col>41</xdr:col>
      <xdr:colOff>101600</xdr:colOff>
      <xdr:row>79</xdr:row>
      <xdr:rowOff>85558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528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102085</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30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159000</xdr:rowOff>
    </xdr:from>
    <xdr:to>
      <xdr:col>36</xdr:col>
      <xdr:colOff>165100</xdr:colOff>
      <xdr:row>79</xdr:row>
      <xdr:rowOff>89150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5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105677</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30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132462</xdr:rowOff>
    </xdr:from>
    <xdr:to>
      <xdr:col>55</xdr:col>
      <xdr:colOff>50800</xdr:colOff>
      <xdr:row>79</xdr:row>
      <xdr:rowOff>62612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50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91839</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29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3986</xdr:rowOff>
    </xdr:from>
    <xdr:to>
      <xdr:col>50</xdr:col>
      <xdr:colOff>165100</xdr:colOff>
      <xdr:row>79</xdr:row>
      <xdr:rowOff>105586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54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96713</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64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6866</xdr:rowOff>
    </xdr:from>
    <xdr:to>
      <xdr:col>46</xdr:col>
      <xdr:colOff>38100</xdr:colOff>
      <xdr:row>79</xdr:row>
      <xdr:rowOff>108466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55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99593</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64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3874</xdr:rowOff>
    </xdr:from>
    <xdr:to>
      <xdr:col>41</xdr:col>
      <xdr:colOff>101600</xdr:colOff>
      <xdr:row>79</xdr:row>
      <xdr:rowOff>105474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54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96601</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641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4150</xdr:rowOff>
    </xdr:from>
    <xdr:to>
      <xdr:col>36</xdr:col>
      <xdr:colOff>165100</xdr:colOff>
      <xdr:row>79</xdr:row>
      <xdr:rowOff>105750</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54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96877</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64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38867</xdr:rowOff>
    </xdr:from>
    <xdr:to>
      <xdr:col>54</xdr:col>
      <xdr:colOff>189865</xdr:colOff>
      <xdr:row>99</xdr:row>
      <xdr:rowOff>11612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40817"/>
          <a:ext cx="1270" cy="134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15439</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8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11612</xdr:rowOff>
    </xdr:from>
    <xdr:to>
      <xdr:col>55</xdr:col>
      <xdr:colOff>88900</xdr:colOff>
      <xdr:row>99</xdr:row>
      <xdr:rowOff>11612</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8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156994</xdr:rowOff>
    </xdr:from>
    <xdr:ext cx="690189"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160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1,807,327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38867</xdr:rowOff>
    </xdr:from>
    <xdr:to>
      <xdr:col>55</xdr:col>
      <xdr:colOff>88900</xdr:colOff>
      <xdr:row>91</xdr:row>
      <xdr:rowOff>38867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40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160153</xdr:rowOff>
    </xdr:from>
    <xdr:to>
      <xdr:col>55</xdr:col>
      <xdr:colOff>0</xdr:colOff>
      <xdr:row>98</xdr:row>
      <xdr:rowOff>22831</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790803"/>
          <a:ext cx="838200" cy="3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20708</xdr:rowOff>
    </xdr:from>
    <xdr:ext cx="599010"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822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42281</xdr:rowOff>
    </xdr:from>
    <xdr:to>
      <xdr:col>55</xdr:col>
      <xdr:colOff>50800</xdr:colOff>
      <xdr:row>98</xdr:row>
      <xdr:rowOff>143881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8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160153</xdr:rowOff>
    </xdr:from>
    <xdr:to>
      <xdr:col>50</xdr:col>
      <xdr:colOff>114300</xdr:colOff>
      <xdr:row>98</xdr:row>
      <xdr:rowOff>34134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790803"/>
          <a:ext cx="889000" cy="4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41746</xdr:rowOff>
    </xdr:from>
    <xdr:to>
      <xdr:col>50</xdr:col>
      <xdr:colOff>165100</xdr:colOff>
      <xdr:row>98</xdr:row>
      <xdr:rowOff>143346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84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134473</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39795" y="16936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34134</xdr:rowOff>
    </xdr:from>
    <xdr:to>
      <xdr:col>45</xdr:col>
      <xdr:colOff>177800</xdr:colOff>
      <xdr:row>98</xdr:row>
      <xdr:rowOff>49904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836234"/>
          <a:ext cx="889000" cy="1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47223</xdr:rowOff>
    </xdr:from>
    <xdr:to>
      <xdr:col>46</xdr:col>
      <xdr:colOff>38100</xdr:colOff>
      <xdr:row>98</xdr:row>
      <xdr:rowOff>148823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8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139950</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50795" y="1694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49904</xdr:rowOff>
    </xdr:from>
    <xdr:to>
      <xdr:col>41</xdr:col>
      <xdr:colOff>50800</xdr:colOff>
      <xdr:row>98</xdr:row>
      <xdr:rowOff>64072</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852004"/>
          <a:ext cx="889000" cy="1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51574</xdr:rowOff>
    </xdr:from>
    <xdr:to>
      <xdr:col>41</xdr:col>
      <xdr:colOff>101600</xdr:colOff>
      <xdr:row>98</xdr:row>
      <xdr:rowOff>153174</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85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144301</xdr:rowOff>
    </xdr:from>
    <xdr:ext cx="59901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61795" y="16946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51721</xdr:rowOff>
    </xdr:from>
    <xdr:to>
      <xdr:col>36</xdr:col>
      <xdr:colOff>165100</xdr:colOff>
      <xdr:row>98</xdr:row>
      <xdr:rowOff>153321</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85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144448</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672795" y="16946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143481</xdr:rowOff>
    </xdr:from>
    <xdr:to>
      <xdr:col>55</xdr:col>
      <xdr:colOff>50800</xdr:colOff>
      <xdr:row>98</xdr:row>
      <xdr:rowOff>73631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77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166358</xdr:rowOff>
    </xdr:from>
    <xdr:ext cx="599010"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625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109353</xdr:rowOff>
    </xdr:from>
    <xdr:to>
      <xdr:col>50</xdr:col>
      <xdr:colOff>165100</xdr:colOff>
      <xdr:row>98</xdr:row>
      <xdr:rowOff>39503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74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56030</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39795" y="16515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154784</xdr:rowOff>
    </xdr:from>
    <xdr:to>
      <xdr:col>46</xdr:col>
      <xdr:colOff>38100</xdr:colOff>
      <xdr:row>98</xdr:row>
      <xdr:rowOff>84934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78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101461</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50795" y="16560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170554</xdr:rowOff>
    </xdr:from>
    <xdr:to>
      <xdr:col>41</xdr:col>
      <xdr:colOff>101600</xdr:colOff>
      <xdr:row>98</xdr:row>
      <xdr:rowOff>100704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80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117231</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61795" y="1657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13272</xdr:rowOff>
    </xdr:from>
    <xdr:to>
      <xdr:col>36</xdr:col>
      <xdr:colOff>165100</xdr:colOff>
      <xdr:row>98</xdr:row>
      <xdr:rowOff>114872</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81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131399</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672795" y="16590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39246</xdr:rowOff>
    </xdr:from>
    <xdr:to>
      <xdr:col>85</xdr:col>
      <xdr:colOff>126364</xdr:colOff>
      <xdr:row>39</xdr:row>
      <xdr:rowOff>23958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354196"/>
          <a:ext cx="1269" cy="1356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27785</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71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23958</xdr:rowOff>
    </xdr:from>
    <xdr:to>
      <xdr:col>86</xdr:col>
      <xdr:colOff>25400</xdr:colOff>
      <xdr:row>39</xdr:row>
      <xdr:rowOff>23958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71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157373</xdr:rowOff>
    </xdr:from>
    <xdr:ext cx="599010"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12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722,732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39246</xdr:rowOff>
    </xdr:from>
    <xdr:to>
      <xdr:col>86</xdr:col>
      <xdr:colOff>25400</xdr:colOff>
      <xdr:row>31</xdr:row>
      <xdr:rowOff>39246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354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100756</xdr:rowOff>
    </xdr:from>
    <xdr:to>
      <xdr:col>85</xdr:col>
      <xdr:colOff>127000</xdr:colOff>
      <xdr:row>38</xdr:row>
      <xdr:rowOff>101636</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615856"/>
          <a:ext cx="838200" cy="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62614</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4062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39738</xdr:rowOff>
    </xdr:from>
    <xdr:to>
      <xdr:col>85</xdr:col>
      <xdr:colOff>177800</xdr:colOff>
      <xdr:row>38</xdr:row>
      <xdr:rowOff>141338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55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89865</xdr:rowOff>
    </xdr:from>
    <xdr:to>
      <xdr:col>81</xdr:col>
      <xdr:colOff>50800</xdr:colOff>
      <xdr:row>38</xdr:row>
      <xdr:rowOff>101636</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4592300" y="6604965"/>
          <a:ext cx="889000" cy="1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46611</xdr:rowOff>
    </xdr:from>
    <xdr:to>
      <xdr:col>81</xdr:col>
      <xdr:colOff>101600</xdr:colOff>
      <xdr:row>38</xdr:row>
      <xdr:rowOff>148211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56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164738</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33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71048</xdr:rowOff>
    </xdr:from>
    <xdr:to>
      <xdr:col>76</xdr:col>
      <xdr:colOff>114300</xdr:colOff>
      <xdr:row>38</xdr:row>
      <xdr:rowOff>89865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3703300" y="6586148"/>
          <a:ext cx="889000" cy="1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38894</xdr:rowOff>
    </xdr:from>
    <xdr:to>
      <xdr:col>76</xdr:col>
      <xdr:colOff>165100</xdr:colOff>
      <xdr:row>38</xdr:row>
      <xdr:rowOff>140494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55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157021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32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71048</xdr:rowOff>
    </xdr:from>
    <xdr:to>
      <xdr:col>71</xdr:col>
      <xdr:colOff>177800</xdr:colOff>
      <xdr:row>38</xdr:row>
      <xdr:rowOff>98754</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586148"/>
          <a:ext cx="889000" cy="27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38057</xdr:rowOff>
    </xdr:from>
    <xdr:to>
      <xdr:col>72</xdr:col>
      <xdr:colOff>38100</xdr:colOff>
      <xdr:row>38</xdr:row>
      <xdr:rowOff>139657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55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130784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64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44413</xdr:rowOff>
    </xdr:from>
    <xdr:to>
      <xdr:col>67</xdr:col>
      <xdr:colOff>101600</xdr:colOff>
      <xdr:row>38</xdr:row>
      <xdr:rowOff>146013</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5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162539</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33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49956</xdr:rowOff>
    </xdr:from>
    <xdr:to>
      <xdr:col>85</xdr:col>
      <xdr:colOff>177800</xdr:colOff>
      <xdr:row>38</xdr:row>
      <xdr:rowOff>151556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56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18165</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53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50836</xdr:rowOff>
    </xdr:from>
    <xdr:to>
      <xdr:col>81</xdr:col>
      <xdr:colOff>101600</xdr:colOff>
      <xdr:row>38</xdr:row>
      <xdr:rowOff>152436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56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143563</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65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39065</xdr:rowOff>
    </xdr:from>
    <xdr:to>
      <xdr:col>76</xdr:col>
      <xdr:colOff>165100</xdr:colOff>
      <xdr:row>38</xdr:row>
      <xdr:rowOff>140665</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55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131792</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64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20248</xdr:rowOff>
    </xdr:from>
    <xdr:to>
      <xdr:col>72</xdr:col>
      <xdr:colOff>38100</xdr:colOff>
      <xdr:row>38</xdr:row>
      <xdr:rowOff>121848</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53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138375</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31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47954</xdr:rowOff>
    </xdr:from>
    <xdr:to>
      <xdr:col>67</xdr:col>
      <xdr:colOff>101600</xdr:colOff>
      <xdr:row>38</xdr:row>
      <xdr:rowOff>149554</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56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140681</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65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56702</xdr:rowOff>
    </xdr:from>
    <xdr:to>
      <xdr:col>85</xdr:col>
      <xdr:colOff>126364</xdr:colOff>
      <xdr:row>58</xdr:row>
      <xdr:rowOff>26657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800652"/>
          <a:ext cx="1269" cy="11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30484</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997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26657</xdr:rowOff>
    </xdr:from>
    <xdr:to>
      <xdr:col>86</xdr:col>
      <xdr:colOff>25400</xdr:colOff>
      <xdr:row>58</xdr:row>
      <xdr:rowOff>26657</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97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3379</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57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561,307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56702</xdr:rowOff>
    </xdr:from>
    <xdr:to>
      <xdr:col>86</xdr:col>
      <xdr:colOff>25400</xdr:colOff>
      <xdr:row>51</xdr:row>
      <xdr:rowOff>56702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80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97002</xdr:rowOff>
    </xdr:from>
    <xdr:to>
      <xdr:col>85</xdr:col>
      <xdr:colOff>127000</xdr:colOff>
      <xdr:row>57</xdr:row>
      <xdr:rowOff>97265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5481300" y="9869652"/>
          <a:ext cx="838200" cy="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12626</xdr:rowOff>
    </xdr:from>
    <xdr:ext cx="599010"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613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161199</xdr:rowOff>
    </xdr:from>
    <xdr:to>
      <xdr:col>85</xdr:col>
      <xdr:colOff>177800</xdr:colOff>
      <xdr:row>57</xdr:row>
      <xdr:rowOff>91349</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147041</xdr:rowOff>
    </xdr:from>
    <xdr:to>
      <xdr:col>81</xdr:col>
      <xdr:colOff>50800</xdr:colOff>
      <xdr:row>57</xdr:row>
      <xdr:rowOff>97002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4592300" y="9748241"/>
          <a:ext cx="889000" cy="12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145545</xdr:rowOff>
    </xdr:from>
    <xdr:to>
      <xdr:col>81</xdr:col>
      <xdr:colOff>101600</xdr:colOff>
      <xdr:row>57</xdr:row>
      <xdr:rowOff>75695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7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92222</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181795" y="952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147041</xdr:rowOff>
    </xdr:from>
    <xdr:to>
      <xdr:col>76</xdr:col>
      <xdr:colOff>114300</xdr:colOff>
      <xdr:row>57</xdr:row>
      <xdr:rowOff>29554</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9748241"/>
          <a:ext cx="889000" cy="5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102284</xdr:rowOff>
    </xdr:from>
    <xdr:to>
      <xdr:col>76</xdr:col>
      <xdr:colOff>165100</xdr:colOff>
      <xdr:row>57</xdr:row>
      <xdr:rowOff>32434</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70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23561</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292795" y="9796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60273</xdr:rowOff>
    </xdr:from>
    <xdr:to>
      <xdr:col>71</xdr:col>
      <xdr:colOff>177800</xdr:colOff>
      <xdr:row>57</xdr:row>
      <xdr:rowOff>29554</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2814300" y="9661473"/>
          <a:ext cx="889000" cy="14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114265</xdr:rowOff>
    </xdr:from>
    <xdr:to>
      <xdr:col>72</xdr:col>
      <xdr:colOff>38100</xdr:colOff>
      <xdr:row>57</xdr:row>
      <xdr:rowOff>44415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71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60942</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03795" y="949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118351</xdr:rowOff>
    </xdr:from>
    <xdr:to>
      <xdr:col>67</xdr:col>
      <xdr:colOff>101600</xdr:colOff>
      <xdr:row>57</xdr:row>
      <xdr:rowOff>48501</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71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39628</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14795" y="9812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46465</xdr:rowOff>
    </xdr:from>
    <xdr:to>
      <xdr:col>85</xdr:col>
      <xdr:colOff>177800</xdr:colOff>
      <xdr:row>57</xdr:row>
      <xdr:rowOff>148065</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81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139626</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74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46202</xdr:rowOff>
    </xdr:from>
    <xdr:to>
      <xdr:col>81</xdr:col>
      <xdr:colOff>101600</xdr:colOff>
      <xdr:row>57</xdr:row>
      <xdr:rowOff>147802</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81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138929</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91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96241</xdr:rowOff>
    </xdr:from>
    <xdr:to>
      <xdr:col>76</xdr:col>
      <xdr:colOff>165100</xdr:colOff>
      <xdr:row>57</xdr:row>
      <xdr:rowOff>26391</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69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42918</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292795" y="9472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150204</xdr:rowOff>
    </xdr:from>
    <xdr:to>
      <xdr:col>72</xdr:col>
      <xdr:colOff>38100</xdr:colOff>
      <xdr:row>57</xdr:row>
      <xdr:rowOff>80354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7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71481</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03795" y="984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9473</xdr:rowOff>
    </xdr:from>
    <xdr:to>
      <xdr:col>67</xdr:col>
      <xdr:colOff>101600</xdr:colOff>
      <xdr:row>56</xdr:row>
      <xdr:rowOff>111073</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61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127600</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14795" y="9385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131453</xdr:rowOff>
    </xdr:from>
    <xdr:to>
      <xdr:col>85</xdr:col>
      <xdr:colOff>126364</xdr:colOff>
      <xdr:row>78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132953"/>
          <a:ext cx="1269" cy="126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78130</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908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221,443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131453</xdr:rowOff>
    </xdr:from>
    <xdr:to>
      <xdr:col>86</xdr:col>
      <xdr:colOff>25400</xdr:colOff>
      <xdr:row>70</xdr:row>
      <xdr:rowOff>131453</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132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144752</xdr:rowOff>
    </xdr:from>
    <xdr:to>
      <xdr:col>85</xdr:col>
      <xdr:colOff>127000</xdr:colOff>
      <xdr:row>78</xdr:row>
      <xdr:rowOff>18371</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5481300" y="13346402"/>
          <a:ext cx="838200" cy="4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75441</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105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52564</xdr:rowOff>
    </xdr:from>
    <xdr:to>
      <xdr:col>85</xdr:col>
      <xdr:colOff>177800</xdr:colOff>
      <xdr:row>77</xdr:row>
      <xdr:rowOff>154164</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25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152228</xdr:rowOff>
    </xdr:from>
    <xdr:to>
      <xdr:col>81</xdr:col>
      <xdr:colOff>50800</xdr:colOff>
      <xdr:row>78</xdr:row>
      <xdr:rowOff>18371</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353878"/>
          <a:ext cx="889000" cy="37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58696</xdr:rowOff>
    </xdr:from>
    <xdr:to>
      <xdr:col>81</xdr:col>
      <xdr:colOff>101600</xdr:colOff>
      <xdr:row>77</xdr:row>
      <xdr:rowOff>160296</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26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5373</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03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140700</xdr:rowOff>
    </xdr:from>
    <xdr:to>
      <xdr:col>76</xdr:col>
      <xdr:colOff>114300</xdr:colOff>
      <xdr:row>77</xdr:row>
      <xdr:rowOff>152228</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3703300" y="13342350"/>
          <a:ext cx="889000" cy="1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83660</xdr:rowOff>
    </xdr:from>
    <xdr:to>
      <xdr:col>76</xdr:col>
      <xdr:colOff>165100</xdr:colOff>
      <xdr:row>78</xdr:row>
      <xdr:rowOff>13810</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28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30337</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06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48820</xdr:rowOff>
    </xdr:from>
    <xdr:to>
      <xdr:col>71</xdr:col>
      <xdr:colOff>177800</xdr:colOff>
      <xdr:row>77</xdr:row>
      <xdr:rowOff>140700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814300" y="13250470"/>
          <a:ext cx="889000" cy="9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49586</xdr:rowOff>
    </xdr:from>
    <xdr:to>
      <xdr:col>72</xdr:col>
      <xdr:colOff>38100</xdr:colOff>
      <xdr:row>77</xdr:row>
      <xdr:rowOff>151186</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251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167713</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02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64686</xdr:rowOff>
    </xdr:from>
    <xdr:to>
      <xdr:col>67</xdr:col>
      <xdr:colOff>101600</xdr:colOff>
      <xdr:row>77</xdr:row>
      <xdr:rowOff>166286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26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157413</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35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93952</xdr:rowOff>
    </xdr:from>
    <xdr:to>
      <xdr:col>85</xdr:col>
      <xdr:colOff>177800</xdr:colOff>
      <xdr:row>78</xdr:row>
      <xdr:rowOff>24102</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29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30991</xdr:rowOff>
    </xdr:from>
    <xdr:ext cx="469744"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232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139021</xdr:rowOff>
    </xdr:from>
    <xdr:to>
      <xdr:col>81</xdr:col>
      <xdr:colOff>101600</xdr:colOff>
      <xdr:row>78</xdr:row>
      <xdr:rowOff>69171</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34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60298</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46428" y="13433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101428</xdr:rowOff>
    </xdr:from>
    <xdr:to>
      <xdr:col>76</xdr:col>
      <xdr:colOff>165100</xdr:colOff>
      <xdr:row>78</xdr:row>
      <xdr:rowOff>31578</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30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22705</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57428" y="1339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89900</xdr:rowOff>
    </xdr:from>
    <xdr:to>
      <xdr:col>72</xdr:col>
      <xdr:colOff>38100</xdr:colOff>
      <xdr:row>78</xdr:row>
      <xdr:rowOff>20050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29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11177</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68428" y="1338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169470</xdr:rowOff>
    </xdr:from>
    <xdr:to>
      <xdr:col>67</xdr:col>
      <xdr:colOff>101600</xdr:colOff>
      <xdr:row>77</xdr:row>
      <xdr:rowOff>99620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19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116147</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47111" y="1297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118244</xdr:rowOff>
    </xdr:from>
    <xdr:to>
      <xdr:col>85</xdr:col>
      <xdr:colOff>126364</xdr:colOff>
      <xdr:row>99</xdr:row>
      <xdr:rowOff>33100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6317595" y="15720194"/>
          <a:ext cx="1269" cy="1286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36927</xdr:rowOff>
    </xdr:from>
    <xdr:ext cx="469744" cy="259045"/>
    <xdr:sp macro="" textlink="">
      <xdr:nvSpPr>
        <xdr:cNvPr id="681" name="公債費最小値テキスト">
          <a:extLst>
            <a:ext uri="{FF2B5EF4-FFF2-40B4-BE49-F238E27FC236}">
              <a16:creationId xmlns:a16="http://schemas.microsoft.com/office/drawing/2014/main" id="{00000000-0008-0000-0700-0000A9020000}"/>
            </a:ext>
          </a:extLst>
        </xdr:cNvPr>
        <xdr:cNvSpPr txBox="1"/>
      </xdr:nvSpPr>
      <xdr:spPr>
        <a:xfrm>
          <a:off x="16370300" y="1701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33100</xdr:rowOff>
    </xdr:from>
    <xdr:to>
      <xdr:col>86</xdr:col>
      <xdr:colOff>25400</xdr:colOff>
      <xdr:row>99</xdr:row>
      <xdr:rowOff>33100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700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64921</xdr:rowOff>
    </xdr:from>
    <xdr:ext cx="599010" cy="259045"/>
    <xdr:sp macro="" textlink="">
      <xdr:nvSpPr>
        <xdr:cNvPr id="683" name="公債費最大値テキスト">
          <a:extLst>
            <a:ext uri="{FF2B5EF4-FFF2-40B4-BE49-F238E27FC236}">
              <a16:creationId xmlns:a16="http://schemas.microsoft.com/office/drawing/2014/main" id="{00000000-0008-0000-0700-0000AB020000}"/>
            </a:ext>
          </a:extLst>
        </xdr:cNvPr>
        <xdr:cNvSpPr txBox="1"/>
      </xdr:nvSpPr>
      <xdr:spPr>
        <a:xfrm>
          <a:off x="16370300" y="1549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118244</xdr:rowOff>
    </xdr:from>
    <xdr:to>
      <xdr:col>86</xdr:col>
      <xdr:colOff>25400</xdr:colOff>
      <xdr:row>91</xdr:row>
      <xdr:rowOff>118244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572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135313</xdr:rowOff>
    </xdr:from>
    <xdr:to>
      <xdr:col>85</xdr:col>
      <xdr:colOff>127000</xdr:colOff>
      <xdr:row>98</xdr:row>
      <xdr:rowOff>138204</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5481300" y="16937413"/>
          <a:ext cx="838200" cy="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65833</xdr:rowOff>
    </xdr:from>
    <xdr:ext cx="599010" cy="259045"/>
    <xdr:sp macro="" textlink="">
      <xdr:nvSpPr>
        <xdr:cNvPr id="686" name="公債費平均値テキスト">
          <a:extLst>
            <a:ext uri="{FF2B5EF4-FFF2-40B4-BE49-F238E27FC236}">
              <a16:creationId xmlns:a16="http://schemas.microsoft.com/office/drawing/2014/main" id="{00000000-0008-0000-0700-0000AE020000}"/>
            </a:ext>
          </a:extLst>
        </xdr:cNvPr>
        <xdr:cNvSpPr txBox="1"/>
      </xdr:nvSpPr>
      <xdr:spPr>
        <a:xfrm>
          <a:off x="16370300" y="16525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42956</xdr:rowOff>
    </xdr:from>
    <xdr:to>
      <xdr:col>85</xdr:col>
      <xdr:colOff>177800</xdr:colOff>
      <xdr:row>97</xdr:row>
      <xdr:rowOff>144556</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62687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138204</xdr:rowOff>
    </xdr:from>
    <xdr:to>
      <xdr:col>81</xdr:col>
      <xdr:colOff>50800</xdr:colOff>
      <xdr:row>98</xdr:row>
      <xdr:rowOff>140315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4592300" y="16940304"/>
          <a:ext cx="889000" cy="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32339</xdr:rowOff>
    </xdr:from>
    <xdr:to>
      <xdr:col>81</xdr:col>
      <xdr:colOff>101600</xdr:colOff>
      <xdr:row>97</xdr:row>
      <xdr:rowOff>133939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5430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150466</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181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140315</xdr:rowOff>
    </xdr:from>
    <xdr:to>
      <xdr:col>76</xdr:col>
      <xdr:colOff>114300</xdr:colOff>
      <xdr:row>98</xdr:row>
      <xdr:rowOff>145317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3703300" y="16942415"/>
          <a:ext cx="889000" cy="5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46951</xdr:rowOff>
    </xdr:from>
    <xdr:to>
      <xdr:col>76</xdr:col>
      <xdr:colOff>165100</xdr:colOff>
      <xdr:row>97</xdr:row>
      <xdr:rowOff>148551</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4541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165078</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292795" y="1645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142466</xdr:rowOff>
    </xdr:from>
    <xdr:to>
      <xdr:col>71</xdr:col>
      <xdr:colOff>177800</xdr:colOff>
      <xdr:row>98</xdr:row>
      <xdr:rowOff>145317</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814300" y="16944566"/>
          <a:ext cx="889000" cy="2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107307</xdr:rowOff>
    </xdr:from>
    <xdr:to>
      <xdr:col>72</xdr:col>
      <xdr:colOff>38100</xdr:colOff>
      <xdr:row>98</xdr:row>
      <xdr:rowOff>37457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3652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53984</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03795" y="1651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71504</xdr:rowOff>
    </xdr:from>
    <xdr:to>
      <xdr:col>67</xdr:col>
      <xdr:colOff>101600</xdr:colOff>
      <xdr:row>98</xdr:row>
      <xdr:rowOff>1654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2763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18181</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14795" y="16477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84513</xdr:rowOff>
    </xdr:from>
    <xdr:to>
      <xdr:col>85</xdr:col>
      <xdr:colOff>177800</xdr:colOff>
      <xdr:row>99</xdr:row>
      <xdr:rowOff>14663</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6268700" y="1688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170890</xdr:rowOff>
    </xdr:from>
    <xdr:ext cx="534377" cy="259045"/>
    <xdr:sp macro="" textlink="">
      <xdr:nvSpPr>
        <xdr:cNvPr id="705" name="公債費該当値テキスト">
          <a:extLst>
            <a:ext uri="{FF2B5EF4-FFF2-40B4-BE49-F238E27FC236}">
              <a16:creationId xmlns:a16="http://schemas.microsoft.com/office/drawing/2014/main" id="{00000000-0008-0000-0700-0000C1020000}"/>
            </a:ext>
          </a:extLst>
        </xdr:cNvPr>
        <xdr:cNvSpPr txBox="1"/>
      </xdr:nvSpPr>
      <xdr:spPr>
        <a:xfrm>
          <a:off x="16370300" y="1680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87404</xdr:rowOff>
    </xdr:from>
    <xdr:to>
      <xdr:col>81</xdr:col>
      <xdr:colOff>101600</xdr:colOff>
      <xdr:row>99</xdr:row>
      <xdr:rowOff>17554</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5430500" y="1688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8681</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98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89515</xdr:rowOff>
    </xdr:from>
    <xdr:to>
      <xdr:col>76</xdr:col>
      <xdr:colOff>165100</xdr:colOff>
      <xdr:row>99</xdr:row>
      <xdr:rowOff>19665</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4541500" y="1689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10792</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98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94517</xdr:rowOff>
    </xdr:from>
    <xdr:to>
      <xdr:col>72</xdr:col>
      <xdr:colOff>38100</xdr:colOff>
      <xdr:row>99</xdr:row>
      <xdr:rowOff>24667</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3652500" y="1689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15794</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98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91666</xdr:rowOff>
    </xdr:from>
    <xdr:to>
      <xdr:col>67</xdr:col>
      <xdr:colOff>101600</xdr:colOff>
      <xdr:row>99</xdr:row>
      <xdr:rowOff>21816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2763500" y="1689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12943</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98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54627</xdr:rowOff>
    </xdr:from>
    <xdr:ext cx="59541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692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111777</xdr:rowOff>
    </xdr:from>
    <xdr:ext cx="59541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692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168927</xdr:rowOff>
    </xdr:from>
    <xdr:ext cx="59541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692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3541</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489941"/>
          <a:ext cx="1269" cy="116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159374</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674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121668</xdr:rowOff>
    </xdr:from>
    <xdr:ext cx="599010"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265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254,781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3541</xdr:rowOff>
    </xdr:from>
    <xdr:to>
      <xdr:col>116</xdr:col>
      <xdr:colOff>152400</xdr:colOff>
      <xdr:row>32</xdr:row>
      <xdr:rowOff>3541</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48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76824</xdr:rowOff>
    </xdr:from>
    <xdr:ext cx="469744"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42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53947</xdr:rowOff>
    </xdr:from>
    <xdr:to>
      <xdr:col>116</xdr:col>
      <xdr:colOff>114300</xdr:colOff>
      <xdr:row>38</xdr:row>
      <xdr:rowOff>155547</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56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71481</xdr:rowOff>
    </xdr:from>
    <xdr:to>
      <xdr:col>112</xdr:col>
      <xdr:colOff>38100</xdr:colOff>
      <xdr:row>39</xdr:row>
      <xdr:rowOff>1631</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5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18158</xdr:rowOff>
    </xdr:from>
    <xdr:ext cx="469744"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088428" y="636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82508</xdr:rowOff>
    </xdr:from>
    <xdr:to>
      <xdr:col>107</xdr:col>
      <xdr:colOff>101600</xdr:colOff>
      <xdr:row>39</xdr:row>
      <xdr:rowOff>12658</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59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29186</xdr:rowOff>
    </xdr:from>
    <xdr:ext cx="469744"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199428" y="637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82632</xdr:rowOff>
    </xdr:from>
    <xdr:to>
      <xdr:col>102</xdr:col>
      <xdr:colOff>165100</xdr:colOff>
      <xdr:row>39</xdr:row>
      <xdr:rowOff>12782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59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29309</xdr:rowOff>
    </xdr:from>
    <xdr:ext cx="469744"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10428" y="637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88283</xdr:rowOff>
    </xdr:from>
    <xdr:to>
      <xdr:col>98</xdr:col>
      <xdr:colOff>38100</xdr:colOff>
      <xdr:row>39</xdr:row>
      <xdr:rowOff>18433</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603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34960</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378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32374</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547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全般的に類似団体内平均値と比較して高水準にあるものの、公債費については類似団体内平均値を大きく下回った数値を維持している。今後も必要な公共施設等の整備を行なっていきつつ、特に高い水準にある項目の歳出については内容精査を行い歳出削減に努め、引き続き健全な財政運営を図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東京都檜原村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れまでの人件費の抑制、事務事業の見直し、普通建設事業費等の削減により財政調整基金については、高い水準を保持している。単年度収支を見ると財政調整基金の取り崩しにより赤字となっているが、今後も各種事業内容の精査を図り、適正な財政規模を維持し健全な財政運営を進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東京都檜原村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健全な財政運営や歳出削減等により全ての会計において黒字となっている。今後も効率的な事業運営を行い、特に特別会計への操出金については特別会計</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全般を通して</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長期的な財政運営</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見通し</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に</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注意を払っていき、健全な財政運営に努めていく。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

</Relationships>

</file>

<file path=xl/worksheets/_rels/sheet10.xml.rels><?xml version="1.0" encoding="UTF-8" standalone="yes"?>

<Relationships xmlns="http://schemas.openxmlformats.org/package/2006/relationships">
<Relationship Id="rId2"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2"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2"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2"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17.xml.rels><?xml version="1.0" encoding="UTF-8" standalone="yes"?>

<Relationships xmlns="http://schemas.openxmlformats.org/package/2006/relationships">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3.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2"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2"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644" t="s">
        <v>
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 thickBot="1" x14ac:dyDescent="0.25">
      <c r="A2" s="185"/>
      <c r="B2" s="188" t="s">
        <v>
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645" t="s">
        <v>
81</v>
      </c>
      <c r="C3" s="646"/>
      <c r="D3" s="646"/>
      <c r="E3" s="647"/>
      <c r="F3" s="647"/>
      <c r="G3" s="647"/>
      <c r="H3" s="647"/>
      <c r="I3" s="647"/>
      <c r="J3" s="647"/>
      <c r="K3" s="647"/>
      <c r="L3" s="647" t="s">
        <v>
82</v>
      </c>
      <c r="M3" s="647"/>
      <c r="N3" s="647"/>
      <c r="O3" s="647"/>
      <c r="P3" s="647"/>
      <c r="Q3" s="647"/>
      <c r="R3" s="650"/>
      <c r="S3" s="650"/>
      <c r="T3" s="650"/>
      <c r="U3" s="650"/>
      <c r="V3" s="651"/>
      <c r="W3" s="544" t="s">
        <v>
83</v>
      </c>
      <c r="X3" s="545"/>
      <c r="Y3" s="545"/>
      <c r="Z3" s="545"/>
      <c r="AA3" s="545"/>
      <c r="AB3" s="646"/>
      <c r="AC3" s="650" t="s">
        <v>
84</v>
      </c>
      <c r="AD3" s="545"/>
      <c r="AE3" s="545"/>
      <c r="AF3" s="545"/>
      <c r="AG3" s="545"/>
      <c r="AH3" s="545"/>
      <c r="AI3" s="545"/>
      <c r="AJ3" s="545"/>
      <c r="AK3" s="545"/>
      <c r="AL3" s="612"/>
      <c r="AM3" s="544" t="s">
        <v>
85</v>
      </c>
      <c r="AN3" s="545"/>
      <c r="AO3" s="545"/>
      <c r="AP3" s="545"/>
      <c r="AQ3" s="545"/>
      <c r="AR3" s="545"/>
      <c r="AS3" s="545"/>
      <c r="AT3" s="545"/>
      <c r="AU3" s="545"/>
      <c r="AV3" s="545"/>
      <c r="AW3" s="545"/>
      <c r="AX3" s="612"/>
      <c r="AY3" s="604" t="s">
        <v>
1</v>
      </c>
      <c r="AZ3" s="605"/>
      <c r="BA3" s="605"/>
      <c r="BB3" s="605"/>
      <c r="BC3" s="605"/>
      <c r="BD3" s="605"/>
      <c r="BE3" s="605"/>
      <c r="BF3" s="605"/>
      <c r="BG3" s="605"/>
      <c r="BH3" s="605"/>
      <c r="BI3" s="605"/>
      <c r="BJ3" s="605"/>
      <c r="BK3" s="605"/>
      <c r="BL3" s="605"/>
      <c r="BM3" s="654"/>
      <c r="BN3" s="544" t="s">
        <v>
86</v>
      </c>
      <c r="BO3" s="545"/>
      <c r="BP3" s="545"/>
      <c r="BQ3" s="545"/>
      <c r="BR3" s="545"/>
      <c r="BS3" s="545"/>
      <c r="BT3" s="545"/>
      <c r="BU3" s="612"/>
      <c r="BV3" s="544" t="s">
        <v>
87</v>
      </c>
      <c r="BW3" s="545"/>
      <c r="BX3" s="545"/>
      <c r="BY3" s="545"/>
      <c r="BZ3" s="545"/>
      <c r="CA3" s="545"/>
      <c r="CB3" s="545"/>
      <c r="CC3" s="612"/>
      <c r="CD3" s="604" t="s">
        <v>
1</v>
      </c>
      <c r="CE3" s="605"/>
      <c r="CF3" s="605"/>
      <c r="CG3" s="605"/>
      <c r="CH3" s="605"/>
      <c r="CI3" s="605"/>
      <c r="CJ3" s="605"/>
      <c r="CK3" s="605"/>
      <c r="CL3" s="605"/>
      <c r="CM3" s="605"/>
      <c r="CN3" s="605"/>
      <c r="CO3" s="605"/>
      <c r="CP3" s="605"/>
      <c r="CQ3" s="605"/>
      <c r="CR3" s="605"/>
      <c r="CS3" s="654"/>
      <c r="CT3" s="544" t="s">
        <v>
88</v>
      </c>
      <c r="CU3" s="545"/>
      <c r="CV3" s="545"/>
      <c r="CW3" s="545"/>
      <c r="CX3" s="545"/>
      <c r="CY3" s="545"/>
      <c r="CZ3" s="545"/>
      <c r="DA3" s="612"/>
      <c r="DB3" s="544" t="s">
        <v>
89</v>
      </c>
      <c r="DC3" s="545"/>
      <c r="DD3" s="545"/>
      <c r="DE3" s="545"/>
      <c r="DF3" s="545"/>
      <c r="DG3" s="545"/>
      <c r="DH3" s="545"/>
      <c r="DI3" s="612"/>
      <c r="DJ3" s="185"/>
      <c r="DK3" s="185"/>
      <c r="DL3" s="185"/>
      <c r="DM3" s="185"/>
      <c r="DN3" s="185"/>
      <c r="DO3" s="185"/>
    </row>
    <row r="4" spans="1:119" ht="18.75" customHeight="1" x14ac:dyDescent="0.2">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
90</v>
      </c>
      <c r="AZ4" s="458"/>
      <c r="BA4" s="458"/>
      <c r="BB4" s="458"/>
      <c r="BC4" s="458"/>
      <c r="BD4" s="458"/>
      <c r="BE4" s="458"/>
      <c r="BF4" s="458"/>
      <c r="BG4" s="458"/>
      <c r="BH4" s="458"/>
      <c r="BI4" s="458"/>
      <c r="BJ4" s="458"/>
      <c r="BK4" s="458"/>
      <c r="BL4" s="458"/>
      <c r="BM4" s="459"/>
      <c r="BN4" s="460">
        <v>
3609088</v>
      </c>
      <c r="BO4" s="461"/>
      <c r="BP4" s="461"/>
      <c r="BQ4" s="461"/>
      <c r="BR4" s="461"/>
      <c r="BS4" s="461"/>
      <c r="BT4" s="461"/>
      <c r="BU4" s="462"/>
      <c r="BV4" s="460">
        <v>
3810460</v>
      </c>
      <c r="BW4" s="461"/>
      <c r="BX4" s="461"/>
      <c r="BY4" s="461"/>
      <c r="BZ4" s="461"/>
      <c r="CA4" s="461"/>
      <c r="CB4" s="461"/>
      <c r="CC4" s="462"/>
      <c r="CD4" s="638" t="s">
        <v>
91</v>
      </c>
      <c r="CE4" s="639"/>
      <c r="CF4" s="639"/>
      <c r="CG4" s="639"/>
      <c r="CH4" s="639"/>
      <c r="CI4" s="639"/>
      <c r="CJ4" s="639"/>
      <c r="CK4" s="639"/>
      <c r="CL4" s="639"/>
      <c r="CM4" s="639"/>
      <c r="CN4" s="639"/>
      <c r="CO4" s="639"/>
      <c r="CP4" s="639"/>
      <c r="CQ4" s="639"/>
      <c r="CR4" s="639"/>
      <c r="CS4" s="640"/>
      <c r="CT4" s="641">
        <v>
8.1999999999999993</v>
      </c>
      <c r="CU4" s="642"/>
      <c r="CV4" s="642"/>
      <c r="CW4" s="642"/>
      <c r="CX4" s="642"/>
      <c r="CY4" s="642"/>
      <c r="CZ4" s="642"/>
      <c r="DA4" s="643"/>
      <c r="DB4" s="641">
        <v>
10.4</v>
      </c>
      <c r="DC4" s="642"/>
      <c r="DD4" s="642"/>
      <c r="DE4" s="642"/>
      <c r="DF4" s="642"/>
      <c r="DG4" s="642"/>
      <c r="DH4" s="642"/>
      <c r="DI4" s="643"/>
      <c r="DJ4" s="185"/>
      <c r="DK4" s="185"/>
      <c r="DL4" s="185"/>
      <c r="DM4" s="185"/>
      <c r="DN4" s="185"/>
      <c r="DO4" s="185"/>
    </row>
    <row r="5" spans="1:119" ht="18.75" customHeight="1" x14ac:dyDescent="0.2">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
92</v>
      </c>
      <c r="AN5" s="439"/>
      <c r="AO5" s="439"/>
      <c r="AP5" s="439"/>
      <c r="AQ5" s="439"/>
      <c r="AR5" s="439"/>
      <c r="AS5" s="439"/>
      <c r="AT5" s="440"/>
      <c r="AU5" s="522" t="s">
        <v>
93</v>
      </c>
      <c r="AV5" s="523"/>
      <c r="AW5" s="523"/>
      <c r="AX5" s="523"/>
      <c r="AY5" s="445" t="s">
        <v>
94</v>
      </c>
      <c r="AZ5" s="446"/>
      <c r="BA5" s="446"/>
      <c r="BB5" s="446"/>
      <c r="BC5" s="446"/>
      <c r="BD5" s="446"/>
      <c r="BE5" s="446"/>
      <c r="BF5" s="446"/>
      <c r="BG5" s="446"/>
      <c r="BH5" s="446"/>
      <c r="BI5" s="446"/>
      <c r="BJ5" s="446"/>
      <c r="BK5" s="446"/>
      <c r="BL5" s="446"/>
      <c r="BM5" s="447"/>
      <c r="BN5" s="465">
        <v>
3493391</v>
      </c>
      <c r="BO5" s="466"/>
      <c r="BP5" s="466"/>
      <c r="BQ5" s="466"/>
      <c r="BR5" s="466"/>
      <c r="BS5" s="466"/>
      <c r="BT5" s="466"/>
      <c r="BU5" s="467"/>
      <c r="BV5" s="465">
        <v>
3648804</v>
      </c>
      <c r="BW5" s="466"/>
      <c r="BX5" s="466"/>
      <c r="BY5" s="466"/>
      <c r="BZ5" s="466"/>
      <c r="CA5" s="466"/>
      <c r="CB5" s="466"/>
      <c r="CC5" s="467"/>
      <c r="CD5" s="474" t="s">
        <v>
95</v>
      </c>
      <c r="CE5" s="475"/>
      <c r="CF5" s="475"/>
      <c r="CG5" s="475"/>
      <c r="CH5" s="475"/>
      <c r="CI5" s="475"/>
      <c r="CJ5" s="475"/>
      <c r="CK5" s="475"/>
      <c r="CL5" s="475"/>
      <c r="CM5" s="475"/>
      <c r="CN5" s="475"/>
      <c r="CO5" s="475"/>
      <c r="CP5" s="475"/>
      <c r="CQ5" s="475"/>
      <c r="CR5" s="475"/>
      <c r="CS5" s="476"/>
      <c r="CT5" s="435">
        <v>
81.599999999999994</v>
      </c>
      <c r="CU5" s="436"/>
      <c r="CV5" s="436"/>
      <c r="CW5" s="436"/>
      <c r="CX5" s="436"/>
      <c r="CY5" s="436"/>
      <c r="CZ5" s="436"/>
      <c r="DA5" s="437"/>
      <c r="DB5" s="435">
        <v>
79.5</v>
      </c>
      <c r="DC5" s="436"/>
      <c r="DD5" s="436"/>
      <c r="DE5" s="436"/>
      <c r="DF5" s="436"/>
      <c r="DG5" s="436"/>
      <c r="DH5" s="436"/>
      <c r="DI5" s="437"/>
      <c r="DJ5" s="185"/>
      <c r="DK5" s="185"/>
      <c r="DL5" s="185"/>
      <c r="DM5" s="185"/>
      <c r="DN5" s="185"/>
      <c r="DO5" s="185"/>
    </row>
    <row r="6" spans="1:119" ht="18.75" customHeight="1" x14ac:dyDescent="0.2">
      <c r="A6" s="186"/>
      <c r="B6" s="618" t="s">
        <v>
96</v>
      </c>
      <c r="C6" s="479"/>
      <c r="D6" s="479"/>
      <c r="E6" s="619"/>
      <c r="F6" s="619"/>
      <c r="G6" s="619"/>
      <c r="H6" s="619"/>
      <c r="I6" s="619"/>
      <c r="J6" s="619"/>
      <c r="K6" s="619"/>
      <c r="L6" s="619" t="s">
        <v>
97</v>
      </c>
      <c r="M6" s="619"/>
      <c r="N6" s="619"/>
      <c r="O6" s="619"/>
      <c r="P6" s="619"/>
      <c r="Q6" s="619"/>
      <c r="R6" s="503"/>
      <c r="S6" s="503"/>
      <c r="T6" s="503"/>
      <c r="U6" s="503"/>
      <c r="V6" s="625"/>
      <c r="W6" s="556" t="s">
        <v>
98</v>
      </c>
      <c r="X6" s="478"/>
      <c r="Y6" s="478"/>
      <c r="Z6" s="478"/>
      <c r="AA6" s="478"/>
      <c r="AB6" s="479"/>
      <c r="AC6" s="630" t="s">
        <v>
99</v>
      </c>
      <c r="AD6" s="631"/>
      <c r="AE6" s="631"/>
      <c r="AF6" s="631"/>
      <c r="AG6" s="631"/>
      <c r="AH6" s="631"/>
      <c r="AI6" s="631"/>
      <c r="AJ6" s="631"/>
      <c r="AK6" s="631"/>
      <c r="AL6" s="632"/>
      <c r="AM6" s="534" t="s">
        <v>
100</v>
      </c>
      <c r="AN6" s="439"/>
      <c r="AO6" s="439"/>
      <c r="AP6" s="439"/>
      <c r="AQ6" s="439"/>
      <c r="AR6" s="439"/>
      <c r="AS6" s="439"/>
      <c r="AT6" s="440"/>
      <c r="AU6" s="522" t="s">
        <v>
101</v>
      </c>
      <c r="AV6" s="523"/>
      <c r="AW6" s="523"/>
      <c r="AX6" s="523"/>
      <c r="AY6" s="445" t="s">
        <v>
102</v>
      </c>
      <c r="AZ6" s="446"/>
      <c r="BA6" s="446"/>
      <c r="BB6" s="446"/>
      <c r="BC6" s="446"/>
      <c r="BD6" s="446"/>
      <c r="BE6" s="446"/>
      <c r="BF6" s="446"/>
      <c r="BG6" s="446"/>
      <c r="BH6" s="446"/>
      <c r="BI6" s="446"/>
      <c r="BJ6" s="446"/>
      <c r="BK6" s="446"/>
      <c r="BL6" s="446"/>
      <c r="BM6" s="447"/>
      <c r="BN6" s="465">
        <v>
115697</v>
      </c>
      <c r="BO6" s="466"/>
      <c r="BP6" s="466"/>
      <c r="BQ6" s="466"/>
      <c r="BR6" s="466"/>
      <c r="BS6" s="466"/>
      <c r="BT6" s="466"/>
      <c r="BU6" s="467"/>
      <c r="BV6" s="465">
        <v>
161656</v>
      </c>
      <c r="BW6" s="466"/>
      <c r="BX6" s="466"/>
      <c r="BY6" s="466"/>
      <c r="BZ6" s="466"/>
      <c r="CA6" s="466"/>
      <c r="CB6" s="466"/>
      <c r="CC6" s="467"/>
      <c r="CD6" s="474" t="s">
        <v>
103</v>
      </c>
      <c r="CE6" s="475"/>
      <c r="CF6" s="475"/>
      <c r="CG6" s="475"/>
      <c r="CH6" s="475"/>
      <c r="CI6" s="475"/>
      <c r="CJ6" s="475"/>
      <c r="CK6" s="475"/>
      <c r="CL6" s="475"/>
      <c r="CM6" s="475"/>
      <c r="CN6" s="475"/>
      <c r="CO6" s="475"/>
      <c r="CP6" s="475"/>
      <c r="CQ6" s="475"/>
      <c r="CR6" s="475"/>
      <c r="CS6" s="476"/>
      <c r="CT6" s="615">
        <v>
84.8</v>
      </c>
      <c r="CU6" s="616"/>
      <c r="CV6" s="616"/>
      <c r="CW6" s="616"/>
      <c r="CX6" s="616"/>
      <c r="CY6" s="616"/>
      <c r="CZ6" s="616"/>
      <c r="DA6" s="617"/>
      <c r="DB6" s="615">
        <v>
82.7</v>
      </c>
      <c r="DC6" s="616"/>
      <c r="DD6" s="616"/>
      <c r="DE6" s="616"/>
      <c r="DF6" s="616"/>
      <c r="DG6" s="616"/>
      <c r="DH6" s="616"/>
      <c r="DI6" s="617"/>
      <c r="DJ6" s="185"/>
      <c r="DK6" s="185"/>
      <c r="DL6" s="185"/>
      <c r="DM6" s="185"/>
      <c r="DN6" s="185"/>
      <c r="DO6" s="185"/>
    </row>
    <row r="7" spans="1:119" ht="18.75" customHeight="1" x14ac:dyDescent="0.2">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
104</v>
      </c>
      <c r="AN7" s="439"/>
      <c r="AO7" s="439"/>
      <c r="AP7" s="439"/>
      <c r="AQ7" s="439"/>
      <c r="AR7" s="439"/>
      <c r="AS7" s="439"/>
      <c r="AT7" s="440"/>
      <c r="AU7" s="522" t="s">
        <v>
105</v>
      </c>
      <c r="AV7" s="523"/>
      <c r="AW7" s="523"/>
      <c r="AX7" s="523"/>
      <c r="AY7" s="445" t="s">
        <v>
106</v>
      </c>
      <c r="AZ7" s="446"/>
      <c r="BA7" s="446"/>
      <c r="BB7" s="446"/>
      <c r="BC7" s="446"/>
      <c r="BD7" s="446"/>
      <c r="BE7" s="446"/>
      <c r="BF7" s="446"/>
      <c r="BG7" s="446"/>
      <c r="BH7" s="446"/>
      <c r="BI7" s="446"/>
      <c r="BJ7" s="446"/>
      <c r="BK7" s="446"/>
      <c r="BL7" s="446"/>
      <c r="BM7" s="447"/>
      <c r="BN7" s="465">
        <v>
0</v>
      </c>
      <c r="BO7" s="466"/>
      <c r="BP7" s="466"/>
      <c r="BQ7" s="466"/>
      <c r="BR7" s="466"/>
      <c r="BS7" s="466"/>
      <c r="BT7" s="466"/>
      <c r="BU7" s="467"/>
      <c r="BV7" s="465">
        <v>
15643</v>
      </c>
      <c r="BW7" s="466"/>
      <c r="BX7" s="466"/>
      <c r="BY7" s="466"/>
      <c r="BZ7" s="466"/>
      <c r="CA7" s="466"/>
      <c r="CB7" s="466"/>
      <c r="CC7" s="467"/>
      <c r="CD7" s="474" t="s">
        <v>
107</v>
      </c>
      <c r="CE7" s="475"/>
      <c r="CF7" s="475"/>
      <c r="CG7" s="475"/>
      <c r="CH7" s="475"/>
      <c r="CI7" s="475"/>
      <c r="CJ7" s="475"/>
      <c r="CK7" s="475"/>
      <c r="CL7" s="475"/>
      <c r="CM7" s="475"/>
      <c r="CN7" s="475"/>
      <c r="CO7" s="475"/>
      <c r="CP7" s="475"/>
      <c r="CQ7" s="475"/>
      <c r="CR7" s="475"/>
      <c r="CS7" s="476"/>
      <c r="CT7" s="465">
        <v>
1404952</v>
      </c>
      <c r="CU7" s="466"/>
      <c r="CV7" s="466"/>
      <c r="CW7" s="466"/>
      <c r="CX7" s="466"/>
      <c r="CY7" s="466"/>
      <c r="CZ7" s="466"/>
      <c r="DA7" s="467"/>
      <c r="DB7" s="465">
        <v>
1409559</v>
      </c>
      <c r="DC7" s="466"/>
      <c r="DD7" s="466"/>
      <c r="DE7" s="466"/>
      <c r="DF7" s="466"/>
      <c r="DG7" s="466"/>
      <c r="DH7" s="466"/>
      <c r="DI7" s="467"/>
      <c r="DJ7" s="185"/>
      <c r="DK7" s="185"/>
      <c r="DL7" s="185"/>
      <c r="DM7" s="185"/>
      <c r="DN7" s="185"/>
      <c r="DO7" s="185"/>
    </row>
    <row r="8" spans="1:119" ht="18.75" customHeight="1" thickBot="1" x14ac:dyDescent="0.25">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
108</v>
      </c>
      <c r="AN8" s="439"/>
      <c r="AO8" s="439"/>
      <c r="AP8" s="439"/>
      <c r="AQ8" s="439"/>
      <c r="AR8" s="439"/>
      <c r="AS8" s="439"/>
      <c r="AT8" s="440"/>
      <c r="AU8" s="522" t="s">
        <v>
109</v>
      </c>
      <c r="AV8" s="523"/>
      <c r="AW8" s="523"/>
      <c r="AX8" s="523"/>
      <c r="AY8" s="445" t="s">
        <v>
110</v>
      </c>
      <c r="AZ8" s="446"/>
      <c r="BA8" s="446"/>
      <c r="BB8" s="446"/>
      <c r="BC8" s="446"/>
      <c r="BD8" s="446"/>
      <c r="BE8" s="446"/>
      <c r="BF8" s="446"/>
      <c r="BG8" s="446"/>
      <c r="BH8" s="446"/>
      <c r="BI8" s="446"/>
      <c r="BJ8" s="446"/>
      <c r="BK8" s="446"/>
      <c r="BL8" s="446"/>
      <c r="BM8" s="447"/>
      <c r="BN8" s="465">
        <v>
115697</v>
      </c>
      <c r="BO8" s="466"/>
      <c r="BP8" s="466"/>
      <c r="BQ8" s="466"/>
      <c r="BR8" s="466"/>
      <c r="BS8" s="466"/>
      <c r="BT8" s="466"/>
      <c r="BU8" s="467"/>
      <c r="BV8" s="465">
        <v>
146013</v>
      </c>
      <c r="BW8" s="466"/>
      <c r="BX8" s="466"/>
      <c r="BY8" s="466"/>
      <c r="BZ8" s="466"/>
      <c r="CA8" s="466"/>
      <c r="CB8" s="466"/>
      <c r="CC8" s="467"/>
      <c r="CD8" s="474" t="s">
        <v>
111</v>
      </c>
      <c r="CE8" s="475"/>
      <c r="CF8" s="475"/>
      <c r="CG8" s="475"/>
      <c r="CH8" s="475"/>
      <c r="CI8" s="475"/>
      <c r="CJ8" s="475"/>
      <c r="CK8" s="475"/>
      <c r="CL8" s="475"/>
      <c r="CM8" s="475"/>
      <c r="CN8" s="475"/>
      <c r="CO8" s="475"/>
      <c r="CP8" s="475"/>
      <c r="CQ8" s="475"/>
      <c r="CR8" s="475"/>
      <c r="CS8" s="476"/>
      <c r="CT8" s="578">
        <v>
0.16</v>
      </c>
      <c r="CU8" s="579"/>
      <c r="CV8" s="579"/>
      <c r="CW8" s="579"/>
      <c r="CX8" s="579"/>
      <c r="CY8" s="579"/>
      <c r="CZ8" s="579"/>
      <c r="DA8" s="580"/>
      <c r="DB8" s="578">
        <v>
0.16</v>
      </c>
      <c r="DC8" s="579"/>
      <c r="DD8" s="579"/>
      <c r="DE8" s="579"/>
      <c r="DF8" s="579"/>
      <c r="DG8" s="579"/>
      <c r="DH8" s="579"/>
      <c r="DI8" s="580"/>
      <c r="DJ8" s="185"/>
      <c r="DK8" s="185"/>
      <c r="DL8" s="185"/>
      <c r="DM8" s="185"/>
      <c r="DN8" s="185"/>
      <c r="DO8" s="185"/>
    </row>
    <row r="9" spans="1:119" ht="18.75" customHeight="1" thickBot="1" x14ac:dyDescent="0.25">
      <c r="A9" s="186"/>
      <c r="B9" s="604" t="s">
        <v>
112</v>
      </c>
      <c r="C9" s="605"/>
      <c r="D9" s="605"/>
      <c r="E9" s="605"/>
      <c r="F9" s="605"/>
      <c r="G9" s="605"/>
      <c r="H9" s="605"/>
      <c r="I9" s="605"/>
      <c r="J9" s="605"/>
      <c r="K9" s="528"/>
      <c r="L9" s="606" t="s">
        <v>
113</v>
      </c>
      <c r="M9" s="607"/>
      <c r="N9" s="607"/>
      <c r="O9" s="607"/>
      <c r="P9" s="607"/>
      <c r="Q9" s="608"/>
      <c r="R9" s="609">
        <v>
2209</v>
      </c>
      <c r="S9" s="610"/>
      <c r="T9" s="610"/>
      <c r="U9" s="610"/>
      <c r="V9" s="611"/>
      <c r="W9" s="544" t="s">
        <v>
114</v>
      </c>
      <c r="X9" s="545"/>
      <c r="Y9" s="545"/>
      <c r="Z9" s="545"/>
      <c r="AA9" s="545"/>
      <c r="AB9" s="545"/>
      <c r="AC9" s="545"/>
      <c r="AD9" s="545"/>
      <c r="AE9" s="545"/>
      <c r="AF9" s="545"/>
      <c r="AG9" s="545"/>
      <c r="AH9" s="545"/>
      <c r="AI9" s="545"/>
      <c r="AJ9" s="545"/>
      <c r="AK9" s="545"/>
      <c r="AL9" s="612"/>
      <c r="AM9" s="534" t="s">
        <v>
115</v>
      </c>
      <c r="AN9" s="439"/>
      <c r="AO9" s="439"/>
      <c r="AP9" s="439"/>
      <c r="AQ9" s="439"/>
      <c r="AR9" s="439"/>
      <c r="AS9" s="439"/>
      <c r="AT9" s="440"/>
      <c r="AU9" s="522" t="s">
        <v>
116</v>
      </c>
      <c r="AV9" s="523"/>
      <c r="AW9" s="523"/>
      <c r="AX9" s="523"/>
      <c r="AY9" s="445" t="s">
        <v>
117</v>
      </c>
      <c r="AZ9" s="446"/>
      <c r="BA9" s="446"/>
      <c r="BB9" s="446"/>
      <c r="BC9" s="446"/>
      <c r="BD9" s="446"/>
      <c r="BE9" s="446"/>
      <c r="BF9" s="446"/>
      <c r="BG9" s="446"/>
      <c r="BH9" s="446"/>
      <c r="BI9" s="446"/>
      <c r="BJ9" s="446"/>
      <c r="BK9" s="446"/>
      <c r="BL9" s="446"/>
      <c r="BM9" s="447"/>
      <c r="BN9" s="465">
        <v>
-30316</v>
      </c>
      <c r="BO9" s="466"/>
      <c r="BP9" s="466"/>
      <c r="BQ9" s="466"/>
      <c r="BR9" s="466"/>
      <c r="BS9" s="466"/>
      <c r="BT9" s="466"/>
      <c r="BU9" s="467"/>
      <c r="BV9" s="465">
        <v>
17348</v>
      </c>
      <c r="BW9" s="466"/>
      <c r="BX9" s="466"/>
      <c r="BY9" s="466"/>
      <c r="BZ9" s="466"/>
      <c r="CA9" s="466"/>
      <c r="CB9" s="466"/>
      <c r="CC9" s="467"/>
      <c r="CD9" s="474" t="s">
        <v>
118</v>
      </c>
      <c r="CE9" s="475"/>
      <c r="CF9" s="475"/>
      <c r="CG9" s="475"/>
      <c r="CH9" s="475"/>
      <c r="CI9" s="475"/>
      <c r="CJ9" s="475"/>
      <c r="CK9" s="475"/>
      <c r="CL9" s="475"/>
      <c r="CM9" s="475"/>
      <c r="CN9" s="475"/>
      <c r="CO9" s="475"/>
      <c r="CP9" s="475"/>
      <c r="CQ9" s="475"/>
      <c r="CR9" s="475"/>
      <c r="CS9" s="476"/>
      <c r="CT9" s="435">
        <v>
4.8</v>
      </c>
      <c r="CU9" s="436"/>
      <c r="CV9" s="436"/>
      <c r="CW9" s="436"/>
      <c r="CX9" s="436"/>
      <c r="CY9" s="436"/>
      <c r="CZ9" s="436"/>
      <c r="DA9" s="437"/>
      <c r="DB9" s="435">
        <v>
4.5999999999999996</v>
      </c>
      <c r="DC9" s="436"/>
      <c r="DD9" s="436"/>
      <c r="DE9" s="436"/>
      <c r="DF9" s="436"/>
      <c r="DG9" s="436"/>
      <c r="DH9" s="436"/>
      <c r="DI9" s="437"/>
      <c r="DJ9" s="185"/>
      <c r="DK9" s="185"/>
      <c r="DL9" s="185"/>
      <c r="DM9" s="185"/>
      <c r="DN9" s="185"/>
      <c r="DO9" s="185"/>
    </row>
    <row r="10" spans="1:119" ht="18.75" customHeight="1" thickBot="1" x14ac:dyDescent="0.25">
      <c r="A10" s="186"/>
      <c r="B10" s="604"/>
      <c r="C10" s="605"/>
      <c r="D10" s="605"/>
      <c r="E10" s="605"/>
      <c r="F10" s="605"/>
      <c r="G10" s="605"/>
      <c r="H10" s="605"/>
      <c r="I10" s="605"/>
      <c r="J10" s="605"/>
      <c r="K10" s="528"/>
      <c r="L10" s="438" t="s">
        <v>
119</v>
      </c>
      <c r="M10" s="439"/>
      <c r="N10" s="439"/>
      <c r="O10" s="439"/>
      <c r="P10" s="439"/>
      <c r="Q10" s="440"/>
      <c r="R10" s="441">
        <v>
2558</v>
      </c>
      <c r="S10" s="442"/>
      <c r="T10" s="442"/>
      <c r="U10" s="442"/>
      <c r="V10" s="444"/>
      <c r="W10" s="613"/>
      <c r="X10" s="427"/>
      <c r="Y10" s="427"/>
      <c r="Z10" s="427"/>
      <c r="AA10" s="427"/>
      <c r="AB10" s="427"/>
      <c r="AC10" s="427"/>
      <c r="AD10" s="427"/>
      <c r="AE10" s="427"/>
      <c r="AF10" s="427"/>
      <c r="AG10" s="427"/>
      <c r="AH10" s="427"/>
      <c r="AI10" s="427"/>
      <c r="AJ10" s="427"/>
      <c r="AK10" s="427"/>
      <c r="AL10" s="614"/>
      <c r="AM10" s="534" t="s">
        <v>
120</v>
      </c>
      <c r="AN10" s="439"/>
      <c r="AO10" s="439"/>
      <c r="AP10" s="439"/>
      <c r="AQ10" s="439"/>
      <c r="AR10" s="439"/>
      <c r="AS10" s="439"/>
      <c r="AT10" s="440"/>
      <c r="AU10" s="522" t="s">
        <v>
121</v>
      </c>
      <c r="AV10" s="523"/>
      <c r="AW10" s="523"/>
      <c r="AX10" s="523"/>
      <c r="AY10" s="445" t="s">
        <v>
122</v>
      </c>
      <c r="AZ10" s="446"/>
      <c r="BA10" s="446"/>
      <c r="BB10" s="446"/>
      <c r="BC10" s="446"/>
      <c r="BD10" s="446"/>
      <c r="BE10" s="446"/>
      <c r="BF10" s="446"/>
      <c r="BG10" s="446"/>
      <c r="BH10" s="446"/>
      <c r="BI10" s="446"/>
      <c r="BJ10" s="446"/>
      <c r="BK10" s="446"/>
      <c r="BL10" s="446"/>
      <c r="BM10" s="447"/>
      <c r="BN10" s="465">
        <v>
1226</v>
      </c>
      <c r="BO10" s="466"/>
      <c r="BP10" s="466"/>
      <c r="BQ10" s="466"/>
      <c r="BR10" s="466"/>
      <c r="BS10" s="466"/>
      <c r="BT10" s="466"/>
      <c r="BU10" s="467"/>
      <c r="BV10" s="465">
        <v>
1624</v>
      </c>
      <c r="BW10" s="466"/>
      <c r="BX10" s="466"/>
      <c r="BY10" s="466"/>
      <c r="BZ10" s="466"/>
      <c r="CA10" s="466"/>
      <c r="CB10" s="466"/>
      <c r="CC10" s="467"/>
      <c r="CD10" s="190" t="s">
        <v>
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604"/>
      <c r="C11" s="605"/>
      <c r="D11" s="605"/>
      <c r="E11" s="605"/>
      <c r="F11" s="605"/>
      <c r="G11" s="605"/>
      <c r="H11" s="605"/>
      <c r="I11" s="605"/>
      <c r="J11" s="605"/>
      <c r="K11" s="528"/>
      <c r="L11" s="511" t="s">
        <v>
124</v>
      </c>
      <c r="M11" s="512"/>
      <c r="N11" s="512"/>
      <c r="O11" s="512"/>
      <c r="P11" s="512"/>
      <c r="Q11" s="513"/>
      <c r="R11" s="601" t="s">
        <v>
125</v>
      </c>
      <c r="S11" s="602"/>
      <c r="T11" s="602"/>
      <c r="U11" s="602"/>
      <c r="V11" s="603"/>
      <c r="W11" s="613"/>
      <c r="X11" s="427"/>
      <c r="Y11" s="427"/>
      <c r="Z11" s="427"/>
      <c r="AA11" s="427"/>
      <c r="AB11" s="427"/>
      <c r="AC11" s="427"/>
      <c r="AD11" s="427"/>
      <c r="AE11" s="427"/>
      <c r="AF11" s="427"/>
      <c r="AG11" s="427"/>
      <c r="AH11" s="427"/>
      <c r="AI11" s="427"/>
      <c r="AJ11" s="427"/>
      <c r="AK11" s="427"/>
      <c r="AL11" s="614"/>
      <c r="AM11" s="534" t="s">
        <v>
126</v>
      </c>
      <c r="AN11" s="439"/>
      <c r="AO11" s="439"/>
      <c r="AP11" s="439"/>
      <c r="AQ11" s="439"/>
      <c r="AR11" s="439"/>
      <c r="AS11" s="439"/>
      <c r="AT11" s="440"/>
      <c r="AU11" s="522" t="s">
        <v>
127</v>
      </c>
      <c r="AV11" s="523"/>
      <c r="AW11" s="523"/>
      <c r="AX11" s="523"/>
      <c r="AY11" s="445" t="s">
        <v>
128</v>
      </c>
      <c r="AZ11" s="446"/>
      <c r="BA11" s="446"/>
      <c r="BB11" s="446"/>
      <c r="BC11" s="446"/>
      <c r="BD11" s="446"/>
      <c r="BE11" s="446"/>
      <c r="BF11" s="446"/>
      <c r="BG11" s="446"/>
      <c r="BH11" s="446"/>
      <c r="BI11" s="446"/>
      <c r="BJ11" s="446"/>
      <c r="BK11" s="446"/>
      <c r="BL11" s="446"/>
      <c r="BM11" s="447"/>
      <c r="BN11" s="465">
        <v>
0</v>
      </c>
      <c r="BO11" s="466"/>
      <c r="BP11" s="466"/>
      <c r="BQ11" s="466"/>
      <c r="BR11" s="466"/>
      <c r="BS11" s="466"/>
      <c r="BT11" s="466"/>
      <c r="BU11" s="467"/>
      <c r="BV11" s="465">
        <v>
0</v>
      </c>
      <c r="BW11" s="466"/>
      <c r="BX11" s="466"/>
      <c r="BY11" s="466"/>
      <c r="BZ11" s="466"/>
      <c r="CA11" s="466"/>
      <c r="CB11" s="466"/>
      <c r="CC11" s="467"/>
      <c r="CD11" s="474" t="s">
        <v>
129</v>
      </c>
      <c r="CE11" s="475"/>
      <c r="CF11" s="475"/>
      <c r="CG11" s="475"/>
      <c r="CH11" s="475"/>
      <c r="CI11" s="475"/>
      <c r="CJ11" s="475"/>
      <c r="CK11" s="475"/>
      <c r="CL11" s="475"/>
      <c r="CM11" s="475"/>
      <c r="CN11" s="475"/>
      <c r="CO11" s="475"/>
      <c r="CP11" s="475"/>
      <c r="CQ11" s="475"/>
      <c r="CR11" s="475"/>
      <c r="CS11" s="476"/>
      <c r="CT11" s="578" t="s">
        <v>
130</v>
      </c>
      <c r="CU11" s="579"/>
      <c r="CV11" s="579"/>
      <c r="CW11" s="579"/>
      <c r="CX11" s="579"/>
      <c r="CY11" s="579"/>
      <c r="CZ11" s="579"/>
      <c r="DA11" s="580"/>
      <c r="DB11" s="578" t="s">
        <v>
131</v>
      </c>
      <c r="DC11" s="579"/>
      <c r="DD11" s="579"/>
      <c r="DE11" s="579"/>
      <c r="DF11" s="579"/>
      <c r="DG11" s="579"/>
      <c r="DH11" s="579"/>
      <c r="DI11" s="580"/>
      <c r="DJ11" s="185"/>
      <c r="DK11" s="185"/>
      <c r="DL11" s="185"/>
      <c r="DM11" s="185"/>
      <c r="DN11" s="185"/>
      <c r="DO11" s="185"/>
    </row>
    <row r="12" spans="1:119" ht="18.75" customHeight="1" x14ac:dyDescent="0.2">
      <c r="A12" s="186"/>
      <c r="B12" s="581" t="s">
        <v>
132</v>
      </c>
      <c r="C12" s="582"/>
      <c r="D12" s="582"/>
      <c r="E12" s="582"/>
      <c r="F12" s="582"/>
      <c r="G12" s="582"/>
      <c r="H12" s="582"/>
      <c r="I12" s="582"/>
      <c r="J12" s="582"/>
      <c r="K12" s="583"/>
      <c r="L12" s="590" t="s">
        <v>
133</v>
      </c>
      <c r="M12" s="591"/>
      <c r="N12" s="591"/>
      <c r="O12" s="591"/>
      <c r="P12" s="591"/>
      <c r="Q12" s="592"/>
      <c r="R12" s="593">
        <v>
2217</v>
      </c>
      <c r="S12" s="594"/>
      <c r="T12" s="594"/>
      <c r="U12" s="594"/>
      <c r="V12" s="595"/>
      <c r="W12" s="596" t="s">
        <v>
1</v>
      </c>
      <c r="X12" s="523"/>
      <c r="Y12" s="523"/>
      <c r="Z12" s="523"/>
      <c r="AA12" s="523"/>
      <c r="AB12" s="597"/>
      <c r="AC12" s="522" t="s">
        <v>
134</v>
      </c>
      <c r="AD12" s="523"/>
      <c r="AE12" s="523"/>
      <c r="AF12" s="523"/>
      <c r="AG12" s="597"/>
      <c r="AH12" s="522" t="s">
        <v>
135</v>
      </c>
      <c r="AI12" s="523"/>
      <c r="AJ12" s="523"/>
      <c r="AK12" s="523"/>
      <c r="AL12" s="598"/>
      <c r="AM12" s="534" t="s">
        <v>
136</v>
      </c>
      <c r="AN12" s="439"/>
      <c r="AO12" s="439"/>
      <c r="AP12" s="439"/>
      <c r="AQ12" s="439"/>
      <c r="AR12" s="439"/>
      <c r="AS12" s="439"/>
      <c r="AT12" s="440"/>
      <c r="AU12" s="522" t="s">
        <v>
101</v>
      </c>
      <c r="AV12" s="523"/>
      <c r="AW12" s="523"/>
      <c r="AX12" s="523"/>
      <c r="AY12" s="445" t="s">
        <v>
137</v>
      </c>
      <c r="AZ12" s="446"/>
      <c r="BA12" s="446"/>
      <c r="BB12" s="446"/>
      <c r="BC12" s="446"/>
      <c r="BD12" s="446"/>
      <c r="BE12" s="446"/>
      <c r="BF12" s="446"/>
      <c r="BG12" s="446"/>
      <c r="BH12" s="446"/>
      <c r="BI12" s="446"/>
      <c r="BJ12" s="446"/>
      <c r="BK12" s="446"/>
      <c r="BL12" s="446"/>
      <c r="BM12" s="447"/>
      <c r="BN12" s="465">
        <v>
99755</v>
      </c>
      <c r="BO12" s="466"/>
      <c r="BP12" s="466"/>
      <c r="BQ12" s="466"/>
      <c r="BR12" s="466"/>
      <c r="BS12" s="466"/>
      <c r="BT12" s="466"/>
      <c r="BU12" s="467"/>
      <c r="BV12" s="465">
        <v>
134183</v>
      </c>
      <c r="BW12" s="466"/>
      <c r="BX12" s="466"/>
      <c r="BY12" s="466"/>
      <c r="BZ12" s="466"/>
      <c r="CA12" s="466"/>
      <c r="CB12" s="466"/>
      <c r="CC12" s="467"/>
      <c r="CD12" s="474" t="s">
        <v>
138</v>
      </c>
      <c r="CE12" s="475"/>
      <c r="CF12" s="475"/>
      <c r="CG12" s="475"/>
      <c r="CH12" s="475"/>
      <c r="CI12" s="475"/>
      <c r="CJ12" s="475"/>
      <c r="CK12" s="475"/>
      <c r="CL12" s="475"/>
      <c r="CM12" s="475"/>
      <c r="CN12" s="475"/>
      <c r="CO12" s="475"/>
      <c r="CP12" s="475"/>
      <c r="CQ12" s="475"/>
      <c r="CR12" s="475"/>
      <c r="CS12" s="476"/>
      <c r="CT12" s="578" t="s">
        <v>
139</v>
      </c>
      <c r="CU12" s="579"/>
      <c r="CV12" s="579"/>
      <c r="CW12" s="579"/>
      <c r="CX12" s="579"/>
      <c r="CY12" s="579"/>
      <c r="CZ12" s="579"/>
      <c r="DA12" s="580"/>
      <c r="DB12" s="578" t="s">
        <v>
130</v>
      </c>
      <c r="DC12" s="579"/>
      <c r="DD12" s="579"/>
      <c r="DE12" s="579"/>
      <c r="DF12" s="579"/>
      <c r="DG12" s="579"/>
      <c r="DH12" s="579"/>
      <c r="DI12" s="580"/>
      <c r="DJ12" s="185"/>
      <c r="DK12" s="185"/>
      <c r="DL12" s="185"/>
      <c r="DM12" s="185"/>
      <c r="DN12" s="185"/>
      <c r="DO12" s="185"/>
    </row>
    <row r="13" spans="1:119" ht="18.75" customHeight="1" x14ac:dyDescent="0.2">
      <c r="A13" s="186"/>
      <c r="B13" s="584"/>
      <c r="C13" s="585"/>
      <c r="D13" s="585"/>
      <c r="E13" s="585"/>
      <c r="F13" s="585"/>
      <c r="G13" s="585"/>
      <c r="H13" s="585"/>
      <c r="I13" s="585"/>
      <c r="J13" s="585"/>
      <c r="K13" s="586"/>
      <c r="L13" s="196"/>
      <c r="M13" s="565" t="s">
        <v>
140</v>
      </c>
      <c r="N13" s="566"/>
      <c r="O13" s="566"/>
      <c r="P13" s="566"/>
      <c r="Q13" s="567"/>
      <c r="R13" s="568">
        <v>
2210</v>
      </c>
      <c r="S13" s="569"/>
      <c r="T13" s="569"/>
      <c r="U13" s="569"/>
      <c r="V13" s="570"/>
      <c r="W13" s="556" t="s">
        <v>
141</v>
      </c>
      <c r="X13" s="478"/>
      <c r="Y13" s="478"/>
      <c r="Z13" s="478"/>
      <c r="AA13" s="478"/>
      <c r="AB13" s="479"/>
      <c r="AC13" s="441">
        <v>
42</v>
      </c>
      <c r="AD13" s="442"/>
      <c r="AE13" s="442"/>
      <c r="AF13" s="442"/>
      <c r="AG13" s="443"/>
      <c r="AH13" s="441">
        <v>
54</v>
      </c>
      <c r="AI13" s="442"/>
      <c r="AJ13" s="442"/>
      <c r="AK13" s="442"/>
      <c r="AL13" s="444"/>
      <c r="AM13" s="534" t="s">
        <v>
142</v>
      </c>
      <c r="AN13" s="439"/>
      <c r="AO13" s="439"/>
      <c r="AP13" s="439"/>
      <c r="AQ13" s="439"/>
      <c r="AR13" s="439"/>
      <c r="AS13" s="439"/>
      <c r="AT13" s="440"/>
      <c r="AU13" s="522" t="s">
        <v>
143</v>
      </c>
      <c r="AV13" s="523"/>
      <c r="AW13" s="523"/>
      <c r="AX13" s="523"/>
      <c r="AY13" s="445" t="s">
        <v>
144</v>
      </c>
      <c r="AZ13" s="446"/>
      <c r="BA13" s="446"/>
      <c r="BB13" s="446"/>
      <c r="BC13" s="446"/>
      <c r="BD13" s="446"/>
      <c r="BE13" s="446"/>
      <c r="BF13" s="446"/>
      <c r="BG13" s="446"/>
      <c r="BH13" s="446"/>
      <c r="BI13" s="446"/>
      <c r="BJ13" s="446"/>
      <c r="BK13" s="446"/>
      <c r="BL13" s="446"/>
      <c r="BM13" s="447"/>
      <c r="BN13" s="465">
        <v>
-128845</v>
      </c>
      <c r="BO13" s="466"/>
      <c r="BP13" s="466"/>
      <c r="BQ13" s="466"/>
      <c r="BR13" s="466"/>
      <c r="BS13" s="466"/>
      <c r="BT13" s="466"/>
      <c r="BU13" s="467"/>
      <c r="BV13" s="465">
        <v>
-115211</v>
      </c>
      <c r="BW13" s="466"/>
      <c r="BX13" s="466"/>
      <c r="BY13" s="466"/>
      <c r="BZ13" s="466"/>
      <c r="CA13" s="466"/>
      <c r="CB13" s="466"/>
      <c r="CC13" s="467"/>
      <c r="CD13" s="474" t="s">
        <v>
145</v>
      </c>
      <c r="CE13" s="475"/>
      <c r="CF13" s="475"/>
      <c r="CG13" s="475"/>
      <c r="CH13" s="475"/>
      <c r="CI13" s="475"/>
      <c r="CJ13" s="475"/>
      <c r="CK13" s="475"/>
      <c r="CL13" s="475"/>
      <c r="CM13" s="475"/>
      <c r="CN13" s="475"/>
      <c r="CO13" s="475"/>
      <c r="CP13" s="475"/>
      <c r="CQ13" s="475"/>
      <c r="CR13" s="475"/>
      <c r="CS13" s="476"/>
      <c r="CT13" s="435">
        <v>
5.2</v>
      </c>
      <c r="CU13" s="436"/>
      <c r="CV13" s="436"/>
      <c r="CW13" s="436"/>
      <c r="CX13" s="436"/>
      <c r="CY13" s="436"/>
      <c r="CZ13" s="436"/>
      <c r="DA13" s="437"/>
      <c r="DB13" s="435">
        <v>
4.9000000000000004</v>
      </c>
      <c r="DC13" s="436"/>
      <c r="DD13" s="436"/>
      <c r="DE13" s="436"/>
      <c r="DF13" s="436"/>
      <c r="DG13" s="436"/>
      <c r="DH13" s="436"/>
      <c r="DI13" s="437"/>
      <c r="DJ13" s="185"/>
      <c r="DK13" s="185"/>
      <c r="DL13" s="185"/>
      <c r="DM13" s="185"/>
      <c r="DN13" s="185"/>
      <c r="DO13" s="185"/>
    </row>
    <row r="14" spans="1:119" ht="18.75" customHeight="1" thickBot="1" x14ac:dyDescent="0.25">
      <c r="A14" s="186"/>
      <c r="B14" s="584"/>
      <c r="C14" s="585"/>
      <c r="D14" s="585"/>
      <c r="E14" s="585"/>
      <c r="F14" s="585"/>
      <c r="G14" s="585"/>
      <c r="H14" s="585"/>
      <c r="I14" s="585"/>
      <c r="J14" s="585"/>
      <c r="K14" s="586"/>
      <c r="L14" s="558" t="s">
        <v>
146</v>
      </c>
      <c r="M14" s="599"/>
      <c r="N14" s="599"/>
      <c r="O14" s="599"/>
      <c r="P14" s="599"/>
      <c r="Q14" s="600"/>
      <c r="R14" s="568">
        <v>
2244</v>
      </c>
      <c r="S14" s="569"/>
      <c r="T14" s="569"/>
      <c r="U14" s="569"/>
      <c r="V14" s="570"/>
      <c r="W14" s="571"/>
      <c r="X14" s="481"/>
      <c r="Y14" s="481"/>
      <c r="Z14" s="481"/>
      <c r="AA14" s="481"/>
      <c r="AB14" s="482"/>
      <c r="AC14" s="561">
        <v>
4.3</v>
      </c>
      <c r="AD14" s="562"/>
      <c r="AE14" s="562"/>
      <c r="AF14" s="562"/>
      <c r="AG14" s="563"/>
      <c r="AH14" s="561">
        <v>
4.7</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
147</v>
      </c>
      <c r="CE14" s="472"/>
      <c r="CF14" s="472"/>
      <c r="CG14" s="472"/>
      <c r="CH14" s="472"/>
      <c r="CI14" s="472"/>
      <c r="CJ14" s="472"/>
      <c r="CK14" s="472"/>
      <c r="CL14" s="472"/>
      <c r="CM14" s="472"/>
      <c r="CN14" s="472"/>
      <c r="CO14" s="472"/>
      <c r="CP14" s="472"/>
      <c r="CQ14" s="472"/>
      <c r="CR14" s="472"/>
      <c r="CS14" s="473"/>
      <c r="CT14" s="572" t="s">
        <v>
148</v>
      </c>
      <c r="CU14" s="573"/>
      <c r="CV14" s="573"/>
      <c r="CW14" s="573"/>
      <c r="CX14" s="573"/>
      <c r="CY14" s="573"/>
      <c r="CZ14" s="573"/>
      <c r="DA14" s="574"/>
      <c r="DB14" s="572" t="s">
        <v>
130</v>
      </c>
      <c r="DC14" s="573"/>
      <c r="DD14" s="573"/>
      <c r="DE14" s="573"/>
      <c r="DF14" s="573"/>
      <c r="DG14" s="573"/>
      <c r="DH14" s="573"/>
      <c r="DI14" s="574"/>
      <c r="DJ14" s="185"/>
      <c r="DK14" s="185"/>
      <c r="DL14" s="185"/>
      <c r="DM14" s="185"/>
      <c r="DN14" s="185"/>
      <c r="DO14" s="185"/>
    </row>
    <row r="15" spans="1:119" ht="18.75" customHeight="1" x14ac:dyDescent="0.2">
      <c r="A15" s="186"/>
      <c r="B15" s="584"/>
      <c r="C15" s="585"/>
      <c r="D15" s="585"/>
      <c r="E15" s="585"/>
      <c r="F15" s="585"/>
      <c r="G15" s="585"/>
      <c r="H15" s="585"/>
      <c r="I15" s="585"/>
      <c r="J15" s="585"/>
      <c r="K15" s="586"/>
      <c r="L15" s="196"/>
      <c r="M15" s="565" t="s">
        <v>
140</v>
      </c>
      <c r="N15" s="566"/>
      <c r="O15" s="566"/>
      <c r="P15" s="566"/>
      <c r="Q15" s="567"/>
      <c r="R15" s="568">
        <v>
2234</v>
      </c>
      <c r="S15" s="569"/>
      <c r="T15" s="569"/>
      <c r="U15" s="569"/>
      <c r="V15" s="570"/>
      <c r="W15" s="556" t="s">
        <v>
149</v>
      </c>
      <c r="X15" s="478"/>
      <c r="Y15" s="478"/>
      <c r="Z15" s="478"/>
      <c r="AA15" s="478"/>
      <c r="AB15" s="479"/>
      <c r="AC15" s="441">
        <v>
199</v>
      </c>
      <c r="AD15" s="442"/>
      <c r="AE15" s="442"/>
      <c r="AF15" s="442"/>
      <c r="AG15" s="443"/>
      <c r="AH15" s="441">
        <v>
276</v>
      </c>
      <c r="AI15" s="442"/>
      <c r="AJ15" s="442"/>
      <c r="AK15" s="442"/>
      <c r="AL15" s="444"/>
      <c r="AM15" s="534"/>
      <c r="AN15" s="439"/>
      <c r="AO15" s="439"/>
      <c r="AP15" s="439"/>
      <c r="AQ15" s="439"/>
      <c r="AR15" s="439"/>
      <c r="AS15" s="439"/>
      <c r="AT15" s="440"/>
      <c r="AU15" s="522"/>
      <c r="AV15" s="523"/>
      <c r="AW15" s="523"/>
      <c r="AX15" s="523"/>
      <c r="AY15" s="457" t="s">
        <v>
150</v>
      </c>
      <c r="AZ15" s="458"/>
      <c r="BA15" s="458"/>
      <c r="BB15" s="458"/>
      <c r="BC15" s="458"/>
      <c r="BD15" s="458"/>
      <c r="BE15" s="458"/>
      <c r="BF15" s="458"/>
      <c r="BG15" s="458"/>
      <c r="BH15" s="458"/>
      <c r="BI15" s="458"/>
      <c r="BJ15" s="458"/>
      <c r="BK15" s="458"/>
      <c r="BL15" s="458"/>
      <c r="BM15" s="459"/>
      <c r="BN15" s="460">
        <v>
210733</v>
      </c>
      <c r="BO15" s="461"/>
      <c r="BP15" s="461"/>
      <c r="BQ15" s="461"/>
      <c r="BR15" s="461"/>
      <c r="BS15" s="461"/>
      <c r="BT15" s="461"/>
      <c r="BU15" s="462"/>
      <c r="BV15" s="460">
        <v>
209412</v>
      </c>
      <c r="BW15" s="461"/>
      <c r="BX15" s="461"/>
      <c r="BY15" s="461"/>
      <c r="BZ15" s="461"/>
      <c r="CA15" s="461"/>
      <c r="CB15" s="461"/>
      <c r="CC15" s="462"/>
      <c r="CD15" s="575" t="s">
        <v>
151</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84"/>
      <c r="C16" s="585"/>
      <c r="D16" s="585"/>
      <c r="E16" s="585"/>
      <c r="F16" s="585"/>
      <c r="G16" s="585"/>
      <c r="H16" s="585"/>
      <c r="I16" s="585"/>
      <c r="J16" s="585"/>
      <c r="K16" s="586"/>
      <c r="L16" s="558" t="s">
        <v>
152</v>
      </c>
      <c r="M16" s="559"/>
      <c r="N16" s="559"/>
      <c r="O16" s="559"/>
      <c r="P16" s="559"/>
      <c r="Q16" s="560"/>
      <c r="R16" s="553" t="s">
        <v>
153</v>
      </c>
      <c r="S16" s="554"/>
      <c r="T16" s="554"/>
      <c r="U16" s="554"/>
      <c r="V16" s="555"/>
      <c r="W16" s="571"/>
      <c r="X16" s="481"/>
      <c r="Y16" s="481"/>
      <c r="Z16" s="481"/>
      <c r="AA16" s="481"/>
      <c r="AB16" s="482"/>
      <c r="AC16" s="561">
        <v>
20.6</v>
      </c>
      <c r="AD16" s="562"/>
      <c r="AE16" s="562"/>
      <c r="AF16" s="562"/>
      <c r="AG16" s="563"/>
      <c r="AH16" s="561">
        <v>
24</v>
      </c>
      <c r="AI16" s="562"/>
      <c r="AJ16" s="562"/>
      <c r="AK16" s="562"/>
      <c r="AL16" s="564"/>
      <c r="AM16" s="534"/>
      <c r="AN16" s="439"/>
      <c r="AO16" s="439"/>
      <c r="AP16" s="439"/>
      <c r="AQ16" s="439"/>
      <c r="AR16" s="439"/>
      <c r="AS16" s="439"/>
      <c r="AT16" s="440"/>
      <c r="AU16" s="522"/>
      <c r="AV16" s="523"/>
      <c r="AW16" s="523"/>
      <c r="AX16" s="523"/>
      <c r="AY16" s="445" t="s">
        <v>
154</v>
      </c>
      <c r="AZ16" s="446"/>
      <c r="BA16" s="446"/>
      <c r="BB16" s="446"/>
      <c r="BC16" s="446"/>
      <c r="BD16" s="446"/>
      <c r="BE16" s="446"/>
      <c r="BF16" s="446"/>
      <c r="BG16" s="446"/>
      <c r="BH16" s="446"/>
      <c r="BI16" s="446"/>
      <c r="BJ16" s="446"/>
      <c r="BK16" s="446"/>
      <c r="BL16" s="446"/>
      <c r="BM16" s="447"/>
      <c r="BN16" s="465">
        <v>
1297311</v>
      </c>
      <c r="BO16" s="466"/>
      <c r="BP16" s="466"/>
      <c r="BQ16" s="466"/>
      <c r="BR16" s="466"/>
      <c r="BS16" s="466"/>
      <c r="BT16" s="466"/>
      <c r="BU16" s="467"/>
      <c r="BV16" s="465">
        <v>
1303816</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5">
      <c r="A17" s="186"/>
      <c r="B17" s="587"/>
      <c r="C17" s="588"/>
      <c r="D17" s="588"/>
      <c r="E17" s="588"/>
      <c r="F17" s="588"/>
      <c r="G17" s="588"/>
      <c r="H17" s="588"/>
      <c r="I17" s="588"/>
      <c r="J17" s="588"/>
      <c r="K17" s="589"/>
      <c r="L17" s="201"/>
      <c r="M17" s="550" t="s">
        <v>
155</v>
      </c>
      <c r="N17" s="551"/>
      <c r="O17" s="551"/>
      <c r="P17" s="551"/>
      <c r="Q17" s="552"/>
      <c r="R17" s="553" t="s">
        <v>
156</v>
      </c>
      <c r="S17" s="554"/>
      <c r="T17" s="554"/>
      <c r="U17" s="554"/>
      <c r="V17" s="555"/>
      <c r="W17" s="556" t="s">
        <v>
157</v>
      </c>
      <c r="X17" s="478"/>
      <c r="Y17" s="478"/>
      <c r="Z17" s="478"/>
      <c r="AA17" s="478"/>
      <c r="AB17" s="479"/>
      <c r="AC17" s="441">
        <v>
727</v>
      </c>
      <c r="AD17" s="442"/>
      <c r="AE17" s="442"/>
      <c r="AF17" s="442"/>
      <c r="AG17" s="443"/>
      <c r="AH17" s="441">
        <v>
818</v>
      </c>
      <c r="AI17" s="442"/>
      <c r="AJ17" s="442"/>
      <c r="AK17" s="442"/>
      <c r="AL17" s="444"/>
      <c r="AM17" s="534"/>
      <c r="AN17" s="439"/>
      <c r="AO17" s="439"/>
      <c r="AP17" s="439"/>
      <c r="AQ17" s="439"/>
      <c r="AR17" s="439"/>
      <c r="AS17" s="439"/>
      <c r="AT17" s="440"/>
      <c r="AU17" s="522"/>
      <c r="AV17" s="523"/>
      <c r="AW17" s="523"/>
      <c r="AX17" s="523"/>
      <c r="AY17" s="445" t="s">
        <v>
158</v>
      </c>
      <c r="AZ17" s="446"/>
      <c r="BA17" s="446"/>
      <c r="BB17" s="446"/>
      <c r="BC17" s="446"/>
      <c r="BD17" s="446"/>
      <c r="BE17" s="446"/>
      <c r="BF17" s="446"/>
      <c r="BG17" s="446"/>
      <c r="BH17" s="446"/>
      <c r="BI17" s="446"/>
      <c r="BJ17" s="446"/>
      <c r="BK17" s="446"/>
      <c r="BL17" s="446"/>
      <c r="BM17" s="447"/>
      <c r="BN17" s="465">
        <v>
264663</v>
      </c>
      <c r="BO17" s="466"/>
      <c r="BP17" s="466"/>
      <c r="BQ17" s="466"/>
      <c r="BR17" s="466"/>
      <c r="BS17" s="466"/>
      <c r="BT17" s="466"/>
      <c r="BU17" s="467"/>
      <c r="BV17" s="465">
        <v>
260776</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5">
      <c r="A18" s="186"/>
      <c r="B18" s="527" t="s">
        <v>
159</v>
      </c>
      <c r="C18" s="528"/>
      <c r="D18" s="528"/>
      <c r="E18" s="529"/>
      <c r="F18" s="529"/>
      <c r="G18" s="529"/>
      <c r="H18" s="529"/>
      <c r="I18" s="529"/>
      <c r="J18" s="529"/>
      <c r="K18" s="529"/>
      <c r="L18" s="530">
        <v>
105.41</v>
      </c>
      <c r="M18" s="530"/>
      <c r="N18" s="530"/>
      <c r="O18" s="530"/>
      <c r="P18" s="530"/>
      <c r="Q18" s="530"/>
      <c r="R18" s="531"/>
      <c r="S18" s="531"/>
      <c r="T18" s="531"/>
      <c r="U18" s="531"/>
      <c r="V18" s="532"/>
      <c r="W18" s="546"/>
      <c r="X18" s="547"/>
      <c r="Y18" s="547"/>
      <c r="Z18" s="547"/>
      <c r="AA18" s="547"/>
      <c r="AB18" s="557"/>
      <c r="AC18" s="429">
        <v>
75.099999999999994</v>
      </c>
      <c r="AD18" s="430"/>
      <c r="AE18" s="430"/>
      <c r="AF18" s="430"/>
      <c r="AG18" s="533"/>
      <c r="AH18" s="429">
        <v>
71.3</v>
      </c>
      <c r="AI18" s="430"/>
      <c r="AJ18" s="430"/>
      <c r="AK18" s="430"/>
      <c r="AL18" s="431"/>
      <c r="AM18" s="534"/>
      <c r="AN18" s="439"/>
      <c r="AO18" s="439"/>
      <c r="AP18" s="439"/>
      <c r="AQ18" s="439"/>
      <c r="AR18" s="439"/>
      <c r="AS18" s="439"/>
      <c r="AT18" s="440"/>
      <c r="AU18" s="522"/>
      <c r="AV18" s="523"/>
      <c r="AW18" s="523"/>
      <c r="AX18" s="523"/>
      <c r="AY18" s="445" t="s">
        <v>
160</v>
      </c>
      <c r="AZ18" s="446"/>
      <c r="BA18" s="446"/>
      <c r="BB18" s="446"/>
      <c r="BC18" s="446"/>
      <c r="BD18" s="446"/>
      <c r="BE18" s="446"/>
      <c r="BF18" s="446"/>
      <c r="BG18" s="446"/>
      <c r="BH18" s="446"/>
      <c r="BI18" s="446"/>
      <c r="BJ18" s="446"/>
      <c r="BK18" s="446"/>
      <c r="BL18" s="446"/>
      <c r="BM18" s="447"/>
      <c r="BN18" s="465">
        <v>
1149198</v>
      </c>
      <c r="BO18" s="466"/>
      <c r="BP18" s="466"/>
      <c r="BQ18" s="466"/>
      <c r="BR18" s="466"/>
      <c r="BS18" s="466"/>
      <c r="BT18" s="466"/>
      <c r="BU18" s="467"/>
      <c r="BV18" s="465">
        <v>
1133432</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5">
      <c r="A19" s="186"/>
      <c r="B19" s="527" t="s">
        <v>
161</v>
      </c>
      <c r="C19" s="528"/>
      <c r="D19" s="528"/>
      <c r="E19" s="529"/>
      <c r="F19" s="529"/>
      <c r="G19" s="529"/>
      <c r="H19" s="529"/>
      <c r="I19" s="529"/>
      <c r="J19" s="529"/>
      <c r="K19" s="529"/>
      <c r="L19" s="535">
        <v>
21</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
162</v>
      </c>
      <c r="AZ19" s="446"/>
      <c r="BA19" s="446"/>
      <c r="BB19" s="446"/>
      <c r="BC19" s="446"/>
      <c r="BD19" s="446"/>
      <c r="BE19" s="446"/>
      <c r="BF19" s="446"/>
      <c r="BG19" s="446"/>
      <c r="BH19" s="446"/>
      <c r="BI19" s="446"/>
      <c r="BJ19" s="446"/>
      <c r="BK19" s="446"/>
      <c r="BL19" s="446"/>
      <c r="BM19" s="447"/>
      <c r="BN19" s="465">
        <v>
1970306</v>
      </c>
      <c r="BO19" s="466"/>
      <c r="BP19" s="466"/>
      <c r="BQ19" s="466"/>
      <c r="BR19" s="466"/>
      <c r="BS19" s="466"/>
      <c r="BT19" s="466"/>
      <c r="BU19" s="467"/>
      <c r="BV19" s="465">
        <v>
2000365</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5">
      <c r="A20" s="186"/>
      <c r="B20" s="527" t="s">
        <v>
163</v>
      </c>
      <c r="C20" s="528"/>
      <c r="D20" s="528"/>
      <c r="E20" s="529"/>
      <c r="F20" s="529"/>
      <c r="G20" s="529"/>
      <c r="H20" s="529"/>
      <c r="I20" s="529"/>
      <c r="J20" s="529"/>
      <c r="K20" s="529"/>
      <c r="L20" s="535">
        <v>
839</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2">
      <c r="A21" s="186"/>
      <c r="B21" s="524" t="s">
        <v>
164</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5">
      <c r="A22" s="186"/>
      <c r="B22" s="494" t="s">
        <v>
165</v>
      </c>
      <c r="C22" s="495"/>
      <c r="D22" s="496"/>
      <c r="E22" s="503" t="s">
        <v>
1</v>
      </c>
      <c r="F22" s="478"/>
      <c r="G22" s="478"/>
      <c r="H22" s="478"/>
      <c r="I22" s="478"/>
      <c r="J22" s="478"/>
      <c r="K22" s="479"/>
      <c r="L22" s="503" t="s">
        <v>
166</v>
      </c>
      <c r="M22" s="478"/>
      <c r="N22" s="478"/>
      <c r="O22" s="478"/>
      <c r="P22" s="479"/>
      <c r="Q22" s="488" t="s">
        <v>
167</v>
      </c>
      <c r="R22" s="489"/>
      <c r="S22" s="489"/>
      <c r="T22" s="489"/>
      <c r="U22" s="489"/>
      <c r="V22" s="504"/>
      <c r="W22" s="506" t="s">
        <v>
168</v>
      </c>
      <c r="X22" s="495"/>
      <c r="Y22" s="496"/>
      <c r="Z22" s="503" t="s">
        <v>
1</v>
      </c>
      <c r="AA22" s="478"/>
      <c r="AB22" s="478"/>
      <c r="AC22" s="478"/>
      <c r="AD22" s="478"/>
      <c r="AE22" s="478"/>
      <c r="AF22" s="478"/>
      <c r="AG22" s="479"/>
      <c r="AH22" s="477" t="s">
        <v>
169</v>
      </c>
      <c r="AI22" s="478"/>
      <c r="AJ22" s="478"/>
      <c r="AK22" s="478"/>
      <c r="AL22" s="479"/>
      <c r="AM22" s="477" t="s">
        <v>
170</v>
      </c>
      <c r="AN22" s="483"/>
      <c r="AO22" s="483"/>
      <c r="AP22" s="483"/>
      <c r="AQ22" s="483"/>
      <c r="AR22" s="484"/>
      <c r="AS22" s="488" t="s">
        <v>
167</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2">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
171</v>
      </c>
      <c r="AZ23" s="458"/>
      <c r="BA23" s="458"/>
      <c r="BB23" s="458"/>
      <c r="BC23" s="458"/>
      <c r="BD23" s="458"/>
      <c r="BE23" s="458"/>
      <c r="BF23" s="458"/>
      <c r="BG23" s="458"/>
      <c r="BH23" s="458"/>
      <c r="BI23" s="458"/>
      <c r="BJ23" s="458"/>
      <c r="BK23" s="458"/>
      <c r="BL23" s="458"/>
      <c r="BM23" s="459"/>
      <c r="BN23" s="465">
        <v>
1036122</v>
      </c>
      <c r="BO23" s="466"/>
      <c r="BP23" s="466"/>
      <c r="BQ23" s="466"/>
      <c r="BR23" s="466"/>
      <c r="BS23" s="466"/>
      <c r="BT23" s="466"/>
      <c r="BU23" s="467"/>
      <c r="BV23" s="465">
        <v>
1070505</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5">
      <c r="A24" s="186"/>
      <c r="B24" s="497"/>
      <c r="C24" s="498"/>
      <c r="D24" s="499"/>
      <c r="E24" s="438" t="s">
        <v>
172</v>
      </c>
      <c r="F24" s="439"/>
      <c r="G24" s="439"/>
      <c r="H24" s="439"/>
      <c r="I24" s="439"/>
      <c r="J24" s="439"/>
      <c r="K24" s="440"/>
      <c r="L24" s="441">
        <v>
1</v>
      </c>
      <c r="M24" s="442"/>
      <c r="N24" s="442"/>
      <c r="O24" s="442"/>
      <c r="P24" s="443"/>
      <c r="Q24" s="441">
        <v>
6770</v>
      </c>
      <c r="R24" s="442"/>
      <c r="S24" s="442"/>
      <c r="T24" s="442"/>
      <c r="U24" s="442"/>
      <c r="V24" s="443"/>
      <c r="W24" s="507"/>
      <c r="X24" s="498"/>
      <c r="Y24" s="499"/>
      <c r="Z24" s="438" t="s">
        <v>
173</v>
      </c>
      <c r="AA24" s="439"/>
      <c r="AB24" s="439"/>
      <c r="AC24" s="439"/>
      <c r="AD24" s="439"/>
      <c r="AE24" s="439"/>
      <c r="AF24" s="439"/>
      <c r="AG24" s="440"/>
      <c r="AH24" s="441">
        <v>
44</v>
      </c>
      <c r="AI24" s="442"/>
      <c r="AJ24" s="442"/>
      <c r="AK24" s="442"/>
      <c r="AL24" s="443"/>
      <c r="AM24" s="441">
        <v>
134024</v>
      </c>
      <c r="AN24" s="442"/>
      <c r="AO24" s="442"/>
      <c r="AP24" s="442"/>
      <c r="AQ24" s="442"/>
      <c r="AR24" s="443"/>
      <c r="AS24" s="441">
        <v>
3046</v>
      </c>
      <c r="AT24" s="442"/>
      <c r="AU24" s="442"/>
      <c r="AV24" s="442"/>
      <c r="AW24" s="442"/>
      <c r="AX24" s="444"/>
      <c r="AY24" s="432" t="s">
        <v>
174</v>
      </c>
      <c r="AZ24" s="433"/>
      <c r="BA24" s="433"/>
      <c r="BB24" s="433"/>
      <c r="BC24" s="433"/>
      <c r="BD24" s="433"/>
      <c r="BE24" s="433"/>
      <c r="BF24" s="433"/>
      <c r="BG24" s="433"/>
      <c r="BH24" s="433"/>
      <c r="BI24" s="433"/>
      <c r="BJ24" s="433"/>
      <c r="BK24" s="433"/>
      <c r="BL24" s="433"/>
      <c r="BM24" s="434"/>
      <c r="BN24" s="465">
        <v>
1003929</v>
      </c>
      <c r="BO24" s="466"/>
      <c r="BP24" s="466"/>
      <c r="BQ24" s="466"/>
      <c r="BR24" s="466"/>
      <c r="BS24" s="466"/>
      <c r="BT24" s="466"/>
      <c r="BU24" s="467"/>
      <c r="BV24" s="465">
        <v>
1032238</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2">
      <c r="A25" s="186"/>
      <c r="B25" s="497"/>
      <c r="C25" s="498"/>
      <c r="D25" s="499"/>
      <c r="E25" s="438" t="s">
        <v>
175</v>
      </c>
      <c r="F25" s="439"/>
      <c r="G25" s="439"/>
      <c r="H25" s="439"/>
      <c r="I25" s="439"/>
      <c r="J25" s="439"/>
      <c r="K25" s="440"/>
      <c r="L25" s="441">
        <v>
1</v>
      </c>
      <c r="M25" s="442"/>
      <c r="N25" s="442"/>
      <c r="O25" s="442"/>
      <c r="P25" s="443"/>
      <c r="Q25" s="441">
        <v>
5950</v>
      </c>
      <c r="R25" s="442"/>
      <c r="S25" s="442"/>
      <c r="T25" s="442"/>
      <c r="U25" s="442"/>
      <c r="V25" s="443"/>
      <c r="W25" s="507"/>
      <c r="X25" s="498"/>
      <c r="Y25" s="499"/>
      <c r="Z25" s="438" t="s">
        <v>
176</v>
      </c>
      <c r="AA25" s="439"/>
      <c r="AB25" s="439"/>
      <c r="AC25" s="439"/>
      <c r="AD25" s="439"/>
      <c r="AE25" s="439"/>
      <c r="AF25" s="439"/>
      <c r="AG25" s="440"/>
      <c r="AH25" s="441" t="s">
        <v>
177</v>
      </c>
      <c r="AI25" s="442"/>
      <c r="AJ25" s="442"/>
      <c r="AK25" s="442"/>
      <c r="AL25" s="443"/>
      <c r="AM25" s="441" t="s">
        <v>
148</v>
      </c>
      <c r="AN25" s="442"/>
      <c r="AO25" s="442"/>
      <c r="AP25" s="442"/>
      <c r="AQ25" s="442"/>
      <c r="AR25" s="443"/>
      <c r="AS25" s="441" t="s">
        <v>
139</v>
      </c>
      <c r="AT25" s="442"/>
      <c r="AU25" s="442"/>
      <c r="AV25" s="442"/>
      <c r="AW25" s="442"/>
      <c r="AX25" s="444"/>
      <c r="AY25" s="457" t="s">
        <v>
178</v>
      </c>
      <c r="AZ25" s="458"/>
      <c r="BA25" s="458"/>
      <c r="BB25" s="458"/>
      <c r="BC25" s="458"/>
      <c r="BD25" s="458"/>
      <c r="BE25" s="458"/>
      <c r="BF25" s="458"/>
      <c r="BG25" s="458"/>
      <c r="BH25" s="458"/>
      <c r="BI25" s="458"/>
      <c r="BJ25" s="458"/>
      <c r="BK25" s="458"/>
      <c r="BL25" s="458"/>
      <c r="BM25" s="459"/>
      <c r="BN25" s="460">
        <v>
77388</v>
      </c>
      <c r="BO25" s="461"/>
      <c r="BP25" s="461"/>
      <c r="BQ25" s="461"/>
      <c r="BR25" s="461"/>
      <c r="BS25" s="461"/>
      <c r="BT25" s="461"/>
      <c r="BU25" s="462"/>
      <c r="BV25" s="460">
        <v>
35396</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2">
      <c r="A26" s="186"/>
      <c r="B26" s="497"/>
      <c r="C26" s="498"/>
      <c r="D26" s="499"/>
      <c r="E26" s="438" t="s">
        <v>
179</v>
      </c>
      <c r="F26" s="439"/>
      <c r="G26" s="439"/>
      <c r="H26" s="439"/>
      <c r="I26" s="439"/>
      <c r="J26" s="439"/>
      <c r="K26" s="440"/>
      <c r="L26" s="441">
        <v>
1</v>
      </c>
      <c r="M26" s="442"/>
      <c r="N26" s="442"/>
      <c r="O26" s="442"/>
      <c r="P26" s="443"/>
      <c r="Q26" s="441">
        <v>
5680</v>
      </c>
      <c r="R26" s="442"/>
      <c r="S26" s="442"/>
      <c r="T26" s="442"/>
      <c r="U26" s="442"/>
      <c r="V26" s="443"/>
      <c r="W26" s="507"/>
      <c r="X26" s="498"/>
      <c r="Y26" s="499"/>
      <c r="Z26" s="438" t="s">
        <v>
180</v>
      </c>
      <c r="AA26" s="520"/>
      <c r="AB26" s="520"/>
      <c r="AC26" s="520"/>
      <c r="AD26" s="520"/>
      <c r="AE26" s="520"/>
      <c r="AF26" s="520"/>
      <c r="AG26" s="521"/>
      <c r="AH26" s="441">
        <v>
3</v>
      </c>
      <c r="AI26" s="442"/>
      <c r="AJ26" s="442"/>
      <c r="AK26" s="442"/>
      <c r="AL26" s="443"/>
      <c r="AM26" s="441">
        <v>
9315</v>
      </c>
      <c r="AN26" s="442"/>
      <c r="AO26" s="442"/>
      <c r="AP26" s="442"/>
      <c r="AQ26" s="442"/>
      <c r="AR26" s="443"/>
      <c r="AS26" s="441">
        <v>
3105</v>
      </c>
      <c r="AT26" s="442"/>
      <c r="AU26" s="442"/>
      <c r="AV26" s="442"/>
      <c r="AW26" s="442"/>
      <c r="AX26" s="444"/>
      <c r="AY26" s="474" t="s">
        <v>
181</v>
      </c>
      <c r="AZ26" s="475"/>
      <c r="BA26" s="475"/>
      <c r="BB26" s="475"/>
      <c r="BC26" s="475"/>
      <c r="BD26" s="475"/>
      <c r="BE26" s="475"/>
      <c r="BF26" s="475"/>
      <c r="BG26" s="475"/>
      <c r="BH26" s="475"/>
      <c r="BI26" s="475"/>
      <c r="BJ26" s="475"/>
      <c r="BK26" s="475"/>
      <c r="BL26" s="475"/>
      <c r="BM26" s="476"/>
      <c r="BN26" s="465" t="s">
        <v>
182</v>
      </c>
      <c r="BO26" s="466"/>
      <c r="BP26" s="466"/>
      <c r="BQ26" s="466"/>
      <c r="BR26" s="466"/>
      <c r="BS26" s="466"/>
      <c r="BT26" s="466"/>
      <c r="BU26" s="467"/>
      <c r="BV26" s="465" t="s">
        <v>
139</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5">
      <c r="A27" s="186"/>
      <c r="B27" s="497"/>
      <c r="C27" s="498"/>
      <c r="D27" s="499"/>
      <c r="E27" s="438" t="s">
        <v>
183</v>
      </c>
      <c r="F27" s="439"/>
      <c r="G27" s="439"/>
      <c r="H27" s="439"/>
      <c r="I27" s="439"/>
      <c r="J27" s="439"/>
      <c r="K27" s="440"/>
      <c r="L27" s="441">
        <v>
1</v>
      </c>
      <c r="M27" s="442"/>
      <c r="N27" s="442"/>
      <c r="O27" s="442"/>
      <c r="P27" s="443"/>
      <c r="Q27" s="441">
        <v>
3250</v>
      </c>
      <c r="R27" s="442"/>
      <c r="S27" s="442"/>
      <c r="T27" s="442"/>
      <c r="U27" s="442"/>
      <c r="V27" s="443"/>
      <c r="W27" s="507"/>
      <c r="X27" s="498"/>
      <c r="Y27" s="499"/>
      <c r="Z27" s="438" t="s">
        <v>
184</v>
      </c>
      <c r="AA27" s="439"/>
      <c r="AB27" s="439"/>
      <c r="AC27" s="439"/>
      <c r="AD27" s="439"/>
      <c r="AE27" s="439"/>
      <c r="AF27" s="439"/>
      <c r="AG27" s="440"/>
      <c r="AH27" s="441" t="s">
        <v>
185</v>
      </c>
      <c r="AI27" s="442"/>
      <c r="AJ27" s="442"/>
      <c r="AK27" s="442"/>
      <c r="AL27" s="443"/>
      <c r="AM27" s="441" t="s">
        <v>
182</v>
      </c>
      <c r="AN27" s="442"/>
      <c r="AO27" s="442"/>
      <c r="AP27" s="442"/>
      <c r="AQ27" s="442"/>
      <c r="AR27" s="443"/>
      <c r="AS27" s="441" t="s">
        <v>
186</v>
      </c>
      <c r="AT27" s="442"/>
      <c r="AU27" s="442"/>
      <c r="AV27" s="442"/>
      <c r="AW27" s="442"/>
      <c r="AX27" s="444"/>
      <c r="AY27" s="471" t="s">
        <v>
187</v>
      </c>
      <c r="AZ27" s="472"/>
      <c r="BA27" s="472"/>
      <c r="BB27" s="472"/>
      <c r="BC27" s="472"/>
      <c r="BD27" s="472"/>
      <c r="BE27" s="472"/>
      <c r="BF27" s="472"/>
      <c r="BG27" s="472"/>
      <c r="BH27" s="472"/>
      <c r="BI27" s="472"/>
      <c r="BJ27" s="472"/>
      <c r="BK27" s="472"/>
      <c r="BL27" s="472"/>
      <c r="BM27" s="473"/>
      <c r="BN27" s="468">
        <v>
200544</v>
      </c>
      <c r="BO27" s="469"/>
      <c r="BP27" s="469"/>
      <c r="BQ27" s="469"/>
      <c r="BR27" s="469"/>
      <c r="BS27" s="469"/>
      <c r="BT27" s="469"/>
      <c r="BU27" s="470"/>
      <c r="BV27" s="468">
        <v>
200450</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2">
      <c r="A28" s="186"/>
      <c r="B28" s="497"/>
      <c r="C28" s="498"/>
      <c r="D28" s="499"/>
      <c r="E28" s="438" t="s">
        <v>
188</v>
      </c>
      <c r="F28" s="439"/>
      <c r="G28" s="439"/>
      <c r="H28" s="439"/>
      <c r="I28" s="439"/>
      <c r="J28" s="439"/>
      <c r="K28" s="440"/>
      <c r="L28" s="441">
        <v>
1</v>
      </c>
      <c r="M28" s="442"/>
      <c r="N28" s="442"/>
      <c r="O28" s="442"/>
      <c r="P28" s="443"/>
      <c r="Q28" s="441">
        <v>
2790</v>
      </c>
      <c r="R28" s="442"/>
      <c r="S28" s="442"/>
      <c r="T28" s="442"/>
      <c r="U28" s="442"/>
      <c r="V28" s="443"/>
      <c r="W28" s="507"/>
      <c r="X28" s="498"/>
      <c r="Y28" s="499"/>
      <c r="Z28" s="438" t="s">
        <v>
189</v>
      </c>
      <c r="AA28" s="439"/>
      <c r="AB28" s="439"/>
      <c r="AC28" s="439"/>
      <c r="AD28" s="439"/>
      <c r="AE28" s="439"/>
      <c r="AF28" s="439"/>
      <c r="AG28" s="440"/>
      <c r="AH28" s="441" t="s">
        <v>
186</v>
      </c>
      <c r="AI28" s="442"/>
      <c r="AJ28" s="442"/>
      <c r="AK28" s="442"/>
      <c r="AL28" s="443"/>
      <c r="AM28" s="441" t="s">
        <v>
186</v>
      </c>
      <c r="AN28" s="442"/>
      <c r="AO28" s="442"/>
      <c r="AP28" s="442"/>
      <c r="AQ28" s="442"/>
      <c r="AR28" s="443"/>
      <c r="AS28" s="441" t="s">
        <v>
186</v>
      </c>
      <c r="AT28" s="442"/>
      <c r="AU28" s="442"/>
      <c r="AV28" s="442"/>
      <c r="AW28" s="442"/>
      <c r="AX28" s="444"/>
      <c r="AY28" s="448" t="s">
        <v>
190</v>
      </c>
      <c r="AZ28" s="449"/>
      <c r="BA28" s="449"/>
      <c r="BB28" s="450"/>
      <c r="BC28" s="457" t="s">
        <v>
47</v>
      </c>
      <c r="BD28" s="458"/>
      <c r="BE28" s="458"/>
      <c r="BF28" s="458"/>
      <c r="BG28" s="458"/>
      <c r="BH28" s="458"/>
      <c r="BI28" s="458"/>
      <c r="BJ28" s="458"/>
      <c r="BK28" s="458"/>
      <c r="BL28" s="458"/>
      <c r="BM28" s="459"/>
      <c r="BN28" s="460">
        <v>
2511409</v>
      </c>
      <c r="BO28" s="461"/>
      <c r="BP28" s="461"/>
      <c r="BQ28" s="461"/>
      <c r="BR28" s="461"/>
      <c r="BS28" s="461"/>
      <c r="BT28" s="461"/>
      <c r="BU28" s="462"/>
      <c r="BV28" s="460">
        <v>
2609938</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2">
      <c r="A29" s="186"/>
      <c r="B29" s="497"/>
      <c r="C29" s="498"/>
      <c r="D29" s="499"/>
      <c r="E29" s="438" t="s">
        <v>
191</v>
      </c>
      <c r="F29" s="439"/>
      <c r="G29" s="439"/>
      <c r="H29" s="439"/>
      <c r="I29" s="439"/>
      <c r="J29" s="439"/>
      <c r="K29" s="440"/>
      <c r="L29" s="441">
        <v>
7</v>
      </c>
      <c r="M29" s="442"/>
      <c r="N29" s="442"/>
      <c r="O29" s="442"/>
      <c r="P29" s="443"/>
      <c r="Q29" s="441">
        <v>
2610</v>
      </c>
      <c r="R29" s="442"/>
      <c r="S29" s="442"/>
      <c r="T29" s="442"/>
      <c r="U29" s="442"/>
      <c r="V29" s="443"/>
      <c r="W29" s="508"/>
      <c r="X29" s="509"/>
      <c r="Y29" s="510"/>
      <c r="Z29" s="438" t="s">
        <v>
192</v>
      </c>
      <c r="AA29" s="439"/>
      <c r="AB29" s="439"/>
      <c r="AC29" s="439"/>
      <c r="AD29" s="439"/>
      <c r="AE29" s="439"/>
      <c r="AF29" s="439"/>
      <c r="AG29" s="440"/>
      <c r="AH29" s="441">
        <v>
44</v>
      </c>
      <c r="AI29" s="442"/>
      <c r="AJ29" s="442"/>
      <c r="AK29" s="442"/>
      <c r="AL29" s="443"/>
      <c r="AM29" s="441">
        <v>
134024</v>
      </c>
      <c r="AN29" s="442"/>
      <c r="AO29" s="442"/>
      <c r="AP29" s="442"/>
      <c r="AQ29" s="442"/>
      <c r="AR29" s="443"/>
      <c r="AS29" s="441">
        <v>
3046</v>
      </c>
      <c r="AT29" s="442"/>
      <c r="AU29" s="442"/>
      <c r="AV29" s="442"/>
      <c r="AW29" s="442"/>
      <c r="AX29" s="444"/>
      <c r="AY29" s="451"/>
      <c r="AZ29" s="452"/>
      <c r="BA29" s="452"/>
      <c r="BB29" s="453"/>
      <c r="BC29" s="445" t="s">
        <v>
193</v>
      </c>
      <c r="BD29" s="446"/>
      <c r="BE29" s="446"/>
      <c r="BF29" s="446"/>
      <c r="BG29" s="446"/>
      <c r="BH29" s="446"/>
      <c r="BI29" s="446"/>
      <c r="BJ29" s="446"/>
      <c r="BK29" s="446"/>
      <c r="BL29" s="446"/>
      <c r="BM29" s="447"/>
      <c r="BN29" s="465">
        <v>
74590</v>
      </c>
      <c r="BO29" s="466"/>
      <c r="BP29" s="466"/>
      <c r="BQ29" s="466"/>
      <c r="BR29" s="466"/>
      <c r="BS29" s="466"/>
      <c r="BT29" s="466"/>
      <c r="BU29" s="467"/>
      <c r="BV29" s="465">
        <v>
74555</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5">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
194</v>
      </c>
      <c r="X30" s="518"/>
      <c r="Y30" s="518"/>
      <c r="Z30" s="518"/>
      <c r="AA30" s="518"/>
      <c r="AB30" s="518"/>
      <c r="AC30" s="518"/>
      <c r="AD30" s="518"/>
      <c r="AE30" s="518"/>
      <c r="AF30" s="518"/>
      <c r="AG30" s="519"/>
      <c r="AH30" s="429">
        <v>
98.2</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
49</v>
      </c>
      <c r="BD30" s="433"/>
      <c r="BE30" s="433"/>
      <c r="BF30" s="433"/>
      <c r="BG30" s="433"/>
      <c r="BH30" s="433"/>
      <c r="BI30" s="433"/>
      <c r="BJ30" s="433"/>
      <c r="BK30" s="433"/>
      <c r="BL30" s="433"/>
      <c r="BM30" s="434"/>
      <c r="BN30" s="468">
        <v>
2592825</v>
      </c>
      <c r="BO30" s="469"/>
      <c r="BP30" s="469"/>
      <c r="BQ30" s="469"/>
      <c r="BR30" s="469"/>
      <c r="BS30" s="469"/>
      <c r="BT30" s="469"/>
      <c r="BU30" s="470"/>
      <c r="BV30" s="468">
        <v>
2549117</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
195</v>
      </c>
      <c r="D32" s="213"/>
      <c r="E32" s="213"/>
      <c r="F32" s="210"/>
      <c r="G32" s="210"/>
      <c r="H32" s="210"/>
      <c r="I32" s="210"/>
      <c r="J32" s="210"/>
      <c r="K32" s="210"/>
      <c r="L32" s="210"/>
      <c r="M32" s="210"/>
      <c r="N32" s="210"/>
      <c r="O32" s="210"/>
      <c r="P32" s="210"/>
      <c r="Q32" s="210"/>
      <c r="R32" s="210"/>
      <c r="S32" s="210"/>
      <c r="T32" s="210"/>
      <c r="U32" s="210" t="s">
        <v>
196</v>
      </c>
      <c r="V32" s="210"/>
      <c r="W32" s="210"/>
      <c r="X32" s="210"/>
      <c r="Y32" s="210"/>
      <c r="Z32" s="210"/>
      <c r="AA32" s="210"/>
      <c r="AB32" s="210"/>
      <c r="AC32" s="210"/>
      <c r="AD32" s="210"/>
      <c r="AE32" s="210"/>
      <c r="AF32" s="210"/>
      <c r="AG32" s="210"/>
      <c r="AH32" s="210"/>
      <c r="AI32" s="210"/>
      <c r="AJ32" s="210"/>
      <c r="AK32" s="210"/>
      <c r="AL32" s="210"/>
      <c r="AM32" s="214" t="s">
        <v>
197</v>
      </c>
      <c r="AN32" s="210"/>
      <c r="AO32" s="210"/>
      <c r="AP32" s="210"/>
      <c r="AQ32" s="210"/>
      <c r="AR32" s="210"/>
      <c r="AS32" s="214"/>
      <c r="AT32" s="214"/>
      <c r="AU32" s="214"/>
      <c r="AV32" s="214"/>
      <c r="AW32" s="214"/>
      <c r="AX32" s="214"/>
      <c r="AY32" s="214"/>
      <c r="AZ32" s="214"/>
      <c r="BA32" s="214"/>
      <c r="BB32" s="210"/>
      <c r="BC32" s="214"/>
      <c r="BD32" s="210"/>
      <c r="BE32" s="214" t="s">
        <v>
198</v>
      </c>
      <c r="BF32" s="210"/>
      <c r="BG32" s="210"/>
      <c r="BH32" s="210"/>
      <c r="BI32" s="210"/>
      <c r="BJ32" s="214"/>
      <c r="BK32" s="214"/>
      <c r="BL32" s="214"/>
      <c r="BM32" s="214"/>
      <c r="BN32" s="214"/>
      <c r="BO32" s="214"/>
      <c r="BP32" s="214"/>
      <c r="BQ32" s="214"/>
      <c r="BR32" s="210"/>
      <c r="BS32" s="210"/>
      <c r="BT32" s="210"/>
      <c r="BU32" s="210"/>
      <c r="BV32" s="210"/>
      <c r="BW32" s="210" t="s">
        <v>
199</v>
      </c>
      <c r="BX32" s="210"/>
      <c r="BY32" s="210"/>
      <c r="BZ32" s="210"/>
      <c r="CA32" s="210"/>
      <c r="CB32" s="214"/>
      <c r="CC32" s="214"/>
      <c r="CD32" s="214"/>
      <c r="CE32" s="214"/>
      <c r="CF32" s="214"/>
      <c r="CG32" s="214"/>
      <c r="CH32" s="214"/>
      <c r="CI32" s="214"/>
      <c r="CJ32" s="214"/>
      <c r="CK32" s="214"/>
      <c r="CL32" s="214"/>
      <c r="CM32" s="214"/>
      <c r="CN32" s="214"/>
      <c r="CO32" s="214" t="s">
        <v>
200</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28" t="s">
        <v>
201</v>
      </c>
      <c r="D33" s="428"/>
      <c r="E33" s="427" t="s">
        <v>
202</v>
      </c>
      <c r="F33" s="427"/>
      <c r="G33" s="427"/>
      <c r="H33" s="427"/>
      <c r="I33" s="427"/>
      <c r="J33" s="427"/>
      <c r="K33" s="427"/>
      <c r="L33" s="427"/>
      <c r="M33" s="427"/>
      <c r="N33" s="427"/>
      <c r="O33" s="427"/>
      <c r="P33" s="427"/>
      <c r="Q33" s="427"/>
      <c r="R33" s="427"/>
      <c r="S33" s="427"/>
      <c r="T33" s="215"/>
      <c r="U33" s="428" t="s">
        <v>
203</v>
      </c>
      <c r="V33" s="428"/>
      <c r="W33" s="427" t="s">
        <v>
204</v>
      </c>
      <c r="X33" s="427"/>
      <c r="Y33" s="427"/>
      <c r="Z33" s="427"/>
      <c r="AA33" s="427"/>
      <c r="AB33" s="427"/>
      <c r="AC33" s="427"/>
      <c r="AD33" s="427"/>
      <c r="AE33" s="427"/>
      <c r="AF33" s="427"/>
      <c r="AG33" s="427"/>
      <c r="AH33" s="427"/>
      <c r="AI33" s="427"/>
      <c r="AJ33" s="427"/>
      <c r="AK33" s="427"/>
      <c r="AL33" s="215"/>
      <c r="AM33" s="428" t="s">
        <v>
205</v>
      </c>
      <c r="AN33" s="428"/>
      <c r="AO33" s="427" t="s">
        <v>
206</v>
      </c>
      <c r="AP33" s="427"/>
      <c r="AQ33" s="427"/>
      <c r="AR33" s="427"/>
      <c r="AS33" s="427"/>
      <c r="AT33" s="427"/>
      <c r="AU33" s="427"/>
      <c r="AV33" s="427"/>
      <c r="AW33" s="427"/>
      <c r="AX33" s="427"/>
      <c r="AY33" s="427"/>
      <c r="AZ33" s="427"/>
      <c r="BA33" s="427"/>
      <c r="BB33" s="427"/>
      <c r="BC33" s="427"/>
      <c r="BD33" s="216"/>
      <c r="BE33" s="427" t="s">
        <v>
207</v>
      </c>
      <c r="BF33" s="427"/>
      <c r="BG33" s="427" t="s">
        <v>
208</v>
      </c>
      <c r="BH33" s="427"/>
      <c r="BI33" s="427"/>
      <c r="BJ33" s="427"/>
      <c r="BK33" s="427"/>
      <c r="BL33" s="427"/>
      <c r="BM33" s="427"/>
      <c r="BN33" s="427"/>
      <c r="BO33" s="427"/>
      <c r="BP33" s="427"/>
      <c r="BQ33" s="427"/>
      <c r="BR33" s="427"/>
      <c r="BS33" s="427"/>
      <c r="BT33" s="427"/>
      <c r="BU33" s="427"/>
      <c r="BV33" s="216"/>
      <c r="BW33" s="428" t="s">
        <v>
207</v>
      </c>
      <c r="BX33" s="428"/>
      <c r="BY33" s="427" t="s">
        <v>
209</v>
      </c>
      <c r="BZ33" s="427"/>
      <c r="CA33" s="427"/>
      <c r="CB33" s="427"/>
      <c r="CC33" s="427"/>
      <c r="CD33" s="427"/>
      <c r="CE33" s="427"/>
      <c r="CF33" s="427"/>
      <c r="CG33" s="427"/>
      <c r="CH33" s="427"/>
      <c r="CI33" s="427"/>
      <c r="CJ33" s="427"/>
      <c r="CK33" s="427"/>
      <c r="CL33" s="427"/>
      <c r="CM33" s="427"/>
      <c r="CN33" s="215"/>
      <c r="CO33" s="428" t="s">
        <v>
210</v>
      </c>
      <c r="CP33" s="428"/>
      <c r="CQ33" s="427" t="s">
        <v>
211</v>
      </c>
      <c r="CR33" s="427"/>
      <c r="CS33" s="427"/>
      <c r="CT33" s="427"/>
      <c r="CU33" s="427"/>
      <c r="CV33" s="427"/>
      <c r="CW33" s="427"/>
      <c r="CX33" s="427"/>
      <c r="CY33" s="427"/>
      <c r="CZ33" s="427"/>
      <c r="DA33" s="427"/>
      <c r="DB33" s="427"/>
      <c r="DC33" s="427"/>
      <c r="DD33" s="427"/>
      <c r="DE33" s="427"/>
      <c r="DF33" s="215"/>
      <c r="DG33" s="426" t="s">
        <v>
212</v>
      </c>
      <c r="DH33" s="426"/>
      <c r="DI33" s="217"/>
      <c r="DJ33" s="185"/>
      <c r="DK33" s="185"/>
      <c r="DL33" s="185"/>
      <c r="DM33" s="185"/>
      <c r="DN33" s="185"/>
      <c r="DO33" s="185"/>
    </row>
    <row r="34" spans="1:119" ht="32.25" customHeight="1" x14ac:dyDescent="0.2">
      <c r="A34" s="186"/>
      <c r="B34" s="212"/>
      <c r="C34" s="424">
        <f>
IF(E34="","",1)</f>
        <v>
1</v>
      </c>
      <c r="D34" s="424"/>
      <c r="E34" s="423" t="str">
        <f>
IF('各会計、関係団体の財政状況及び健全化判断比率'!B7="","",'各会計、関係団体の財政状況及び健全化判断比率'!B7)</f>
        <v>
一般会計</v>
      </c>
      <c r="F34" s="423"/>
      <c r="G34" s="423"/>
      <c r="H34" s="423"/>
      <c r="I34" s="423"/>
      <c r="J34" s="423"/>
      <c r="K34" s="423"/>
      <c r="L34" s="423"/>
      <c r="M34" s="423"/>
      <c r="N34" s="423"/>
      <c r="O34" s="423"/>
      <c r="P34" s="423"/>
      <c r="Q34" s="423"/>
      <c r="R34" s="423"/>
      <c r="S34" s="423"/>
      <c r="T34" s="213"/>
      <c r="U34" s="424">
        <f>
IF(W34="","",MAX(C34:D43)+1)</f>
        <v>
3</v>
      </c>
      <c r="V34" s="424"/>
      <c r="W34" s="423" t="str">
        <f>
IF('各会計、関係団体の財政状況及び健全化判断比率'!B28="","",'各会計、関係団体の財政状況及び健全化判断比率'!B28)</f>
        <v>
国民健康保険特別会計</v>
      </c>
      <c r="X34" s="423"/>
      <c r="Y34" s="423"/>
      <c r="Z34" s="423"/>
      <c r="AA34" s="423"/>
      <c r="AB34" s="423"/>
      <c r="AC34" s="423"/>
      <c r="AD34" s="423"/>
      <c r="AE34" s="423"/>
      <c r="AF34" s="423"/>
      <c r="AG34" s="423"/>
      <c r="AH34" s="423"/>
      <c r="AI34" s="423"/>
      <c r="AJ34" s="423"/>
      <c r="AK34" s="423"/>
      <c r="AL34" s="213"/>
      <c r="AM34" s="424" t="str">
        <f>
IF(AO34="","",MAX(C34:D43,U34:V43)+1)</f>
        <v/>
      </c>
      <c r="AN34" s="424"/>
      <c r="AO34" s="423"/>
      <c r="AP34" s="423"/>
      <c r="AQ34" s="423"/>
      <c r="AR34" s="423"/>
      <c r="AS34" s="423"/>
      <c r="AT34" s="423"/>
      <c r="AU34" s="423"/>
      <c r="AV34" s="423"/>
      <c r="AW34" s="423"/>
      <c r="AX34" s="423"/>
      <c r="AY34" s="423"/>
      <c r="AZ34" s="423"/>
      <c r="BA34" s="423"/>
      <c r="BB34" s="423"/>
      <c r="BC34" s="423"/>
      <c r="BD34" s="213"/>
      <c r="BE34" s="424">
        <f>
IF(BG34="","",MAX(C34:D43,U34:V43,AM34:AN43)+1)</f>
        <v>
7</v>
      </c>
      <c r="BF34" s="424"/>
      <c r="BG34" s="423" t="str">
        <f>
IF('各会計、関係団体の財政状況及び健全化判断比率'!B32="","",'各会計、関係団体の財政状況及び健全化判断比率'!B32)</f>
        <v>
簡易水道特別会計</v>
      </c>
      <c r="BH34" s="423"/>
      <c r="BI34" s="423"/>
      <c r="BJ34" s="423"/>
      <c r="BK34" s="423"/>
      <c r="BL34" s="423"/>
      <c r="BM34" s="423"/>
      <c r="BN34" s="423"/>
      <c r="BO34" s="423"/>
      <c r="BP34" s="423"/>
      <c r="BQ34" s="423"/>
      <c r="BR34" s="423"/>
      <c r="BS34" s="423"/>
      <c r="BT34" s="423"/>
      <c r="BU34" s="423"/>
      <c r="BV34" s="213"/>
      <c r="BW34" s="424">
        <f>
IF(BY34="","",MAX(C34:D43,U34:V43,AM34:AN43,BE34:BF43)+1)</f>
        <v>
9</v>
      </c>
      <c r="BX34" s="424"/>
      <c r="BY34" s="423" t="str">
        <f>
IF('各会計、関係団体の財政状況及び健全化判断比率'!B68="","",'各会計、関係団体の財政状況及び健全化判断比率'!B68)</f>
        <v>
西秋川衛生組合</v>
      </c>
      <c r="BZ34" s="423"/>
      <c r="CA34" s="423"/>
      <c r="CB34" s="423"/>
      <c r="CC34" s="423"/>
      <c r="CD34" s="423"/>
      <c r="CE34" s="423"/>
      <c r="CF34" s="423"/>
      <c r="CG34" s="423"/>
      <c r="CH34" s="423"/>
      <c r="CI34" s="423"/>
      <c r="CJ34" s="423"/>
      <c r="CK34" s="423"/>
      <c r="CL34" s="423"/>
      <c r="CM34" s="423"/>
      <c r="CN34" s="213"/>
      <c r="CO34" s="424">
        <f>
IF(CQ34="","",MAX(C34:D43,U34:V43,AM34:AN43,BE34:BF43,BW34:BX43)+1)</f>
        <v>
18</v>
      </c>
      <c r="CP34" s="424"/>
      <c r="CQ34" s="423" t="str">
        <f>
IF('各会計、関係団体の財政状況及び健全化判断比率'!BS7="","",'各会計、関係団体の財政状況及び健全化判断比率'!BS7)</f>
        <v>
株式会社めるか檜原</v>
      </c>
      <c r="CR34" s="423"/>
      <c r="CS34" s="423"/>
      <c r="CT34" s="423"/>
      <c r="CU34" s="423"/>
      <c r="CV34" s="423"/>
      <c r="CW34" s="423"/>
      <c r="CX34" s="423"/>
      <c r="CY34" s="423"/>
      <c r="CZ34" s="423"/>
      <c r="DA34" s="423"/>
      <c r="DB34" s="423"/>
      <c r="DC34" s="423"/>
      <c r="DD34" s="423"/>
      <c r="DE34" s="423"/>
      <c r="DF34" s="210"/>
      <c r="DG34" s="425" t="str">
        <f>
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2">
      <c r="A35" s="186"/>
      <c r="B35" s="212"/>
      <c r="C35" s="424">
        <f>
IF(E35="","",C34+1)</f>
        <v>
2</v>
      </c>
      <c r="D35" s="424"/>
      <c r="E35" s="423" t="str">
        <f>
IF('各会計、関係団体の財政状況及び健全化判断比率'!B8="","",'各会計、関係団体の財政状況及び健全化判断比率'!B8)</f>
        <v>
東京都都民の森管理運営事業特別会計</v>
      </c>
      <c r="F35" s="423"/>
      <c r="G35" s="423"/>
      <c r="H35" s="423"/>
      <c r="I35" s="423"/>
      <c r="J35" s="423"/>
      <c r="K35" s="423"/>
      <c r="L35" s="423"/>
      <c r="M35" s="423"/>
      <c r="N35" s="423"/>
      <c r="O35" s="423"/>
      <c r="P35" s="423"/>
      <c r="Q35" s="423"/>
      <c r="R35" s="423"/>
      <c r="S35" s="423"/>
      <c r="T35" s="213"/>
      <c r="U35" s="424">
        <f>
IF(W35="","",U34+1)</f>
        <v>
4</v>
      </c>
      <c r="V35" s="424"/>
      <c r="W35" s="423" t="str">
        <f>
IF('各会計、関係団体の財政状況及び健全化判断比率'!B29="","",'各会計、関係団体の財政状況及び健全化判断比率'!B29)</f>
        <v>
介護保険特別会計</v>
      </c>
      <c r="X35" s="423"/>
      <c r="Y35" s="423"/>
      <c r="Z35" s="423"/>
      <c r="AA35" s="423"/>
      <c r="AB35" s="423"/>
      <c r="AC35" s="423"/>
      <c r="AD35" s="423"/>
      <c r="AE35" s="423"/>
      <c r="AF35" s="423"/>
      <c r="AG35" s="423"/>
      <c r="AH35" s="423"/>
      <c r="AI35" s="423"/>
      <c r="AJ35" s="423"/>
      <c r="AK35" s="423"/>
      <c r="AL35" s="213"/>
      <c r="AM35" s="424" t="str">
        <f t="shared" ref="AM35:AM43" si="0">
IF(AO35="","",AM34+1)</f>
        <v/>
      </c>
      <c r="AN35" s="424"/>
      <c r="AO35" s="423"/>
      <c r="AP35" s="423"/>
      <c r="AQ35" s="423"/>
      <c r="AR35" s="423"/>
      <c r="AS35" s="423"/>
      <c r="AT35" s="423"/>
      <c r="AU35" s="423"/>
      <c r="AV35" s="423"/>
      <c r="AW35" s="423"/>
      <c r="AX35" s="423"/>
      <c r="AY35" s="423"/>
      <c r="AZ35" s="423"/>
      <c r="BA35" s="423"/>
      <c r="BB35" s="423"/>
      <c r="BC35" s="423"/>
      <c r="BD35" s="213"/>
      <c r="BE35" s="424">
        <f t="shared" ref="BE35:BE43" si="1">
IF(BG35="","",BE34+1)</f>
        <v>
8</v>
      </c>
      <c r="BF35" s="424"/>
      <c r="BG35" s="423" t="str">
        <f>
IF('各会計、関係団体の財政状況及び健全化判断比率'!B33="","",'各会計、関係団体の財政状況及び健全化判断比率'!B33)</f>
        <v>
下水道事業特別会計</v>
      </c>
      <c r="BH35" s="423"/>
      <c r="BI35" s="423"/>
      <c r="BJ35" s="423"/>
      <c r="BK35" s="423"/>
      <c r="BL35" s="423"/>
      <c r="BM35" s="423"/>
      <c r="BN35" s="423"/>
      <c r="BO35" s="423"/>
      <c r="BP35" s="423"/>
      <c r="BQ35" s="423"/>
      <c r="BR35" s="423"/>
      <c r="BS35" s="423"/>
      <c r="BT35" s="423"/>
      <c r="BU35" s="423"/>
      <c r="BV35" s="213"/>
      <c r="BW35" s="424">
        <f t="shared" ref="BW35:BW43" si="2">
IF(BY35="","",BW34+1)</f>
        <v>
10</v>
      </c>
      <c r="BX35" s="424"/>
      <c r="BY35" s="423" t="str">
        <f>
IF('各会計、関係団体の財政状況及び健全化判断比率'!B69="","",'各会計、関係団体の財政状況及び健全化判断比率'!B69)</f>
        <v>
秋川流域斎場組合</v>
      </c>
      <c r="BZ35" s="423"/>
      <c r="CA35" s="423"/>
      <c r="CB35" s="423"/>
      <c r="CC35" s="423"/>
      <c r="CD35" s="423"/>
      <c r="CE35" s="423"/>
      <c r="CF35" s="423"/>
      <c r="CG35" s="423"/>
      <c r="CH35" s="423"/>
      <c r="CI35" s="423"/>
      <c r="CJ35" s="423"/>
      <c r="CK35" s="423"/>
      <c r="CL35" s="423"/>
      <c r="CM35" s="423"/>
      <c r="CN35" s="213"/>
      <c r="CO35" s="424" t="str">
        <f t="shared" ref="CO35:CO43" si="3">
IF(CQ35="","",CO34+1)</f>
        <v/>
      </c>
      <c r="CP35" s="424"/>
      <c r="CQ35" s="423" t="str">
        <f>
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
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2">
      <c r="A36" s="186"/>
      <c r="B36" s="212"/>
      <c r="C36" s="424" t="str">
        <f>
IF(E36="","",C35+1)</f>
        <v/>
      </c>
      <c r="D36" s="424"/>
      <c r="E36" s="423" t="str">
        <f>
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
IF(W36="","",U35+1)</f>
        <v>
5</v>
      </c>
      <c r="V36" s="424"/>
      <c r="W36" s="423" t="str">
        <f>
IF('各会計、関係団体の財政状況及び健全化判断比率'!B30="","",'各会計、関係団体の財政状況及び健全化判断比率'!B30)</f>
        <v>
介護サービス事業特別会計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
11</v>
      </c>
      <c r="BX36" s="424"/>
      <c r="BY36" s="423" t="str">
        <f>
IF('各会計、関係団体の財政状況及び健全化判断比率'!B70="","",'各会計、関係団体の財政状況及び健全化判断比率'!B70)</f>
        <v>
阿伎留病院組合</v>
      </c>
      <c r="BZ36" s="423"/>
      <c r="CA36" s="423"/>
      <c r="CB36" s="423"/>
      <c r="CC36" s="423"/>
      <c r="CD36" s="423"/>
      <c r="CE36" s="423"/>
      <c r="CF36" s="423"/>
      <c r="CG36" s="423"/>
      <c r="CH36" s="423"/>
      <c r="CI36" s="423"/>
      <c r="CJ36" s="423"/>
      <c r="CK36" s="423"/>
      <c r="CL36" s="423"/>
      <c r="CM36" s="423"/>
      <c r="CN36" s="213"/>
      <c r="CO36" s="424" t="str">
        <f t="shared" si="3"/>
        <v/>
      </c>
      <c r="CP36" s="424"/>
      <c r="CQ36" s="423" t="str">
        <f>
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
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2">
      <c r="A37" s="186"/>
      <c r="B37" s="212"/>
      <c r="C37" s="424" t="str">
        <f>
IF(E37="","",C36+1)</f>
        <v/>
      </c>
      <c r="D37" s="424"/>
      <c r="E37" s="423" t="str">
        <f>
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
6</v>
      </c>
      <c r="V37" s="424"/>
      <c r="W37" s="423" t="str">
        <f>
IF('各会計、関係団体の財政状況及び健全化判断比率'!B31="","",'各会計、関係団体の財政状況及び健全化判断比率'!B31)</f>
        <v>
後期高齢者医療特別会計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
12</v>
      </c>
      <c r="BX37" s="424"/>
      <c r="BY37" s="423" t="str">
        <f>
IF('各会計、関係団体の財政状況及び健全化判断比率'!B71="","",'各会計、関係団体の財政状況及び健全化判断比率'!B71)</f>
        <v>
東京都後期高齢者医療広域連合（一般会計）</v>
      </c>
      <c r="BZ37" s="423"/>
      <c r="CA37" s="423"/>
      <c r="CB37" s="423"/>
      <c r="CC37" s="423"/>
      <c r="CD37" s="423"/>
      <c r="CE37" s="423"/>
      <c r="CF37" s="423"/>
      <c r="CG37" s="423"/>
      <c r="CH37" s="423"/>
      <c r="CI37" s="423"/>
      <c r="CJ37" s="423"/>
      <c r="CK37" s="423"/>
      <c r="CL37" s="423"/>
      <c r="CM37" s="423"/>
      <c r="CN37" s="213"/>
      <c r="CO37" s="424" t="str">
        <f t="shared" si="3"/>
        <v/>
      </c>
      <c r="CP37" s="424"/>
      <c r="CQ37" s="423" t="str">
        <f>
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
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2">
      <c r="A38" s="186"/>
      <c r="B38" s="212"/>
      <c r="C38" s="424" t="str">
        <f t="shared" ref="C38:C43" si="5">
IF(E38="","",C37+1)</f>
        <v/>
      </c>
      <c r="D38" s="424"/>
      <c r="E38" s="423" t="str">
        <f>
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
13</v>
      </c>
      <c r="BX38" s="424"/>
      <c r="BY38" s="423" t="str">
        <f>
IF('各会計、関係団体の財政状況及び健全化判断比率'!B72="","",'各会計、関係団体の財政状況及び健全化判断比率'!B72)</f>
        <v>
東京都後期高齢者医療広域連合（後期高齢者医療特別会計）</v>
      </c>
      <c r="BZ38" s="423"/>
      <c r="CA38" s="423"/>
      <c r="CB38" s="423"/>
      <c r="CC38" s="423"/>
      <c r="CD38" s="423"/>
      <c r="CE38" s="423"/>
      <c r="CF38" s="423"/>
      <c r="CG38" s="423"/>
      <c r="CH38" s="423"/>
      <c r="CI38" s="423"/>
      <c r="CJ38" s="423"/>
      <c r="CK38" s="423"/>
      <c r="CL38" s="423"/>
      <c r="CM38" s="423"/>
      <c r="CN38" s="213"/>
      <c r="CO38" s="424" t="str">
        <f t="shared" si="3"/>
        <v/>
      </c>
      <c r="CP38" s="424"/>
      <c r="CQ38" s="423" t="str">
        <f>
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
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2">
      <c r="A39" s="186"/>
      <c r="B39" s="212"/>
      <c r="C39" s="424" t="str">
        <f t="shared" si="5"/>
        <v/>
      </c>
      <c r="D39" s="424"/>
      <c r="E39" s="423" t="str">
        <f>
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
14</v>
      </c>
      <c r="BX39" s="424"/>
      <c r="BY39" s="423" t="str">
        <f>
IF('各会計、関係団体の財政状況及び健全化判断比率'!B73="","",'各会計、関係団体の財政状況及び健全化判断比率'!B73)</f>
        <v>
東京都市町村職員退職手当組合</v>
      </c>
      <c r="BZ39" s="423"/>
      <c r="CA39" s="423"/>
      <c r="CB39" s="423"/>
      <c r="CC39" s="423"/>
      <c r="CD39" s="423"/>
      <c r="CE39" s="423"/>
      <c r="CF39" s="423"/>
      <c r="CG39" s="423"/>
      <c r="CH39" s="423"/>
      <c r="CI39" s="423"/>
      <c r="CJ39" s="423"/>
      <c r="CK39" s="423"/>
      <c r="CL39" s="423"/>
      <c r="CM39" s="423"/>
      <c r="CN39" s="213"/>
      <c r="CO39" s="424" t="str">
        <f t="shared" si="3"/>
        <v/>
      </c>
      <c r="CP39" s="424"/>
      <c r="CQ39" s="423" t="str">
        <f>
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
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2">
      <c r="A40" s="186"/>
      <c r="B40" s="212"/>
      <c r="C40" s="424" t="str">
        <f t="shared" si="5"/>
        <v/>
      </c>
      <c r="D40" s="424"/>
      <c r="E40" s="423" t="str">
        <f>
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
15</v>
      </c>
      <c r="BX40" s="424"/>
      <c r="BY40" s="423" t="str">
        <f>
IF('各会計、関係団体の財政状況及び健全化判断比率'!B74="","",'各会計、関係団体の財政状況及び健全化判断比率'!B74)</f>
        <v>
東京都市町村議会議員公務災害補償等組合</v>
      </c>
      <c r="BZ40" s="423"/>
      <c r="CA40" s="423"/>
      <c r="CB40" s="423"/>
      <c r="CC40" s="423"/>
      <c r="CD40" s="423"/>
      <c r="CE40" s="423"/>
      <c r="CF40" s="423"/>
      <c r="CG40" s="423"/>
      <c r="CH40" s="423"/>
      <c r="CI40" s="423"/>
      <c r="CJ40" s="423"/>
      <c r="CK40" s="423"/>
      <c r="CL40" s="423"/>
      <c r="CM40" s="423"/>
      <c r="CN40" s="213"/>
      <c r="CO40" s="424" t="str">
        <f t="shared" si="3"/>
        <v/>
      </c>
      <c r="CP40" s="424"/>
      <c r="CQ40" s="423" t="str">
        <f>
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
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2">
      <c r="A41" s="186"/>
      <c r="B41" s="212"/>
      <c r="C41" s="424" t="str">
        <f t="shared" si="5"/>
        <v/>
      </c>
      <c r="D41" s="424"/>
      <c r="E41" s="423" t="str">
        <f>
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
16</v>
      </c>
      <c r="BX41" s="424"/>
      <c r="BY41" s="423" t="str">
        <f>
IF('各会計、関係団体の財政状況及び健全化判断比率'!B75="","",'各会計、関係団体の財政状況及び健全化判断比率'!B75)</f>
        <v>
東京市町村総合事務組合（一般会計）</v>
      </c>
      <c r="BZ41" s="423"/>
      <c r="CA41" s="423"/>
      <c r="CB41" s="423"/>
      <c r="CC41" s="423"/>
      <c r="CD41" s="423"/>
      <c r="CE41" s="423"/>
      <c r="CF41" s="423"/>
      <c r="CG41" s="423"/>
      <c r="CH41" s="423"/>
      <c r="CI41" s="423"/>
      <c r="CJ41" s="423"/>
      <c r="CK41" s="423"/>
      <c r="CL41" s="423"/>
      <c r="CM41" s="423"/>
      <c r="CN41" s="213"/>
      <c r="CO41" s="424" t="str">
        <f t="shared" si="3"/>
        <v/>
      </c>
      <c r="CP41" s="424"/>
      <c r="CQ41" s="423" t="str">
        <f>
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
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2">
      <c r="A42" s="185"/>
      <c r="B42" s="212"/>
      <c r="C42" s="424" t="str">
        <f t="shared" si="5"/>
        <v/>
      </c>
      <c r="D42" s="424"/>
      <c r="E42" s="423" t="str">
        <f>
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
17</v>
      </c>
      <c r="BX42" s="424"/>
      <c r="BY42" s="423" t="str">
        <f>
IF('各会計、関係団体の財政状況及び健全化判断比率'!B76="","",'各会計、関係団体の財政状況及び健全化判断比率'!B76)</f>
        <v>
東京市町村総合事務組合（交通災害共済事業特別会計）</v>
      </c>
      <c r="BZ42" s="423"/>
      <c r="CA42" s="423"/>
      <c r="CB42" s="423"/>
      <c r="CC42" s="423"/>
      <c r="CD42" s="423"/>
      <c r="CE42" s="423"/>
      <c r="CF42" s="423"/>
      <c r="CG42" s="423"/>
      <c r="CH42" s="423"/>
      <c r="CI42" s="423"/>
      <c r="CJ42" s="423"/>
      <c r="CK42" s="423"/>
      <c r="CL42" s="423"/>
      <c r="CM42" s="423"/>
      <c r="CN42" s="213"/>
      <c r="CO42" s="424" t="str">
        <f t="shared" si="3"/>
        <v/>
      </c>
      <c r="CP42" s="424"/>
      <c r="CQ42" s="423" t="str">
        <f>
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
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2">
      <c r="A43" s="185"/>
      <c r="B43" s="212"/>
      <c r="C43" s="424" t="str">
        <f t="shared" si="5"/>
        <v/>
      </c>
      <c r="D43" s="424"/>
      <c r="E43" s="423" t="str">
        <f>
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
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
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
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
213</v>
      </c>
      <c r="C46" s="185"/>
      <c r="D46" s="185"/>
      <c r="E46" s="185" t="s">
        <v>
214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
215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
216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
217</v>
      </c>
    </row>
    <row r="50" spans="5:5" x14ac:dyDescent="0.2">
      <c r="E50" s="187" t="s">
        <v>
218</v>
      </c>
    </row>
    <row r="51" spans="5:5" x14ac:dyDescent="0.2">
      <c r="E51" s="187" t="s">
        <v>
219</v>
      </c>
    </row>
    <row r="52" spans="5:5" x14ac:dyDescent="0.2">
      <c r="E52" s="187" t="s">
        <v>
220</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bMRQskS1fnuu8xDprrqbZ4YIE7hHTagZhhqCJAJL3xkClkBzFPFPq8vb5vOUsMVJe2tvL5Ea9SdaWC6aujwe6g==" saltValue="WI0r1a7sm8cNa5kW2zbgv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
&amp;C&amp;P/&amp;N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
0</v>
      </c>
      <c r="K32" s="22"/>
      <c r="L32" s="22"/>
      <c r="M32" s="22"/>
      <c r="N32" s="22"/>
      <c r="O32" s="22"/>
      <c r="P32" s="22"/>
    </row>
    <row r="33" spans="1:16" ht="39" customHeight="1" thickBot="1" x14ac:dyDescent="0.25">
      <c r="A33" s="22"/>
      <c r="B33" s="25" t="s">
        <v>
6</v>
      </c>
      <c r="C33" s="26"/>
      <c r="D33" s="26"/>
      <c r="E33" s="27" t="s">
        <v>
2</v>
      </c>
      <c r="F33" s="28" t="s">
        <v>
559</v>
      </c>
      <c r="G33" s="29" t="s">
        <v>
560</v>
      </c>
      <c r="H33" s="29" t="s">
        <v>
561</v>
      </c>
      <c r="I33" s="29" t="s">
        <v>
562</v>
      </c>
      <c r="J33" s="30" t="s">
        <v>
563</v>
      </c>
      <c r="K33" s="22"/>
      <c r="L33" s="22"/>
      <c r="M33" s="22"/>
      <c r="N33" s="22"/>
      <c r="O33" s="22"/>
      <c r="P33" s="22"/>
    </row>
    <row r="34" spans="1:16" ht="39" customHeight="1" x14ac:dyDescent="0.2">
      <c r="A34" s="22"/>
      <c r="B34" s="31"/>
      <c r="C34" s="1250" t="s">
        <v>
567</v>
      </c>
      <c r="D34" s="1250"/>
      <c r="E34" s="1251"/>
      <c r="F34" s="32">
        <v>
3.31</v>
      </c>
      <c r="G34" s="33">
        <v>
8.07</v>
      </c>
      <c r="H34" s="33">
        <v>
8.34</v>
      </c>
      <c r="I34" s="33">
        <v>
9.85</v>
      </c>
      <c r="J34" s="34">
        <v>
7.62</v>
      </c>
      <c r="K34" s="22"/>
      <c r="L34" s="22"/>
      <c r="M34" s="22"/>
      <c r="N34" s="22"/>
      <c r="O34" s="22"/>
      <c r="P34" s="22"/>
    </row>
    <row r="35" spans="1:16" ht="39" customHeight="1" x14ac:dyDescent="0.2">
      <c r="A35" s="22"/>
      <c r="B35" s="35"/>
      <c r="C35" s="1244" t="s">
        <v>
568</v>
      </c>
      <c r="D35" s="1245"/>
      <c r="E35" s="1246"/>
      <c r="F35" s="36">
        <v>
2.94</v>
      </c>
      <c r="G35" s="37">
        <v>
2.67</v>
      </c>
      <c r="H35" s="37">
        <v>
3.26</v>
      </c>
      <c r="I35" s="37">
        <v>
3.42</v>
      </c>
      <c r="J35" s="38">
        <v>
2.34</v>
      </c>
      <c r="K35" s="22"/>
      <c r="L35" s="22"/>
      <c r="M35" s="22"/>
      <c r="N35" s="22"/>
      <c r="O35" s="22"/>
      <c r="P35" s="22"/>
    </row>
    <row r="36" spans="1:16" ht="39" customHeight="1" x14ac:dyDescent="0.2">
      <c r="A36" s="22"/>
      <c r="B36" s="35"/>
      <c r="C36" s="1244" t="s">
        <v>
569</v>
      </c>
      <c r="D36" s="1245"/>
      <c r="E36" s="1246"/>
      <c r="F36" s="36">
        <v>
0.7</v>
      </c>
      <c r="G36" s="37">
        <v>
0.37</v>
      </c>
      <c r="H36" s="37">
        <v>
0.31</v>
      </c>
      <c r="I36" s="37">
        <v>
0.43</v>
      </c>
      <c r="J36" s="38">
        <v>
2.2000000000000002</v>
      </c>
      <c r="K36" s="22"/>
      <c r="L36" s="22"/>
      <c r="M36" s="22"/>
      <c r="N36" s="22"/>
      <c r="O36" s="22"/>
      <c r="P36" s="22"/>
    </row>
    <row r="37" spans="1:16" ht="39" customHeight="1" x14ac:dyDescent="0.2">
      <c r="A37" s="22"/>
      <c r="B37" s="35"/>
      <c r="C37" s="1244" t="s">
        <v>
570</v>
      </c>
      <c r="D37" s="1245"/>
      <c r="E37" s="1246"/>
      <c r="F37" s="36">
        <v>
1.58</v>
      </c>
      <c r="G37" s="37">
        <v>
1.82</v>
      </c>
      <c r="H37" s="37">
        <v>
0.64</v>
      </c>
      <c r="I37" s="37">
        <v>
0.68</v>
      </c>
      <c r="J37" s="38">
        <v>
0.61</v>
      </c>
      <c r="K37" s="22"/>
      <c r="L37" s="22"/>
      <c r="M37" s="22"/>
      <c r="N37" s="22"/>
      <c r="O37" s="22"/>
      <c r="P37" s="22"/>
    </row>
    <row r="38" spans="1:16" ht="39" customHeight="1" x14ac:dyDescent="0.2">
      <c r="A38" s="22"/>
      <c r="B38" s="35"/>
      <c r="C38" s="1244" t="s">
        <v>
571</v>
      </c>
      <c r="D38" s="1245"/>
      <c r="E38" s="1246"/>
      <c r="F38" s="36">
        <v>
0.45</v>
      </c>
      <c r="G38" s="37">
        <v>
0.72</v>
      </c>
      <c r="H38" s="37">
        <v>
0.38</v>
      </c>
      <c r="I38" s="37">
        <v>
0.5</v>
      </c>
      <c r="J38" s="38">
        <v>
0.61</v>
      </c>
      <c r="K38" s="22"/>
      <c r="L38" s="22"/>
      <c r="M38" s="22"/>
      <c r="N38" s="22"/>
      <c r="O38" s="22"/>
      <c r="P38" s="22"/>
    </row>
    <row r="39" spans="1:16" ht="39" customHeight="1" x14ac:dyDescent="0.2">
      <c r="A39" s="22"/>
      <c r="B39" s="35"/>
      <c r="C39" s="1244" t="s">
        <v>
572</v>
      </c>
      <c r="D39" s="1245"/>
      <c r="E39" s="1246"/>
      <c r="F39" s="36">
        <v>
0.24</v>
      </c>
      <c r="G39" s="37">
        <v>
0.17</v>
      </c>
      <c r="H39" s="37">
        <v>
0.22</v>
      </c>
      <c r="I39" s="37">
        <v>
0.55000000000000004</v>
      </c>
      <c r="J39" s="38">
        <v>
0.43</v>
      </c>
      <c r="K39" s="22"/>
      <c r="L39" s="22"/>
      <c r="M39" s="22"/>
      <c r="N39" s="22"/>
      <c r="O39" s="22"/>
      <c r="P39" s="22"/>
    </row>
    <row r="40" spans="1:16" ht="39" customHeight="1" x14ac:dyDescent="0.2">
      <c r="A40" s="22"/>
      <c r="B40" s="35"/>
      <c r="C40" s="1244" t="s">
        <v>
573</v>
      </c>
      <c r="D40" s="1245"/>
      <c r="E40" s="1246"/>
      <c r="F40" s="36">
        <v>
0.12</v>
      </c>
      <c r="G40" s="37">
        <v>
0.21</v>
      </c>
      <c r="H40" s="37">
        <v>
0.11</v>
      </c>
      <c r="I40" s="37">
        <v>
0.12</v>
      </c>
      <c r="J40" s="38">
        <v>
0.1</v>
      </c>
      <c r="K40" s="22"/>
      <c r="L40" s="22"/>
      <c r="M40" s="22"/>
      <c r="N40" s="22"/>
      <c r="O40" s="22"/>
      <c r="P40" s="22"/>
    </row>
    <row r="41" spans="1:16" ht="39" customHeight="1" x14ac:dyDescent="0.2">
      <c r="A41" s="22"/>
      <c r="B41" s="35"/>
      <c r="C41" s="1244" t="s">
        <v>
574</v>
      </c>
      <c r="D41" s="1245"/>
      <c r="E41" s="1246"/>
      <c r="F41" s="36">
        <v>
0.06</v>
      </c>
      <c r="G41" s="37">
        <v>
0.13</v>
      </c>
      <c r="H41" s="37">
        <v>
0.28000000000000003</v>
      </c>
      <c r="I41" s="37">
        <v>
0.28000000000000003</v>
      </c>
      <c r="J41" s="38">
        <v>
0.06</v>
      </c>
      <c r="K41" s="22"/>
      <c r="L41" s="22"/>
      <c r="M41" s="22"/>
      <c r="N41" s="22"/>
      <c r="O41" s="22"/>
      <c r="P41" s="22"/>
    </row>
    <row r="42" spans="1:16" ht="39" customHeight="1" x14ac:dyDescent="0.2">
      <c r="A42" s="22"/>
      <c r="B42" s="39"/>
      <c r="C42" s="1244" t="s">
        <v>
575</v>
      </c>
      <c r="D42" s="1245"/>
      <c r="E42" s="1246"/>
      <c r="F42" s="36" t="s">
        <v>
518</v>
      </c>
      <c r="G42" s="37" t="s">
        <v>
518</v>
      </c>
      <c r="H42" s="37" t="s">
        <v>
518</v>
      </c>
      <c r="I42" s="37" t="s">
        <v>
518</v>
      </c>
      <c r="J42" s="38" t="s">
        <v>
518</v>
      </c>
      <c r="K42" s="22"/>
      <c r="L42" s="22"/>
      <c r="M42" s="22"/>
      <c r="N42" s="22"/>
      <c r="O42" s="22"/>
      <c r="P42" s="22"/>
    </row>
    <row r="43" spans="1:16" ht="39" customHeight="1" thickBot="1" x14ac:dyDescent="0.25">
      <c r="A43" s="22"/>
      <c r="B43" s="40"/>
      <c r="C43" s="1247" t="s">
        <v>
576</v>
      </c>
      <c r="D43" s="1248"/>
      <c r="E43" s="1249"/>
      <c r="F43" s="41" t="s">
        <v>
518</v>
      </c>
      <c r="G43" s="42" t="s">
        <v>
518</v>
      </c>
      <c r="H43" s="42" t="s">
        <v>
518</v>
      </c>
      <c r="I43" s="42" t="s">
        <v>
518</v>
      </c>
      <c r="J43" s="43" t="s">
        <v>
518</v>
      </c>
      <c r="K43" s="22"/>
      <c r="L43" s="22"/>
      <c r="M43" s="22"/>
      <c r="N43" s="22"/>
      <c r="O43" s="22"/>
      <c r="P43" s="22"/>
    </row>
    <row r="44" spans="1:16" ht="39" customHeight="1" x14ac:dyDescent="0.2">
      <c r="A44" s="22"/>
      <c r="B44" s="44" t="s">
        <v>
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u708p+0rLIwfsubxks0oOdN5lmYeq1jdv/L8Uib/VBmdgEaCuIKPoxXzEX70Ju3W6eOR1IY2KVlDTHhcxrVT8g==" saltValue="lTCzK8TTO1HOFhqEgYlPI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
8</v>
      </c>
      <c r="P43" s="48"/>
      <c r="Q43" s="48"/>
      <c r="R43" s="48"/>
      <c r="S43" s="48"/>
      <c r="T43" s="48"/>
      <c r="U43" s="48"/>
    </row>
    <row r="44" spans="1:21" ht="30.75" customHeight="1" thickBot="1" x14ac:dyDescent="0.25">
      <c r="A44" s="48"/>
      <c r="B44" s="51" t="s">
        <v>
9</v>
      </c>
      <c r="C44" s="52"/>
      <c r="D44" s="52"/>
      <c r="E44" s="53"/>
      <c r="F44" s="53"/>
      <c r="G44" s="53"/>
      <c r="H44" s="53"/>
      <c r="I44" s="53"/>
      <c r="J44" s="54" t="s">
        <v>
2</v>
      </c>
      <c r="K44" s="55" t="s">
        <v>
559</v>
      </c>
      <c r="L44" s="56" t="s">
        <v>
560</v>
      </c>
      <c r="M44" s="56" t="s">
        <v>
561</v>
      </c>
      <c r="N44" s="56" t="s">
        <v>
562</v>
      </c>
      <c r="O44" s="57" t="s">
        <v>
563</v>
      </c>
      <c r="P44" s="48"/>
      <c r="Q44" s="48"/>
      <c r="R44" s="48"/>
      <c r="S44" s="48"/>
      <c r="T44" s="48"/>
      <c r="U44" s="48"/>
    </row>
    <row r="45" spans="1:21" ht="30.75" customHeight="1" x14ac:dyDescent="0.2">
      <c r="A45" s="48"/>
      <c r="B45" s="1270" t="s">
        <v>
10</v>
      </c>
      <c r="C45" s="1271"/>
      <c r="D45" s="58"/>
      <c r="E45" s="1276" t="s">
        <v>
11</v>
      </c>
      <c r="F45" s="1276"/>
      <c r="G45" s="1276"/>
      <c r="H45" s="1276"/>
      <c r="I45" s="1276"/>
      <c r="J45" s="1277"/>
      <c r="K45" s="59">
        <v>
92</v>
      </c>
      <c r="L45" s="60">
        <v>
87</v>
      </c>
      <c r="M45" s="60">
        <v>
91</v>
      </c>
      <c r="N45" s="60">
        <v>
92</v>
      </c>
      <c r="O45" s="61">
        <v>
94</v>
      </c>
      <c r="P45" s="48"/>
      <c r="Q45" s="48"/>
      <c r="R45" s="48"/>
      <c r="S45" s="48"/>
      <c r="T45" s="48"/>
      <c r="U45" s="48"/>
    </row>
    <row r="46" spans="1:21" ht="30.75" customHeight="1" x14ac:dyDescent="0.2">
      <c r="A46" s="48"/>
      <c r="B46" s="1272"/>
      <c r="C46" s="1273"/>
      <c r="D46" s="62"/>
      <c r="E46" s="1254" t="s">
        <v>
12</v>
      </c>
      <c r="F46" s="1254"/>
      <c r="G46" s="1254"/>
      <c r="H46" s="1254"/>
      <c r="I46" s="1254"/>
      <c r="J46" s="1255"/>
      <c r="K46" s="63" t="s">
        <v>
518</v>
      </c>
      <c r="L46" s="64" t="s">
        <v>
518</v>
      </c>
      <c r="M46" s="64" t="s">
        <v>
518</v>
      </c>
      <c r="N46" s="64" t="s">
        <v>
518</v>
      </c>
      <c r="O46" s="65" t="s">
        <v>
518</v>
      </c>
      <c r="P46" s="48"/>
      <c r="Q46" s="48"/>
      <c r="R46" s="48"/>
      <c r="S46" s="48"/>
      <c r="T46" s="48"/>
      <c r="U46" s="48"/>
    </row>
    <row r="47" spans="1:21" ht="30.75" customHeight="1" x14ac:dyDescent="0.2">
      <c r="A47" s="48"/>
      <c r="B47" s="1272"/>
      <c r="C47" s="1273"/>
      <c r="D47" s="62"/>
      <c r="E47" s="1254" t="s">
        <v>
13</v>
      </c>
      <c r="F47" s="1254"/>
      <c r="G47" s="1254"/>
      <c r="H47" s="1254"/>
      <c r="I47" s="1254"/>
      <c r="J47" s="1255"/>
      <c r="K47" s="63" t="s">
        <v>
518</v>
      </c>
      <c r="L47" s="64" t="s">
        <v>
518</v>
      </c>
      <c r="M47" s="64" t="s">
        <v>
518</v>
      </c>
      <c r="N47" s="64" t="s">
        <v>
518</v>
      </c>
      <c r="O47" s="65" t="s">
        <v>
518</v>
      </c>
      <c r="P47" s="48"/>
      <c r="Q47" s="48"/>
      <c r="R47" s="48"/>
      <c r="S47" s="48"/>
      <c r="T47" s="48"/>
      <c r="U47" s="48"/>
    </row>
    <row r="48" spans="1:21" ht="30.75" customHeight="1" x14ac:dyDescent="0.2">
      <c r="A48" s="48"/>
      <c r="B48" s="1272"/>
      <c r="C48" s="1273"/>
      <c r="D48" s="62"/>
      <c r="E48" s="1254" t="s">
        <v>
14</v>
      </c>
      <c r="F48" s="1254"/>
      <c r="G48" s="1254"/>
      <c r="H48" s="1254"/>
      <c r="I48" s="1254"/>
      <c r="J48" s="1255"/>
      <c r="K48" s="63">
        <v>
164</v>
      </c>
      <c r="L48" s="64">
        <v>
170</v>
      </c>
      <c r="M48" s="64">
        <v>
176</v>
      </c>
      <c r="N48" s="64">
        <v>
177</v>
      </c>
      <c r="O48" s="65">
        <v>
180</v>
      </c>
      <c r="P48" s="48"/>
      <c r="Q48" s="48"/>
      <c r="R48" s="48"/>
      <c r="S48" s="48"/>
      <c r="T48" s="48"/>
      <c r="U48" s="48"/>
    </row>
    <row r="49" spans="1:21" ht="30.75" customHeight="1" x14ac:dyDescent="0.2">
      <c r="A49" s="48"/>
      <c r="B49" s="1272"/>
      <c r="C49" s="1273"/>
      <c r="D49" s="62"/>
      <c r="E49" s="1254" t="s">
        <v>
15</v>
      </c>
      <c r="F49" s="1254"/>
      <c r="G49" s="1254"/>
      <c r="H49" s="1254"/>
      <c r="I49" s="1254"/>
      <c r="J49" s="1255"/>
      <c r="K49" s="63">
        <v>
26</v>
      </c>
      <c r="L49" s="64">
        <v>
31</v>
      </c>
      <c r="M49" s="64">
        <v>
33</v>
      </c>
      <c r="N49" s="64">
        <v>
34</v>
      </c>
      <c r="O49" s="65">
        <v>
34</v>
      </c>
      <c r="P49" s="48"/>
      <c r="Q49" s="48"/>
      <c r="R49" s="48"/>
      <c r="S49" s="48"/>
      <c r="T49" s="48"/>
      <c r="U49" s="48"/>
    </row>
    <row r="50" spans="1:21" ht="30.75" customHeight="1" x14ac:dyDescent="0.2">
      <c r="A50" s="48"/>
      <c r="B50" s="1272"/>
      <c r="C50" s="1273"/>
      <c r="D50" s="62"/>
      <c r="E50" s="1254" t="s">
        <v>
16</v>
      </c>
      <c r="F50" s="1254"/>
      <c r="G50" s="1254"/>
      <c r="H50" s="1254"/>
      <c r="I50" s="1254"/>
      <c r="J50" s="1255"/>
      <c r="K50" s="63" t="s">
        <v>
518</v>
      </c>
      <c r="L50" s="64" t="s">
        <v>
518</v>
      </c>
      <c r="M50" s="64" t="s">
        <v>
518</v>
      </c>
      <c r="N50" s="64" t="s">
        <v>
518</v>
      </c>
      <c r="O50" s="65" t="s">
        <v>
518</v>
      </c>
      <c r="P50" s="48"/>
      <c r="Q50" s="48"/>
      <c r="R50" s="48"/>
      <c r="S50" s="48"/>
      <c r="T50" s="48"/>
      <c r="U50" s="48"/>
    </row>
    <row r="51" spans="1:21" ht="30.75" customHeight="1" x14ac:dyDescent="0.2">
      <c r="A51" s="48"/>
      <c r="B51" s="1274"/>
      <c r="C51" s="1275"/>
      <c r="D51" s="66"/>
      <c r="E51" s="1254" t="s">
        <v>
17</v>
      </c>
      <c r="F51" s="1254"/>
      <c r="G51" s="1254"/>
      <c r="H51" s="1254"/>
      <c r="I51" s="1254"/>
      <c r="J51" s="1255"/>
      <c r="K51" s="63" t="s">
        <v>
518</v>
      </c>
      <c r="L51" s="64" t="s">
        <v>
518</v>
      </c>
      <c r="M51" s="64" t="s">
        <v>
518</v>
      </c>
      <c r="N51" s="64" t="s">
        <v>
518</v>
      </c>
      <c r="O51" s="65" t="s">
        <v>
518</v>
      </c>
      <c r="P51" s="48"/>
      <c r="Q51" s="48"/>
      <c r="R51" s="48"/>
      <c r="S51" s="48"/>
      <c r="T51" s="48"/>
      <c r="U51" s="48"/>
    </row>
    <row r="52" spans="1:21" ht="30.75" customHeight="1" x14ac:dyDescent="0.2">
      <c r="A52" s="48"/>
      <c r="B52" s="1252" t="s">
        <v>
18</v>
      </c>
      <c r="C52" s="1253"/>
      <c r="D52" s="66"/>
      <c r="E52" s="1254" t="s">
        <v>
19</v>
      </c>
      <c r="F52" s="1254"/>
      <c r="G52" s="1254"/>
      <c r="H52" s="1254"/>
      <c r="I52" s="1254"/>
      <c r="J52" s="1255"/>
      <c r="K52" s="63">
        <v>
232</v>
      </c>
      <c r="L52" s="64">
        <v>
231</v>
      </c>
      <c r="M52" s="64">
        <v>
238</v>
      </c>
      <c r="N52" s="64">
        <v>
242</v>
      </c>
      <c r="O52" s="65">
        <v>
241</v>
      </c>
      <c r="P52" s="48"/>
      <c r="Q52" s="48"/>
      <c r="R52" s="48"/>
      <c r="S52" s="48"/>
      <c r="T52" s="48"/>
      <c r="U52" s="48"/>
    </row>
    <row r="53" spans="1:21" ht="30.75" customHeight="1" thickBot="1" x14ac:dyDescent="0.25">
      <c r="A53" s="48"/>
      <c r="B53" s="1256" t="s">
        <v>
20</v>
      </c>
      <c r="C53" s="1257"/>
      <c r="D53" s="67"/>
      <c r="E53" s="1258" t="s">
        <v>
21</v>
      </c>
      <c r="F53" s="1258"/>
      <c r="G53" s="1258"/>
      <c r="H53" s="1258"/>
      <c r="I53" s="1258"/>
      <c r="J53" s="1259"/>
      <c r="K53" s="68">
        <v>
50</v>
      </c>
      <c r="L53" s="69">
        <v>
57</v>
      </c>
      <c r="M53" s="69">
        <v>
62</v>
      </c>
      <c r="N53" s="69">
        <v>
61</v>
      </c>
      <c r="O53" s="70">
        <v>
67</v>
      </c>
      <c r="P53" s="48"/>
      <c r="Q53" s="48"/>
      <c r="R53" s="48"/>
      <c r="S53" s="48"/>
      <c r="T53" s="48"/>
      <c r="U53" s="48"/>
    </row>
    <row r="54" spans="1:21" ht="24" customHeight="1" x14ac:dyDescent="0.2">
      <c r="A54" s="48"/>
      <c r="B54" s="71" t="s">
        <v>
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
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
2</v>
      </c>
      <c r="K56" s="79" t="s">
        <v>
577</v>
      </c>
      <c r="L56" s="80" t="s">
        <v>
578</v>
      </c>
      <c r="M56" s="80" t="s">
        <v>
579</v>
      </c>
      <c r="N56" s="80" t="s">
        <v>
580</v>
      </c>
      <c r="O56" s="81" t="s">
        <v>
581</v>
      </c>
      <c r="P56" s="48"/>
      <c r="Q56" s="48"/>
      <c r="R56" s="48"/>
      <c r="S56" s="48"/>
      <c r="T56" s="48"/>
      <c r="U56" s="48"/>
    </row>
    <row r="57" spans="1:21" ht="31.5" customHeight="1" x14ac:dyDescent="0.2">
      <c r="B57" s="1260" t="s">
        <v>
24</v>
      </c>
      <c r="C57" s="1261"/>
      <c r="D57" s="1264" t="s">
        <v>
25</v>
      </c>
      <c r="E57" s="1265"/>
      <c r="F57" s="1265"/>
      <c r="G57" s="1265"/>
      <c r="H57" s="1265"/>
      <c r="I57" s="1265"/>
      <c r="J57" s="1266"/>
      <c r="K57" s="82" t="s">
        <v>
593</v>
      </c>
      <c r="L57" s="83" t="s">
        <v>
593</v>
      </c>
      <c r="M57" s="83" t="s">
        <v>
593</v>
      </c>
      <c r="N57" s="83" t="s">
        <v>
593</v>
      </c>
      <c r="O57" s="84" t="s">
        <v>
593</v>
      </c>
    </row>
    <row r="58" spans="1:21" ht="31.5" customHeight="1" thickBot="1" x14ac:dyDescent="0.25">
      <c r="B58" s="1262"/>
      <c r="C58" s="1263"/>
      <c r="D58" s="1267" t="s">
        <v>
26</v>
      </c>
      <c r="E58" s="1268"/>
      <c r="F58" s="1268"/>
      <c r="G58" s="1268"/>
      <c r="H58" s="1268"/>
      <c r="I58" s="1268"/>
      <c r="J58" s="1269"/>
      <c r="K58" s="85" t="s">
        <v>
593</v>
      </c>
      <c r="L58" s="86" t="s">
        <v>
593</v>
      </c>
      <c r="M58" s="86" t="s">
        <v>
592</v>
      </c>
      <c r="N58" s="86" t="s">
        <v>
592</v>
      </c>
      <c r="O58" s="87" t="s">
        <v>
592</v>
      </c>
    </row>
    <row r="59" spans="1:21" ht="24" customHeight="1" x14ac:dyDescent="0.2">
      <c r="B59" s="88"/>
      <c r="C59" s="88"/>
      <c r="D59" s="89" t="s">
        <v>
27</v>
      </c>
      <c r="E59" s="90"/>
      <c r="F59" s="90"/>
      <c r="G59" s="90"/>
      <c r="H59" s="90"/>
      <c r="I59" s="90"/>
      <c r="J59" s="90"/>
      <c r="K59" s="90"/>
      <c r="L59" s="90"/>
      <c r="M59" s="90"/>
      <c r="N59" s="90"/>
      <c r="O59" s="90"/>
    </row>
    <row r="60" spans="1:21" ht="24" customHeight="1" x14ac:dyDescent="0.2">
      <c r="B60" s="91"/>
      <c r="C60" s="91"/>
      <c r="D60" s="89" t="s">
        <v>
28</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fv1r2XvOLDLJF47XgcIr68VNa3tAhx9uPsWps8fZqxwIYgq2Wtrlp9KTwiAExrzkGJ1vkUtGE1iCh5pbWZcpw==" saltValue="f8OTKMmDIOFXBH37bNb/F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
&amp;C&amp;P/&amp;N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S43" sqref="S43"/>
    </sheetView>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
8</v>
      </c>
    </row>
    <row r="40" spans="2:13" ht="27.75" customHeight="1" thickBot="1" x14ac:dyDescent="0.25">
      <c r="B40" s="94" t="s">
        <v>
9</v>
      </c>
      <c r="C40" s="95"/>
      <c r="D40" s="95"/>
      <c r="E40" s="96"/>
      <c r="F40" s="96"/>
      <c r="G40" s="96"/>
      <c r="H40" s="97" t="s">
        <v>
2</v>
      </c>
      <c r="I40" s="98" t="s">
        <v>
559</v>
      </c>
      <c r="J40" s="99" t="s">
        <v>
560</v>
      </c>
      <c r="K40" s="99" t="s">
        <v>
561</v>
      </c>
      <c r="L40" s="99" t="s">
        <v>
562</v>
      </c>
      <c r="M40" s="100" t="s">
        <v>
563</v>
      </c>
    </row>
    <row r="41" spans="2:13" ht="27.75" customHeight="1" x14ac:dyDescent="0.2">
      <c r="B41" s="1290" t="s">
        <v>
29</v>
      </c>
      <c r="C41" s="1291"/>
      <c r="D41" s="101"/>
      <c r="E41" s="1292" t="s">
        <v>
30</v>
      </c>
      <c r="F41" s="1292"/>
      <c r="G41" s="1292"/>
      <c r="H41" s="1293"/>
      <c r="I41" s="102">
        <v>
1127</v>
      </c>
      <c r="J41" s="103">
        <v>
1126</v>
      </c>
      <c r="K41" s="103">
        <v>
1100</v>
      </c>
      <c r="L41" s="103">
        <v>
1071</v>
      </c>
      <c r="M41" s="104">
        <v>
1036</v>
      </c>
    </row>
    <row r="42" spans="2:13" ht="27.75" customHeight="1" x14ac:dyDescent="0.2">
      <c r="B42" s="1280"/>
      <c r="C42" s="1281"/>
      <c r="D42" s="105"/>
      <c r="E42" s="1284" t="s">
        <v>
31</v>
      </c>
      <c r="F42" s="1284"/>
      <c r="G42" s="1284"/>
      <c r="H42" s="1285"/>
      <c r="I42" s="106" t="s">
        <v>
518</v>
      </c>
      <c r="J42" s="107" t="s">
        <v>
518</v>
      </c>
      <c r="K42" s="107" t="s">
        <v>
518</v>
      </c>
      <c r="L42" s="107" t="s">
        <v>
518</v>
      </c>
      <c r="M42" s="108" t="s">
        <v>
518</v>
      </c>
    </row>
    <row r="43" spans="2:13" ht="27.75" customHeight="1" x14ac:dyDescent="0.2">
      <c r="B43" s="1280"/>
      <c r="C43" s="1281"/>
      <c r="D43" s="105"/>
      <c r="E43" s="1284" t="s">
        <v>
32</v>
      </c>
      <c r="F43" s="1284"/>
      <c r="G43" s="1284"/>
      <c r="H43" s="1285"/>
      <c r="I43" s="106">
        <v>
1955</v>
      </c>
      <c r="J43" s="107">
        <v>
1936</v>
      </c>
      <c r="K43" s="107">
        <v>
1793</v>
      </c>
      <c r="L43" s="107">
        <v>
1735</v>
      </c>
      <c r="M43" s="108">
        <v>
1686</v>
      </c>
    </row>
    <row r="44" spans="2:13" ht="27.75" customHeight="1" x14ac:dyDescent="0.2">
      <c r="B44" s="1280"/>
      <c r="C44" s="1281"/>
      <c r="D44" s="105"/>
      <c r="E44" s="1284" t="s">
        <v>
33</v>
      </c>
      <c r="F44" s="1284"/>
      <c r="G44" s="1284"/>
      <c r="H44" s="1285"/>
      <c r="I44" s="106">
        <v>
594</v>
      </c>
      <c r="J44" s="107">
        <v>
583</v>
      </c>
      <c r="K44" s="107">
        <v>
549</v>
      </c>
      <c r="L44" s="107">
        <v>
544</v>
      </c>
      <c r="M44" s="108">
        <v>
514</v>
      </c>
    </row>
    <row r="45" spans="2:13" ht="27.75" customHeight="1" x14ac:dyDescent="0.2">
      <c r="B45" s="1280"/>
      <c r="C45" s="1281"/>
      <c r="D45" s="105"/>
      <c r="E45" s="1284" t="s">
        <v>
34</v>
      </c>
      <c r="F45" s="1284"/>
      <c r="G45" s="1284"/>
      <c r="H45" s="1285"/>
      <c r="I45" s="106">
        <v>
575</v>
      </c>
      <c r="J45" s="107">
        <v>
571</v>
      </c>
      <c r="K45" s="107">
        <v>
565</v>
      </c>
      <c r="L45" s="107">
        <v>
565</v>
      </c>
      <c r="M45" s="108">
        <v>
564</v>
      </c>
    </row>
    <row r="46" spans="2:13" ht="27.75" customHeight="1" x14ac:dyDescent="0.2">
      <c r="B46" s="1280"/>
      <c r="C46" s="1281"/>
      <c r="D46" s="109"/>
      <c r="E46" s="1284" t="s">
        <v>
35</v>
      </c>
      <c r="F46" s="1284"/>
      <c r="G46" s="1284"/>
      <c r="H46" s="1285"/>
      <c r="I46" s="106" t="s">
        <v>
518</v>
      </c>
      <c r="J46" s="107" t="s">
        <v>
518</v>
      </c>
      <c r="K46" s="107" t="s">
        <v>
518</v>
      </c>
      <c r="L46" s="107" t="s">
        <v>
518</v>
      </c>
      <c r="M46" s="108" t="s">
        <v>
518</v>
      </c>
    </row>
    <row r="47" spans="2:13" ht="27.75" customHeight="1" x14ac:dyDescent="0.2">
      <c r="B47" s="1280"/>
      <c r="C47" s="1281"/>
      <c r="D47" s="110"/>
      <c r="E47" s="1294" t="s">
        <v>
36</v>
      </c>
      <c r="F47" s="1295"/>
      <c r="G47" s="1295"/>
      <c r="H47" s="1296"/>
      <c r="I47" s="106" t="s">
        <v>
518</v>
      </c>
      <c r="J47" s="107" t="s">
        <v>
518</v>
      </c>
      <c r="K47" s="107" t="s">
        <v>
518</v>
      </c>
      <c r="L47" s="107" t="s">
        <v>
518</v>
      </c>
      <c r="M47" s="108" t="s">
        <v>
518</v>
      </c>
    </row>
    <row r="48" spans="2:13" ht="27.75" customHeight="1" x14ac:dyDescent="0.2">
      <c r="B48" s="1280"/>
      <c r="C48" s="1281"/>
      <c r="D48" s="105"/>
      <c r="E48" s="1284" t="s">
        <v>
37</v>
      </c>
      <c r="F48" s="1284"/>
      <c r="G48" s="1284"/>
      <c r="H48" s="1285"/>
      <c r="I48" s="106" t="s">
        <v>
518</v>
      </c>
      <c r="J48" s="107" t="s">
        <v>
518</v>
      </c>
      <c r="K48" s="107" t="s">
        <v>
518</v>
      </c>
      <c r="L48" s="107" t="s">
        <v>
518</v>
      </c>
      <c r="M48" s="108" t="s">
        <v>
518</v>
      </c>
    </row>
    <row r="49" spans="2:13" ht="27.75" customHeight="1" x14ac:dyDescent="0.2">
      <c r="B49" s="1282"/>
      <c r="C49" s="1283"/>
      <c r="D49" s="105"/>
      <c r="E49" s="1284" t="s">
        <v>
38</v>
      </c>
      <c r="F49" s="1284"/>
      <c r="G49" s="1284"/>
      <c r="H49" s="1285"/>
      <c r="I49" s="106" t="s">
        <v>
518</v>
      </c>
      <c r="J49" s="107" t="s">
        <v>
518</v>
      </c>
      <c r="K49" s="107" t="s">
        <v>
518</v>
      </c>
      <c r="L49" s="107" t="s">
        <v>
518</v>
      </c>
      <c r="M49" s="108" t="s">
        <v>
518</v>
      </c>
    </row>
    <row r="50" spans="2:13" ht="27.75" customHeight="1" x14ac:dyDescent="0.2">
      <c r="B50" s="1278" t="s">
        <v>
39</v>
      </c>
      <c r="C50" s="1279"/>
      <c r="D50" s="111"/>
      <c r="E50" s="1284" t="s">
        <v>
40</v>
      </c>
      <c r="F50" s="1284"/>
      <c r="G50" s="1284"/>
      <c r="H50" s="1285"/>
      <c r="I50" s="106">
        <v>
5502</v>
      </c>
      <c r="J50" s="107">
        <v>
5643</v>
      </c>
      <c r="K50" s="107">
        <v>
5684</v>
      </c>
      <c r="L50" s="107">
        <v>
5604</v>
      </c>
      <c r="M50" s="108">
        <v>
5499</v>
      </c>
    </row>
    <row r="51" spans="2:13" ht="27.75" customHeight="1" x14ac:dyDescent="0.2">
      <c r="B51" s="1280"/>
      <c r="C51" s="1281"/>
      <c r="D51" s="105"/>
      <c r="E51" s="1284" t="s">
        <v>
41</v>
      </c>
      <c r="F51" s="1284"/>
      <c r="G51" s="1284"/>
      <c r="H51" s="1285"/>
      <c r="I51" s="106">
        <v>
6</v>
      </c>
      <c r="J51" s="107">
        <v>
3</v>
      </c>
      <c r="K51" s="107">
        <v>
3</v>
      </c>
      <c r="L51" s="107" t="s">
        <v>
518</v>
      </c>
      <c r="M51" s="108" t="s">
        <v>
518</v>
      </c>
    </row>
    <row r="52" spans="2:13" ht="27.75" customHeight="1" x14ac:dyDescent="0.2">
      <c r="B52" s="1282"/>
      <c r="C52" s="1283"/>
      <c r="D52" s="105"/>
      <c r="E52" s="1284" t="s">
        <v>
42</v>
      </c>
      <c r="F52" s="1284"/>
      <c r="G52" s="1284"/>
      <c r="H52" s="1285"/>
      <c r="I52" s="106">
        <v>
2490</v>
      </c>
      <c r="J52" s="107">
        <v>
2446</v>
      </c>
      <c r="K52" s="107">
        <v>
2331</v>
      </c>
      <c r="L52" s="107">
        <v>
2260</v>
      </c>
      <c r="M52" s="108">
        <v>
2143</v>
      </c>
    </row>
    <row r="53" spans="2:13" ht="27.75" customHeight="1" thickBot="1" x14ac:dyDescent="0.25">
      <c r="B53" s="1286" t="s">
        <v>
43</v>
      </c>
      <c r="C53" s="1287"/>
      <c r="D53" s="112"/>
      <c r="E53" s="1288" t="s">
        <v>
44</v>
      </c>
      <c r="F53" s="1288"/>
      <c r="G53" s="1288"/>
      <c r="H53" s="1289"/>
      <c r="I53" s="113">
        <v>
-3746</v>
      </c>
      <c r="J53" s="114">
        <v>
-3877</v>
      </c>
      <c r="K53" s="114">
        <v>
-4011</v>
      </c>
      <c r="L53" s="114">
        <v>
-3948</v>
      </c>
      <c r="M53" s="115">
        <v>
-3842</v>
      </c>
    </row>
    <row r="54" spans="2:13" ht="27.75" customHeight="1" x14ac:dyDescent="0.2">
      <c r="B54" s="116" t="s">
        <v>
45</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WtD2fYeDUK4TvAaCYt4qBgQPs8PWeN5HqKgUiy0QViFofhPk2YCEuohjj9GxuQFuT1QFftI4olh5wUeToKZqJA==" saltValue="jln9SbW0IB7MTgBvfc/Z2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
&amp;C&amp;P/&amp;N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F62" sqref="F62"/>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
46</v>
      </c>
    </row>
    <row r="54" spans="2:8" ht="29.25" customHeight="1" thickBot="1" x14ac:dyDescent="0.3">
      <c r="B54" s="121" t="s">
        <v>
1</v>
      </c>
      <c r="C54" s="122"/>
      <c r="D54" s="122"/>
      <c r="E54" s="123" t="s">
        <v>
2</v>
      </c>
      <c r="F54" s="124" t="s">
        <v>
561</v>
      </c>
      <c r="G54" s="124" t="s">
        <v>
562</v>
      </c>
      <c r="H54" s="125" t="s">
        <v>
563</v>
      </c>
    </row>
    <row r="55" spans="2:8" ht="52.5" customHeight="1" x14ac:dyDescent="0.2">
      <c r="B55" s="126"/>
      <c r="C55" s="1305" t="s">
        <v>
47</v>
      </c>
      <c r="D55" s="1305"/>
      <c r="E55" s="1306"/>
      <c r="F55" s="127">
        <v>
2742</v>
      </c>
      <c r="G55" s="127">
        <v>
2610</v>
      </c>
      <c r="H55" s="128">
        <v>
2511</v>
      </c>
    </row>
    <row r="56" spans="2:8" ht="52.5" customHeight="1" x14ac:dyDescent="0.2">
      <c r="B56" s="129"/>
      <c r="C56" s="1307" t="s">
        <v>
48</v>
      </c>
      <c r="D56" s="1307"/>
      <c r="E56" s="1308"/>
      <c r="F56" s="130">
        <v>
75</v>
      </c>
      <c r="G56" s="130">
        <v>
75</v>
      </c>
      <c r="H56" s="131">
        <v>
75</v>
      </c>
    </row>
    <row r="57" spans="2:8" ht="53.25" customHeight="1" x14ac:dyDescent="0.2">
      <c r="B57" s="129"/>
      <c r="C57" s="1309" t="s">
        <v>
49</v>
      </c>
      <c r="D57" s="1309"/>
      <c r="E57" s="1310"/>
      <c r="F57" s="132">
        <v>
2554</v>
      </c>
      <c r="G57" s="132">
        <v>
2549</v>
      </c>
      <c r="H57" s="133">
        <v>
2593</v>
      </c>
    </row>
    <row r="58" spans="2:8" ht="45.75" customHeight="1" x14ac:dyDescent="0.2">
      <c r="B58" s="134"/>
      <c r="C58" s="1297" t="s">
        <v>
597</v>
      </c>
      <c r="D58" s="1298"/>
      <c r="E58" s="1299"/>
      <c r="F58" s="135">
        <v>
1555</v>
      </c>
      <c r="G58" s="135">
        <v>
1556</v>
      </c>
      <c r="H58" s="136">
        <v>
1557</v>
      </c>
    </row>
    <row r="59" spans="2:8" ht="45.75" customHeight="1" x14ac:dyDescent="0.2">
      <c r="B59" s="134"/>
      <c r="C59" s="1297" t="s">
        <v>
598</v>
      </c>
      <c r="D59" s="1298"/>
      <c r="E59" s="1299"/>
      <c r="F59" s="135">
        <v>
613</v>
      </c>
      <c r="G59" s="135">
        <v>
606</v>
      </c>
      <c r="H59" s="136">
        <v>
599</v>
      </c>
    </row>
    <row r="60" spans="2:8" ht="45.75" customHeight="1" x14ac:dyDescent="0.2">
      <c r="B60" s="134"/>
      <c r="C60" s="1297" t="s">
        <v>
599</v>
      </c>
      <c r="D60" s="1298"/>
      <c r="E60" s="1299"/>
      <c r="F60" s="135">
        <v>
180</v>
      </c>
      <c r="G60" s="135">
        <v>
181</v>
      </c>
      <c r="H60" s="136">
        <v>
181</v>
      </c>
    </row>
    <row r="61" spans="2:8" ht="45.75" customHeight="1" x14ac:dyDescent="0.2">
      <c r="B61" s="134"/>
      <c r="C61" s="1297" t="s">
        <v>
600</v>
      </c>
      <c r="D61" s="1298"/>
      <c r="E61" s="1299"/>
      <c r="F61" s="135">
        <v>
113</v>
      </c>
      <c r="G61" s="135">
        <v>
113</v>
      </c>
      <c r="H61" s="136">
        <v>
113</v>
      </c>
    </row>
    <row r="62" spans="2:8" ht="45.75" customHeight="1" thickBot="1" x14ac:dyDescent="0.25">
      <c r="B62" s="137"/>
      <c r="C62" s="1300" t="s">
        <v>
601</v>
      </c>
      <c r="D62" s="1301"/>
      <c r="E62" s="1302"/>
      <c r="F62" s="138">
        <v>
0</v>
      </c>
      <c r="G62" s="138">
        <v>
0</v>
      </c>
      <c r="H62" s="139">
        <v>
50</v>
      </c>
    </row>
    <row r="63" spans="2:8" ht="52.5" customHeight="1" thickBot="1" x14ac:dyDescent="0.25">
      <c r="B63" s="140"/>
      <c r="C63" s="1303" t="s">
        <v>
50</v>
      </c>
      <c r="D63" s="1303"/>
      <c r="E63" s="1304"/>
      <c r="F63" s="141">
        <v>
5371</v>
      </c>
      <c r="G63" s="141">
        <v>
5234</v>
      </c>
      <c r="H63" s="142">
        <v>
5179</v>
      </c>
    </row>
    <row r="64" spans="2:8" ht="15" customHeight="1" x14ac:dyDescent="0.2"/>
    <row r="65" ht="0" hidden="1" customHeight="1" x14ac:dyDescent="0.2"/>
    <row r="66" ht="0" hidden="1" customHeight="1" x14ac:dyDescent="0.2"/>
  </sheetData>
  <sheetProtection algorithmName="SHA-512" hashValue="DZkfA2rfQOWdFORnx+2FE3un4QLOE6CGds/V2UoiihJmOG6d+dlx+zSO0wu5ak67kgMlB9zKc/Ae8XAxiXdAVw==" saltValue="NXwBeMLfCV0xloKy+OUrK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
&amp;C&amp;P/&amp;N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x14ac:dyDescent="0.2"/>
  <cols>
    <col min="1" max="1" width="6.33203125" style="387" customWidth="1"/>
    <col min="2" max="107" width="2.44140625" style="387" customWidth="1"/>
    <col min="108" max="108" width="6.109375" style="395" customWidth="1"/>
    <col min="109" max="109" width="5.88671875" style="394" customWidth="1"/>
    <col min="110" max="110" width="19.109375" style="387" hidden="1"/>
    <col min="111" max="115" width="12.6640625" style="387" hidden="1"/>
    <col min="116" max="349" width="8.6640625" style="387" hidden="1"/>
    <col min="350" max="355" width="14.88671875" style="387" hidden="1"/>
    <col min="356" max="357" width="15.88671875" style="387" hidden="1"/>
    <col min="358" max="363" width="16.109375" style="387" hidden="1"/>
    <col min="364" max="364" width="6.109375" style="387" hidden="1"/>
    <col min="365" max="365" width="3" style="387" hidden="1"/>
    <col min="366" max="605" width="8.6640625" style="387" hidden="1"/>
    <col min="606" max="611" width="14.88671875" style="387" hidden="1"/>
    <col min="612" max="613" width="15.88671875" style="387" hidden="1"/>
    <col min="614" max="619" width="16.109375" style="387" hidden="1"/>
    <col min="620" max="620" width="6.109375" style="387" hidden="1"/>
    <col min="621" max="621" width="3" style="387" hidden="1"/>
    <col min="622" max="861" width="8.6640625" style="387" hidden="1"/>
    <col min="862" max="867" width="14.88671875" style="387" hidden="1"/>
    <col min="868" max="869" width="15.88671875" style="387" hidden="1"/>
    <col min="870" max="875" width="16.109375" style="387" hidden="1"/>
    <col min="876" max="876" width="6.109375" style="387" hidden="1"/>
    <col min="877" max="877" width="3" style="387" hidden="1"/>
    <col min="878" max="1117" width="8.6640625" style="387" hidden="1"/>
    <col min="1118" max="1123" width="14.88671875" style="387" hidden="1"/>
    <col min="1124" max="1125" width="15.88671875" style="387" hidden="1"/>
    <col min="1126" max="1131" width="16.109375" style="387" hidden="1"/>
    <col min="1132" max="1132" width="6.109375" style="387" hidden="1"/>
    <col min="1133" max="1133" width="3" style="387" hidden="1"/>
    <col min="1134" max="1373" width="8.6640625" style="387" hidden="1"/>
    <col min="1374" max="1379" width="14.88671875" style="387" hidden="1"/>
    <col min="1380" max="1381" width="15.88671875" style="387" hidden="1"/>
    <col min="1382" max="1387" width="16.109375" style="387" hidden="1"/>
    <col min="1388" max="1388" width="6.109375" style="387" hidden="1"/>
    <col min="1389" max="1389" width="3" style="387" hidden="1"/>
    <col min="1390" max="1629" width="8.6640625" style="387" hidden="1"/>
    <col min="1630" max="1635" width="14.88671875" style="387" hidden="1"/>
    <col min="1636" max="1637" width="15.88671875" style="387" hidden="1"/>
    <col min="1638" max="1643" width="16.109375" style="387" hidden="1"/>
    <col min="1644" max="1644" width="6.109375" style="387" hidden="1"/>
    <col min="1645" max="1645" width="3" style="387" hidden="1"/>
    <col min="1646" max="1885" width="8.6640625" style="387" hidden="1"/>
    <col min="1886" max="1891" width="14.88671875" style="387" hidden="1"/>
    <col min="1892" max="1893" width="15.88671875" style="387" hidden="1"/>
    <col min="1894" max="1899" width="16.109375" style="387" hidden="1"/>
    <col min="1900" max="1900" width="6.109375" style="387" hidden="1"/>
    <col min="1901" max="1901" width="3" style="387" hidden="1"/>
    <col min="1902" max="2141" width="8.6640625" style="387" hidden="1"/>
    <col min="2142" max="2147" width="14.88671875" style="387" hidden="1"/>
    <col min="2148" max="2149" width="15.88671875" style="387" hidden="1"/>
    <col min="2150" max="2155" width="16.109375" style="387" hidden="1"/>
    <col min="2156" max="2156" width="6.109375" style="387" hidden="1"/>
    <col min="2157" max="2157" width="3" style="387" hidden="1"/>
    <col min="2158" max="2397" width="8.6640625" style="387" hidden="1"/>
    <col min="2398" max="2403" width="14.88671875" style="387" hidden="1"/>
    <col min="2404" max="2405" width="15.88671875" style="387" hidden="1"/>
    <col min="2406" max="2411" width="16.109375" style="387" hidden="1"/>
    <col min="2412" max="2412" width="6.109375" style="387" hidden="1"/>
    <col min="2413" max="2413" width="3" style="387" hidden="1"/>
    <col min="2414" max="2653" width="8.6640625" style="387" hidden="1"/>
    <col min="2654" max="2659" width="14.88671875" style="387" hidden="1"/>
    <col min="2660" max="2661" width="15.88671875" style="387" hidden="1"/>
    <col min="2662" max="2667" width="16.109375" style="387" hidden="1"/>
    <col min="2668" max="2668" width="6.109375" style="387" hidden="1"/>
    <col min="2669" max="2669" width="3" style="387" hidden="1"/>
    <col min="2670" max="2909" width="8.6640625" style="387" hidden="1"/>
    <col min="2910" max="2915" width="14.88671875" style="387" hidden="1"/>
    <col min="2916" max="2917" width="15.88671875" style="387" hidden="1"/>
    <col min="2918" max="2923" width="16.109375" style="387" hidden="1"/>
    <col min="2924" max="2924" width="6.109375" style="387" hidden="1"/>
    <col min="2925" max="2925" width="3" style="387" hidden="1"/>
    <col min="2926" max="3165" width="8.6640625" style="387" hidden="1"/>
    <col min="3166" max="3171" width="14.88671875" style="387" hidden="1"/>
    <col min="3172" max="3173" width="15.88671875" style="387" hidden="1"/>
    <col min="3174" max="3179" width="16.109375" style="387" hidden="1"/>
    <col min="3180" max="3180" width="6.109375" style="387" hidden="1"/>
    <col min="3181" max="3181" width="3" style="387" hidden="1"/>
    <col min="3182" max="3421" width="8.6640625" style="387" hidden="1"/>
    <col min="3422" max="3427" width="14.88671875" style="387" hidden="1"/>
    <col min="3428" max="3429" width="15.88671875" style="387" hidden="1"/>
    <col min="3430" max="3435" width="16.109375" style="387" hidden="1"/>
    <col min="3436" max="3436" width="6.109375" style="387" hidden="1"/>
    <col min="3437" max="3437" width="3" style="387" hidden="1"/>
    <col min="3438" max="3677" width="8.6640625" style="387" hidden="1"/>
    <col min="3678" max="3683" width="14.88671875" style="387" hidden="1"/>
    <col min="3684" max="3685" width="15.88671875" style="387" hidden="1"/>
    <col min="3686" max="3691" width="16.109375" style="387" hidden="1"/>
    <col min="3692" max="3692" width="6.109375" style="387" hidden="1"/>
    <col min="3693" max="3693" width="3" style="387" hidden="1"/>
    <col min="3694" max="3933" width="8.6640625" style="387" hidden="1"/>
    <col min="3934" max="3939" width="14.88671875" style="387" hidden="1"/>
    <col min="3940" max="3941" width="15.88671875" style="387" hidden="1"/>
    <col min="3942" max="3947" width="16.109375" style="387" hidden="1"/>
    <col min="3948" max="3948" width="6.109375" style="387" hidden="1"/>
    <col min="3949" max="3949" width="3" style="387" hidden="1"/>
    <col min="3950" max="4189" width="8.6640625" style="387" hidden="1"/>
    <col min="4190" max="4195" width="14.88671875" style="387" hidden="1"/>
    <col min="4196" max="4197" width="15.88671875" style="387" hidden="1"/>
    <col min="4198" max="4203" width="16.109375" style="387" hidden="1"/>
    <col min="4204" max="4204" width="6.109375" style="387" hidden="1"/>
    <col min="4205" max="4205" width="3" style="387" hidden="1"/>
    <col min="4206" max="4445" width="8.6640625" style="387" hidden="1"/>
    <col min="4446" max="4451" width="14.88671875" style="387" hidden="1"/>
    <col min="4452" max="4453" width="15.88671875" style="387" hidden="1"/>
    <col min="4454" max="4459" width="16.109375" style="387" hidden="1"/>
    <col min="4460" max="4460" width="6.109375" style="387" hidden="1"/>
    <col min="4461" max="4461" width="3" style="387" hidden="1"/>
    <col min="4462" max="4701" width="8.6640625" style="387" hidden="1"/>
    <col min="4702" max="4707" width="14.88671875" style="387" hidden="1"/>
    <col min="4708" max="4709" width="15.88671875" style="387" hidden="1"/>
    <col min="4710" max="4715" width="16.109375" style="387" hidden="1"/>
    <col min="4716" max="4716" width="6.109375" style="387" hidden="1"/>
    <col min="4717" max="4717" width="3" style="387" hidden="1"/>
    <col min="4718" max="4957" width="8.6640625" style="387" hidden="1"/>
    <col min="4958" max="4963" width="14.88671875" style="387" hidden="1"/>
    <col min="4964" max="4965" width="15.88671875" style="387" hidden="1"/>
    <col min="4966" max="4971" width="16.109375" style="387" hidden="1"/>
    <col min="4972" max="4972" width="6.109375" style="387" hidden="1"/>
    <col min="4973" max="4973" width="3" style="387" hidden="1"/>
    <col min="4974" max="5213" width="8.6640625" style="387" hidden="1"/>
    <col min="5214" max="5219" width="14.88671875" style="387" hidden="1"/>
    <col min="5220" max="5221" width="15.88671875" style="387" hidden="1"/>
    <col min="5222" max="5227" width="16.109375" style="387" hidden="1"/>
    <col min="5228" max="5228" width="6.109375" style="387" hidden="1"/>
    <col min="5229" max="5229" width="3" style="387" hidden="1"/>
    <col min="5230" max="5469" width="8.6640625" style="387" hidden="1"/>
    <col min="5470" max="5475" width="14.88671875" style="387" hidden="1"/>
    <col min="5476" max="5477" width="15.88671875" style="387" hidden="1"/>
    <col min="5478" max="5483" width="16.109375" style="387" hidden="1"/>
    <col min="5484" max="5484" width="6.109375" style="387" hidden="1"/>
    <col min="5485" max="5485" width="3" style="387" hidden="1"/>
    <col min="5486" max="5725" width="8.6640625" style="387" hidden="1"/>
    <col min="5726" max="5731" width="14.88671875" style="387" hidden="1"/>
    <col min="5732" max="5733" width="15.88671875" style="387" hidden="1"/>
    <col min="5734" max="5739" width="16.109375" style="387" hidden="1"/>
    <col min="5740" max="5740" width="6.109375" style="387" hidden="1"/>
    <col min="5741" max="5741" width="3" style="387" hidden="1"/>
    <col min="5742" max="5981" width="8.6640625" style="387" hidden="1"/>
    <col min="5982" max="5987" width="14.88671875" style="387" hidden="1"/>
    <col min="5988" max="5989" width="15.88671875" style="387" hidden="1"/>
    <col min="5990" max="5995" width="16.109375" style="387" hidden="1"/>
    <col min="5996" max="5996" width="6.109375" style="387" hidden="1"/>
    <col min="5997" max="5997" width="3" style="387" hidden="1"/>
    <col min="5998" max="6237" width="8.6640625" style="387" hidden="1"/>
    <col min="6238" max="6243" width="14.88671875" style="387" hidden="1"/>
    <col min="6244" max="6245" width="15.88671875" style="387" hidden="1"/>
    <col min="6246" max="6251" width="16.109375" style="387" hidden="1"/>
    <col min="6252" max="6252" width="6.109375" style="387" hidden="1"/>
    <col min="6253" max="6253" width="3" style="387" hidden="1"/>
    <col min="6254" max="6493" width="8.6640625" style="387" hidden="1"/>
    <col min="6494" max="6499" width="14.88671875" style="387" hidden="1"/>
    <col min="6500" max="6501" width="15.88671875" style="387" hidden="1"/>
    <col min="6502" max="6507" width="16.109375" style="387" hidden="1"/>
    <col min="6508" max="6508" width="6.109375" style="387" hidden="1"/>
    <col min="6509" max="6509" width="3" style="387" hidden="1"/>
    <col min="6510" max="6749" width="8.6640625" style="387" hidden="1"/>
    <col min="6750" max="6755" width="14.88671875" style="387" hidden="1"/>
    <col min="6756" max="6757" width="15.88671875" style="387" hidden="1"/>
    <col min="6758" max="6763" width="16.109375" style="387" hidden="1"/>
    <col min="6764" max="6764" width="6.109375" style="387" hidden="1"/>
    <col min="6765" max="6765" width="3" style="387" hidden="1"/>
    <col min="6766" max="7005" width="8.6640625" style="387" hidden="1"/>
    <col min="7006" max="7011" width="14.88671875" style="387" hidden="1"/>
    <col min="7012" max="7013" width="15.88671875" style="387" hidden="1"/>
    <col min="7014" max="7019" width="16.109375" style="387" hidden="1"/>
    <col min="7020" max="7020" width="6.109375" style="387" hidden="1"/>
    <col min="7021" max="7021" width="3" style="387" hidden="1"/>
    <col min="7022" max="7261" width="8.6640625" style="387" hidden="1"/>
    <col min="7262" max="7267" width="14.88671875" style="387" hidden="1"/>
    <col min="7268" max="7269" width="15.88671875" style="387" hidden="1"/>
    <col min="7270" max="7275" width="16.109375" style="387" hidden="1"/>
    <col min="7276" max="7276" width="6.109375" style="387" hidden="1"/>
    <col min="7277" max="7277" width="3" style="387" hidden="1"/>
    <col min="7278" max="7517" width="8.6640625" style="387" hidden="1"/>
    <col min="7518" max="7523" width="14.88671875" style="387" hidden="1"/>
    <col min="7524" max="7525" width="15.88671875" style="387" hidden="1"/>
    <col min="7526" max="7531" width="16.109375" style="387" hidden="1"/>
    <col min="7532" max="7532" width="6.109375" style="387" hidden="1"/>
    <col min="7533" max="7533" width="3" style="387" hidden="1"/>
    <col min="7534" max="7773" width="8.6640625" style="387" hidden="1"/>
    <col min="7774" max="7779" width="14.88671875" style="387" hidden="1"/>
    <col min="7780" max="7781" width="15.88671875" style="387" hidden="1"/>
    <col min="7782" max="7787" width="16.109375" style="387" hidden="1"/>
    <col min="7788" max="7788" width="6.109375" style="387" hidden="1"/>
    <col min="7789" max="7789" width="3" style="387" hidden="1"/>
    <col min="7790" max="8029" width="8.6640625" style="387" hidden="1"/>
    <col min="8030" max="8035" width="14.88671875" style="387" hidden="1"/>
    <col min="8036" max="8037" width="15.88671875" style="387" hidden="1"/>
    <col min="8038" max="8043" width="16.109375" style="387" hidden="1"/>
    <col min="8044" max="8044" width="6.109375" style="387" hidden="1"/>
    <col min="8045" max="8045" width="3" style="387" hidden="1"/>
    <col min="8046" max="8285" width="8.6640625" style="387" hidden="1"/>
    <col min="8286" max="8291" width="14.88671875" style="387" hidden="1"/>
    <col min="8292" max="8293" width="15.88671875" style="387" hidden="1"/>
    <col min="8294" max="8299" width="16.109375" style="387" hidden="1"/>
    <col min="8300" max="8300" width="6.109375" style="387" hidden="1"/>
    <col min="8301" max="8301" width="3" style="387" hidden="1"/>
    <col min="8302" max="8541" width="8.6640625" style="387" hidden="1"/>
    <col min="8542" max="8547" width="14.88671875" style="387" hidden="1"/>
    <col min="8548" max="8549" width="15.88671875" style="387" hidden="1"/>
    <col min="8550" max="8555" width="16.109375" style="387" hidden="1"/>
    <col min="8556" max="8556" width="6.109375" style="387" hidden="1"/>
    <col min="8557" max="8557" width="3" style="387" hidden="1"/>
    <col min="8558" max="8797" width="8.6640625" style="387" hidden="1"/>
    <col min="8798" max="8803" width="14.88671875" style="387" hidden="1"/>
    <col min="8804" max="8805" width="15.88671875" style="387" hidden="1"/>
    <col min="8806" max="8811" width="16.109375" style="387" hidden="1"/>
    <col min="8812" max="8812" width="6.109375" style="387" hidden="1"/>
    <col min="8813" max="8813" width="3" style="387" hidden="1"/>
    <col min="8814" max="9053" width="8.6640625" style="387" hidden="1"/>
    <col min="9054" max="9059" width="14.88671875" style="387" hidden="1"/>
    <col min="9060" max="9061" width="15.88671875" style="387" hidden="1"/>
    <col min="9062" max="9067" width="16.109375" style="387" hidden="1"/>
    <col min="9068" max="9068" width="6.109375" style="387" hidden="1"/>
    <col min="9069" max="9069" width="3" style="387" hidden="1"/>
    <col min="9070" max="9309" width="8.6640625" style="387" hidden="1"/>
    <col min="9310" max="9315" width="14.88671875" style="387" hidden="1"/>
    <col min="9316" max="9317" width="15.88671875" style="387" hidden="1"/>
    <col min="9318" max="9323" width="16.109375" style="387" hidden="1"/>
    <col min="9324" max="9324" width="6.109375" style="387" hidden="1"/>
    <col min="9325" max="9325" width="3" style="387" hidden="1"/>
    <col min="9326" max="9565" width="8.6640625" style="387" hidden="1"/>
    <col min="9566" max="9571" width="14.88671875" style="387" hidden="1"/>
    <col min="9572" max="9573" width="15.88671875" style="387" hidden="1"/>
    <col min="9574" max="9579" width="16.109375" style="387" hidden="1"/>
    <col min="9580" max="9580" width="6.109375" style="387" hidden="1"/>
    <col min="9581" max="9581" width="3" style="387" hidden="1"/>
    <col min="9582" max="9821" width="8.6640625" style="387" hidden="1"/>
    <col min="9822" max="9827" width="14.88671875" style="387" hidden="1"/>
    <col min="9828" max="9829" width="15.88671875" style="387" hidden="1"/>
    <col min="9830" max="9835" width="16.109375" style="387" hidden="1"/>
    <col min="9836" max="9836" width="6.109375" style="387" hidden="1"/>
    <col min="9837" max="9837" width="3" style="387" hidden="1"/>
    <col min="9838" max="10077" width="8.6640625" style="387" hidden="1"/>
    <col min="10078" max="10083" width="14.88671875" style="387" hidden="1"/>
    <col min="10084" max="10085" width="15.88671875" style="387" hidden="1"/>
    <col min="10086" max="10091" width="16.109375" style="387" hidden="1"/>
    <col min="10092" max="10092" width="6.109375" style="387" hidden="1"/>
    <col min="10093" max="10093" width="3" style="387" hidden="1"/>
    <col min="10094" max="10333" width="8.6640625" style="387" hidden="1"/>
    <col min="10334" max="10339" width="14.88671875" style="387" hidden="1"/>
    <col min="10340" max="10341" width="15.88671875" style="387" hidden="1"/>
    <col min="10342" max="10347" width="16.109375" style="387" hidden="1"/>
    <col min="10348" max="10348" width="6.109375" style="387" hidden="1"/>
    <col min="10349" max="10349" width="3" style="387" hidden="1"/>
    <col min="10350" max="10589" width="8.6640625" style="387" hidden="1"/>
    <col min="10590" max="10595" width="14.88671875" style="387" hidden="1"/>
    <col min="10596" max="10597" width="15.88671875" style="387" hidden="1"/>
    <col min="10598" max="10603" width="16.109375" style="387" hidden="1"/>
    <col min="10604" max="10604" width="6.109375" style="387" hidden="1"/>
    <col min="10605" max="10605" width="3" style="387" hidden="1"/>
    <col min="10606" max="10845" width="8.6640625" style="387" hidden="1"/>
    <col min="10846" max="10851" width="14.88671875" style="387" hidden="1"/>
    <col min="10852" max="10853" width="15.88671875" style="387" hidden="1"/>
    <col min="10854" max="10859" width="16.109375" style="387" hidden="1"/>
    <col min="10860" max="10860" width="6.109375" style="387" hidden="1"/>
    <col min="10861" max="10861" width="3" style="387" hidden="1"/>
    <col min="10862" max="11101" width="8.6640625" style="387" hidden="1"/>
    <col min="11102" max="11107" width="14.88671875" style="387" hidden="1"/>
    <col min="11108" max="11109" width="15.88671875" style="387" hidden="1"/>
    <col min="11110" max="11115" width="16.109375" style="387" hidden="1"/>
    <col min="11116" max="11116" width="6.109375" style="387" hidden="1"/>
    <col min="11117" max="11117" width="3" style="387" hidden="1"/>
    <col min="11118" max="11357" width="8.6640625" style="387" hidden="1"/>
    <col min="11358" max="11363" width="14.88671875" style="387" hidden="1"/>
    <col min="11364" max="11365" width="15.88671875" style="387" hidden="1"/>
    <col min="11366" max="11371" width="16.109375" style="387" hidden="1"/>
    <col min="11372" max="11372" width="6.109375" style="387" hidden="1"/>
    <col min="11373" max="11373" width="3" style="387" hidden="1"/>
    <col min="11374" max="11613" width="8.6640625" style="387" hidden="1"/>
    <col min="11614" max="11619" width="14.88671875" style="387" hidden="1"/>
    <col min="11620" max="11621" width="15.88671875" style="387" hidden="1"/>
    <col min="11622" max="11627" width="16.109375" style="387" hidden="1"/>
    <col min="11628" max="11628" width="6.109375" style="387" hidden="1"/>
    <col min="11629" max="11629" width="3" style="387" hidden="1"/>
    <col min="11630" max="11869" width="8.6640625" style="387" hidden="1"/>
    <col min="11870" max="11875" width="14.88671875" style="387" hidden="1"/>
    <col min="11876" max="11877" width="15.88671875" style="387" hidden="1"/>
    <col min="11878" max="11883" width="16.109375" style="387" hidden="1"/>
    <col min="11884" max="11884" width="6.109375" style="387" hidden="1"/>
    <col min="11885" max="11885" width="3" style="387" hidden="1"/>
    <col min="11886" max="12125" width="8.6640625" style="387" hidden="1"/>
    <col min="12126" max="12131" width="14.88671875" style="387" hidden="1"/>
    <col min="12132" max="12133" width="15.88671875" style="387" hidden="1"/>
    <col min="12134" max="12139" width="16.109375" style="387" hidden="1"/>
    <col min="12140" max="12140" width="6.109375" style="387" hidden="1"/>
    <col min="12141" max="12141" width="3" style="387" hidden="1"/>
    <col min="12142" max="12381" width="8.6640625" style="387" hidden="1"/>
    <col min="12382" max="12387" width="14.88671875" style="387" hidden="1"/>
    <col min="12388" max="12389" width="15.88671875" style="387" hidden="1"/>
    <col min="12390" max="12395" width="16.109375" style="387" hidden="1"/>
    <col min="12396" max="12396" width="6.109375" style="387" hidden="1"/>
    <col min="12397" max="12397" width="3" style="387" hidden="1"/>
    <col min="12398" max="12637" width="8.6640625" style="387" hidden="1"/>
    <col min="12638" max="12643" width="14.88671875" style="387" hidden="1"/>
    <col min="12644" max="12645" width="15.88671875" style="387" hidden="1"/>
    <col min="12646" max="12651" width="16.109375" style="387" hidden="1"/>
    <col min="12652" max="12652" width="6.109375" style="387" hidden="1"/>
    <col min="12653" max="12653" width="3" style="387" hidden="1"/>
    <col min="12654" max="12893" width="8.6640625" style="387" hidden="1"/>
    <col min="12894" max="12899" width="14.88671875" style="387" hidden="1"/>
    <col min="12900" max="12901" width="15.88671875" style="387" hidden="1"/>
    <col min="12902" max="12907" width="16.109375" style="387" hidden="1"/>
    <col min="12908" max="12908" width="6.109375" style="387" hidden="1"/>
    <col min="12909" max="12909" width="3" style="387" hidden="1"/>
    <col min="12910" max="13149" width="8.6640625" style="387" hidden="1"/>
    <col min="13150" max="13155" width="14.88671875" style="387" hidden="1"/>
    <col min="13156" max="13157" width="15.88671875" style="387" hidden="1"/>
    <col min="13158" max="13163" width="16.109375" style="387" hidden="1"/>
    <col min="13164" max="13164" width="6.109375" style="387" hidden="1"/>
    <col min="13165" max="13165" width="3" style="387" hidden="1"/>
    <col min="13166" max="13405" width="8.6640625" style="387" hidden="1"/>
    <col min="13406" max="13411" width="14.88671875" style="387" hidden="1"/>
    <col min="13412" max="13413" width="15.88671875" style="387" hidden="1"/>
    <col min="13414" max="13419" width="16.109375" style="387" hidden="1"/>
    <col min="13420" max="13420" width="6.109375" style="387" hidden="1"/>
    <col min="13421" max="13421" width="3" style="387" hidden="1"/>
    <col min="13422" max="13661" width="8.6640625" style="387" hidden="1"/>
    <col min="13662" max="13667" width="14.88671875" style="387" hidden="1"/>
    <col min="13668" max="13669" width="15.88671875" style="387" hidden="1"/>
    <col min="13670" max="13675" width="16.109375" style="387" hidden="1"/>
    <col min="13676" max="13676" width="6.109375" style="387" hidden="1"/>
    <col min="13677" max="13677" width="3" style="387" hidden="1"/>
    <col min="13678" max="13917" width="8.6640625" style="387" hidden="1"/>
    <col min="13918" max="13923" width="14.88671875" style="387" hidden="1"/>
    <col min="13924" max="13925" width="15.88671875" style="387" hidden="1"/>
    <col min="13926" max="13931" width="16.109375" style="387" hidden="1"/>
    <col min="13932" max="13932" width="6.109375" style="387" hidden="1"/>
    <col min="13933" max="13933" width="3" style="387" hidden="1"/>
    <col min="13934" max="14173" width="8.6640625" style="387" hidden="1"/>
    <col min="14174" max="14179" width="14.88671875" style="387" hidden="1"/>
    <col min="14180" max="14181" width="15.88671875" style="387" hidden="1"/>
    <col min="14182" max="14187" width="16.109375" style="387" hidden="1"/>
    <col min="14188" max="14188" width="6.109375" style="387" hidden="1"/>
    <col min="14189" max="14189" width="3" style="387" hidden="1"/>
    <col min="14190" max="14429" width="8.6640625" style="387" hidden="1"/>
    <col min="14430" max="14435" width="14.88671875" style="387" hidden="1"/>
    <col min="14436" max="14437" width="15.88671875" style="387" hidden="1"/>
    <col min="14438" max="14443" width="16.109375" style="387" hidden="1"/>
    <col min="14444" max="14444" width="6.109375" style="387" hidden="1"/>
    <col min="14445" max="14445" width="3" style="387" hidden="1"/>
    <col min="14446" max="14685" width="8.6640625" style="387" hidden="1"/>
    <col min="14686" max="14691" width="14.88671875" style="387" hidden="1"/>
    <col min="14692" max="14693" width="15.88671875" style="387" hidden="1"/>
    <col min="14694" max="14699" width="16.109375" style="387" hidden="1"/>
    <col min="14700" max="14700" width="6.109375" style="387" hidden="1"/>
    <col min="14701" max="14701" width="3" style="387" hidden="1"/>
    <col min="14702" max="14941" width="8.6640625" style="387" hidden="1"/>
    <col min="14942" max="14947" width="14.88671875" style="387" hidden="1"/>
    <col min="14948" max="14949" width="15.88671875" style="387" hidden="1"/>
    <col min="14950" max="14955" width="16.109375" style="387" hidden="1"/>
    <col min="14956" max="14956" width="6.109375" style="387" hidden="1"/>
    <col min="14957" max="14957" width="3" style="387" hidden="1"/>
    <col min="14958" max="15197" width="8.6640625" style="387" hidden="1"/>
    <col min="15198" max="15203" width="14.88671875" style="387" hidden="1"/>
    <col min="15204" max="15205" width="15.88671875" style="387" hidden="1"/>
    <col min="15206" max="15211" width="16.109375" style="387" hidden="1"/>
    <col min="15212" max="15212" width="6.109375" style="387" hidden="1"/>
    <col min="15213" max="15213" width="3" style="387" hidden="1"/>
    <col min="15214" max="15453" width="8.6640625" style="387" hidden="1"/>
    <col min="15454" max="15459" width="14.88671875" style="387" hidden="1"/>
    <col min="15460" max="15461" width="15.88671875" style="387" hidden="1"/>
    <col min="15462" max="15467" width="16.109375" style="387" hidden="1"/>
    <col min="15468" max="15468" width="6.109375" style="387" hidden="1"/>
    <col min="15469" max="15469" width="3" style="387" hidden="1"/>
    <col min="15470" max="15709" width="8.6640625" style="387" hidden="1"/>
    <col min="15710" max="15715" width="14.88671875" style="387" hidden="1"/>
    <col min="15716" max="15717" width="15.88671875" style="387" hidden="1"/>
    <col min="15718" max="15723" width="16.109375" style="387" hidden="1"/>
    <col min="15724" max="15724" width="6.109375" style="387" hidden="1"/>
    <col min="15725" max="15725" width="3" style="387" hidden="1"/>
    <col min="15726" max="15965" width="8.6640625" style="387" hidden="1"/>
    <col min="15966" max="15971" width="14.88671875" style="387" hidden="1"/>
    <col min="15972" max="15973" width="15.88671875" style="387" hidden="1"/>
    <col min="15974" max="15979" width="16.109375" style="387" hidden="1"/>
    <col min="15980" max="15980" width="6.109375" style="387" hidden="1"/>
    <col min="15981" max="15981" width="3" style="387" hidden="1"/>
    <col min="15982" max="16221" width="8.6640625" style="387" hidden="1"/>
    <col min="16222" max="16227" width="14.88671875" style="387" hidden="1"/>
    <col min="16228" max="16229" width="15.88671875" style="387" hidden="1"/>
    <col min="16230" max="16235" width="16.109375" style="387" hidden="1"/>
    <col min="16236" max="16236" width="6.109375" style="387" hidden="1"/>
    <col min="16237" max="16237" width="3" style="387" hidden="1"/>
    <col min="16238" max="16384" width="8.6640625" style="387" hidden="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2"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
602</v>
      </c>
    </row>
    <row r="11" spans="1:143" s="290" customFormat="1" ht="13.2"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
602</v>
      </c>
    </row>
    <row r="13" spans="1:143" s="290" customFormat="1" ht="13.2"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7"/>
      <c r="DE19" s="387"/>
    </row>
    <row r="20" spans="1:351" ht="13.2" x14ac:dyDescent="0.2">
      <c r="DD20" s="387"/>
      <c r="DE20" s="387"/>
    </row>
    <row r="21" spans="1:351" ht="16.2"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2" x14ac:dyDescent="0.2">
      <c r="B22" s="394"/>
      <c r="MM22" s="393"/>
    </row>
    <row r="23" spans="1:351" ht="13.2" x14ac:dyDescent="0.2">
      <c r="B23" s="394"/>
    </row>
    <row r="24" spans="1:351" ht="13.2" x14ac:dyDescent="0.2">
      <c r="B24" s="394"/>
    </row>
    <row r="25" spans="1:351" ht="13.2" x14ac:dyDescent="0.2">
      <c r="B25" s="394"/>
    </row>
    <row r="26" spans="1:351" ht="13.2" x14ac:dyDescent="0.2">
      <c r="B26" s="394"/>
    </row>
    <row r="27" spans="1:351" ht="13.2" x14ac:dyDescent="0.2">
      <c r="B27" s="394"/>
    </row>
    <row r="28" spans="1:351" ht="13.2" x14ac:dyDescent="0.2">
      <c r="B28" s="394"/>
    </row>
    <row r="29" spans="1:351" ht="13.2" x14ac:dyDescent="0.2">
      <c r="B29" s="394"/>
    </row>
    <row r="30" spans="1:351" ht="13.2" x14ac:dyDescent="0.2">
      <c r="B30" s="394"/>
    </row>
    <row r="31" spans="1:351" ht="13.2" x14ac:dyDescent="0.2">
      <c r="B31" s="394"/>
    </row>
    <row r="32" spans="1:351" ht="13.2" x14ac:dyDescent="0.2">
      <c r="B32" s="394"/>
    </row>
    <row r="33" spans="2:109" ht="13.2" x14ac:dyDescent="0.2">
      <c r="B33" s="394"/>
    </row>
    <row r="34" spans="2:109" ht="13.2" x14ac:dyDescent="0.2">
      <c r="B34" s="394"/>
    </row>
    <row r="35" spans="2:109" ht="13.2" x14ac:dyDescent="0.2">
      <c r="B35" s="394"/>
    </row>
    <row r="36" spans="2:109" ht="13.2" x14ac:dyDescent="0.2">
      <c r="B36" s="394"/>
    </row>
    <row r="37" spans="2:109" ht="13.2" x14ac:dyDescent="0.2">
      <c r="B37" s="394"/>
    </row>
    <row r="38" spans="2:109" ht="13.2" x14ac:dyDescent="0.2">
      <c r="B38" s="394"/>
    </row>
    <row r="39" spans="2:109" ht="13.2"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2" x14ac:dyDescent="0.2">
      <c r="B40" s="399"/>
      <c r="DD40" s="399"/>
      <c r="DE40" s="387"/>
    </row>
    <row r="41" spans="2:109" ht="16.2" x14ac:dyDescent="0.2">
      <c r="B41" s="400" t="s">
        <v>
603</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2" x14ac:dyDescent="0.2">
      <c r="B42" s="394"/>
      <c r="G42" s="401"/>
      <c r="I42" s="402"/>
      <c r="J42" s="402"/>
      <c r="K42" s="402"/>
      <c r="AM42" s="401"/>
      <c r="AN42" s="401" t="s">
        <v>
604</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19" t="s">
        <v>
612</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ht="13.2" x14ac:dyDescent="0.2">
      <c r="B44" s="394"/>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ht="13.2" x14ac:dyDescent="0.2">
      <c r="B45" s="394"/>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ht="13.2" x14ac:dyDescent="0.2">
      <c r="B46" s="394"/>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ht="13.2" x14ac:dyDescent="0.2">
      <c r="B47" s="394"/>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ht="13.2"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2" x14ac:dyDescent="0.2">
      <c r="B49" s="394"/>
      <c r="AN49" s="387" t="s">
        <v>
605</v>
      </c>
    </row>
    <row r="50" spans="1:109" ht="13.2" x14ac:dyDescent="0.2">
      <c r="B50" s="394"/>
      <c r="G50" s="1311"/>
      <c r="H50" s="1311"/>
      <c r="I50" s="1311"/>
      <c r="J50" s="1311"/>
      <c r="K50" s="404"/>
      <c r="L50" s="404"/>
      <c r="M50" s="405"/>
      <c r="N50" s="405"/>
      <c r="AN50" s="1330"/>
      <c r="AO50" s="1331"/>
      <c r="AP50" s="1331"/>
      <c r="AQ50" s="1331"/>
      <c r="AR50" s="1331"/>
      <c r="AS50" s="1331"/>
      <c r="AT50" s="1331"/>
      <c r="AU50" s="1331"/>
      <c r="AV50" s="1331"/>
      <c r="AW50" s="1331"/>
      <c r="AX50" s="1331"/>
      <c r="AY50" s="1331"/>
      <c r="AZ50" s="1331"/>
      <c r="BA50" s="1331"/>
      <c r="BB50" s="1331"/>
      <c r="BC50" s="1331"/>
      <c r="BD50" s="1331"/>
      <c r="BE50" s="1331"/>
      <c r="BF50" s="1331"/>
      <c r="BG50" s="1331"/>
      <c r="BH50" s="1331"/>
      <c r="BI50" s="1331"/>
      <c r="BJ50" s="1331"/>
      <c r="BK50" s="1331"/>
      <c r="BL50" s="1331"/>
      <c r="BM50" s="1331"/>
      <c r="BN50" s="1331"/>
      <c r="BO50" s="1332"/>
      <c r="BP50" s="1317" t="s">
        <v>
559</v>
      </c>
      <c r="BQ50" s="1317"/>
      <c r="BR50" s="1317"/>
      <c r="BS50" s="1317"/>
      <c r="BT50" s="1317"/>
      <c r="BU50" s="1317"/>
      <c r="BV50" s="1317"/>
      <c r="BW50" s="1317"/>
      <c r="BX50" s="1317" t="s">
        <v>
560</v>
      </c>
      <c r="BY50" s="1317"/>
      <c r="BZ50" s="1317"/>
      <c r="CA50" s="1317"/>
      <c r="CB50" s="1317"/>
      <c r="CC50" s="1317"/>
      <c r="CD50" s="1317"/>
      <c r="CE50" s="1317"/>
      <c r="CF50" s="1317" t="s">
        <v>
561</v>
      </c>
      <c r="CG50" s="1317"/>
      <c r="CH50" s="1317"/>
      <c r="CI50" s="1317"/>
      <c r="CJ50" s="1317"/>
      <c r="CK50" s="1317"/>
      <c r="CL50" s="1317"/>
      <c r="CM50" s="1317"/>
      <c r="CN50" s="1317" t="s">
        <v>
562</v>
      </c>
      <c r="CO50" s="1317"/>
      <c r="CP50" s="1317"/>
      <c r="CQ50" s="1317"/>
      <c r="CR50" s="1317"/>
      <c r="CS50" s="1317"/>
      <c r="CT50" s="1317"/>
      <c r="CU50" s="1317"/>
      <c r="CV50" s="1317" t="s">
        <v>
563</v>
      </c>
      <c r="CW50" s="1317"/>
      <c r="CX50" s="1317"/>
      <c r="CY50" s="1317"/>
      <c r="CZ50" s="1317"/>
      <c r="DA50" s="1317"/>
      <c r="DB50" s="1317"/>
      <c r="DC50" s="1317"/>
    </row>
    <row r="51" spans="1:109" ht="13.5" customHeight="1" x14ac:dyDescent="0.2">
      <c r="B51" s="394"/>
      <c r="G51" s="1329"/>
      <c r="H51" s="1329"/>
      <c r="I51" s="1333"/>
      <c r="J51" s="1333"/>
      <c r="K51" s="1318"/>
      <c r="L51" s="1318"/>
      <c r="M51" s="1318"/>
      <c r="N51" s="1318"/>
      <c r="AM51" s="403"/>
      <c r="AN51" s="1316" t="s">
        <v>
606</v>
      </c>
      <c r="AO51" s="1316"/>
      <c r="AP51" s="1316"/>
      <c r="AQ51" s="1316"/>
      <c r="AR51" s="1316"/>
      <c r="AS51" s="1316"/>
      <c r="AT51" s="1316"/>
      <c r="AU51" s="1316"/>
      <c r="AV51" s="1316"/>
      <c r="AW51" s="1316"/>
      <c r="AX51" s="1316"/>
      <c r="AY51" s="1316"/>
      <c r="AZ51" s="1316"/>
      <c r="BA51" s="1316"/>
      <c r="BB51" s="1316" t="s">
        <v>
607</v>
      </c>
      <c r="BC51" s="1316"/>
      <c r="BD51" s="1316"/>
      <c r="BE51" s="1316"/>
      <c r="BF51" s="1316"/>
      <c r="BG51" s="1316"/>
      <c r="BH51" s="1316"/>
      <c r="BI51" s="1316"/>
      <c r="BJ51" s="1316"/>
      <c r="BK51" s="1316"/>
      <c r="BL51" s="1316"/>
      <c r="BM51" s="1316"/>
      <c r="BN51" s="1316"/>
      <c r="BO51" s="1316"/>
      <c r="BP51" s="1328"/>
      <c r="BQ51" s="1313"/>
      <c r="BR51" s="1313"/>
      <c r="BS51" s="1313"/>
      <c r="BT51" s="1313"/>
      <c r="BU51" s="1313"/>
      <c r="BV51" s="1313"/>
      <c r="BW51" s="1313"/>
      <c r="BX51" s="1328"/>
      <c r="BY51" s="1313"/>
      <c r="BZ51" s="1313"/>
      <c r="CA51" s="1313"/>
      <c r="CB51" s="1313"/>
      <c r="CC51" s="1313"/>
      <c r="CD51" s="1313"/>
      <c r="CE51" s="1313"/>
      <c r="CF51" s="1328"/>
      <c r="CG51" s="1313"/>
      <c r="CH51" s="1313"/>
      <c r="CI51" s="1313"/>
      <c r="CJ51" s="1313"/>
      <c r="CK51" s="1313"/>
      <c r="CL51" s="1313"/>
      <c r="CM51" s="1313"/>
      <c r="CN51" s="1328"/>
      <c r="CO51" s="1313"/>
      <c r="CP51" s="1313"/>
      <c r="CQ51" s="1313"/>
      <c r="CR51" s="1313"/>
      <c r="CS51" s="1313"/>
      <c r="CT51" s="1313"/>
      <c r="CU51" s="1313"/>
      <c r="CV51" s="1328"/>
      <c r="CW51" s="1313"/>
      <c r="CX51" s="1313"/>
      <c r="CY51" s="1313"/>
      <c r="CZ51" s="1313"/>
      <c r="DA51" s="1313"/>
      <c r="DB51" s="1313"/>
      <c r="DC51" s="1313"/>
    </row>
    <row r="52" spans="1:109" ht="13.2" x14ac:dyDescent="0.2">
      <c r="B52" s="394"/>
      <c r="G52" s="1329"/>
      <c r="H52" s="1329"/>
      <c r="I52" s="1333"/>
      <c r="J52" s="1333"/>
      <c r="K52" s="1318"/>
      <c r="L52" s="1318"/>
      <c r="M52" s="1318"/>
      <c r="N52" s="1318"/>
      <c r="AM52" s="403"/>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ht="13.2" x14ac:dyDescent="0.2">
      <c r="A53" s="402"/>
      <c r="B53" s="394"/>
      <c r="G53" s="1329"/>
      <c r="H53" s="1329"/>
      <c r="I53" s="1311"/>
      <c r="J53" s="1311"/>
      <c r="K53" s="1318"/>
      <c r="L53" s="1318"/>
      <c r="M53" s="1318"/>
      <c r="N53" s="1318"/>
      <c r="AM53" s="403"/>
      <c r="AN53" s="1316"/>
      <c r="AO53" s="1316"/>
      <c r="AP53" s="1316"/>
      <c r="AQ53" s="1316"/>
      <c r="AR53" s="1316"/>
      <c r="AS53" s="1316"/>
      <c r="AT53" s="1316"/>
      <c r="AU53" s="1316"/>
      <c r="AV53" s="1316"/>
      <c r="AW53" s="1316"/>
      <c r="AX53" s="1316"/>
      <c r="AY53" s="1316"/>
      <c r="AZ53" s="1316"/>
      <c r="BA53" s="1316"/>
      <c r="BB53" s="1316" t="s">
        <v>
608</v>
      </c>
      <c r="BC53" s="1316"/>
      <c r="BD53" s="1316"/>
      <c r="BE53" s="1316"/>
      <c r="BF53" s="1316"/>
      <c r="BG53" s="1316"/>
      <c r="BH53" s="1316"/>
      <c r="BI53" s="1316"/>
      <c r="BJ53" s="1316"/>
      <c r="BK53" s="1316"/>
      <c r="BL53" s="1316"/>
      <c r="BM53" s="1316"/>
      <c r="BN53" s="1316"/>
      <c r="BO53" s="1316"/>
      <c r="BP53" s="1328"/>
      <c r="BQ53" s="1313"/>
      <c r="BR53" s="1313"/>
      <c r="BS53" s="1313"/>
      <c r="BT53" s="1313"/>
      <c r="BU53" s="1313"/>
      <c r="BV53" s="1313"/>
      <c r="BW53" s="1313"/>
      <c r="BX53" s="1328"/>
      <c r="BY53" s="1313"/>
      <c r="BZ53" s="1313"/>
      <c r="CA53" s="1313"/>
      <c r="CB53" s="1313"/>
      <c r="CC53" s="1313"/>
      <c r="CD53" s="1313"/>
      <c r="CE53" s="1313"/>
      <c r="CF53" s="1328"/>
      <c r="CG53" s="1313"/>
      <c r="CH53" s="1313"/>
      <c r="CI53" s="1313"/>
      <c r="CJ53" s="1313"/>
      <c r="CK53" s="1313"/>
      <c r="CL53" s="1313"/>
      <c r="CM53" s="1313"/>
      <c r="CN53" s="1328"/>
      <c r="CO53" s="1313"/>
      <c r="CP53" s="1313"/>
      <c r="CQ53" s="1313"/>
      <c r="CR53" s="1313"/>
      <c r="CS53" s="1313"/>
      <c r="CT53" s="1313"/>
      <c r="CU53" s="1313"/>
      <c r="CV53" s="1328"/>
      <c r="CW53" s="1313"/>
      <c r="CX53" s="1313"/>
      <c r="CY53" s="1313"/>
      <c r="CZ53" s="1313"/>
      <c r="DA53" s="1313"/>
      <c r="DB53" s="1313"/>
      <c r="DC53" s="1313"/>
    </row>
    <row r="54" spans="1:109" ht="13.2" x14ac:dyDescent="0.2">
      <c r="A54" s="402"/>
      <c r="B54" s="394"/>
      <c r="G54" s="1329"/>
      <c r="H54" s="1329"/>
      <c r="I54" s="1311"/>
      <c r="J54" s="1311"/>
      <c r="K54" s="1318"/>
      <c r="L54" s="1318"/>
      <c r="M54" s="1318"/>
      <c r="N54" s="1318"/>
      <c r="AM54" s="403"/>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ht="13.2" x14ac:dyDescent="0.2">
      <c r="A55" s="402"/>
      <c r="B55" s="394"/>
      <c r="G55" s="1311"/>
      <c r="H55" s="1311"/>
      <c r="I55" s="1311"/>
      <c r="J55" s="1311"/>
      <c r="K55" s="1318"/>
      <c r="L55" s="1318"/>
      <c r="M55" s="1318"/>
      <c r="N55" s="1318"/>
      <c r="AN55" s="1317" t="s">
        <v>
609</v>
      </c>
      <c r="AO55" s="1317"/>
      <c r="AP55" s="1317"/>
      <c r="AQ55" s="1317"/>
      <c r="AR55" s="1317"/>
      <c r="AS55" s="1317"/>
      <c r="AT55" s="1317"/>
      <c r="AU55" s="1317"/>
      <c r="AV55" s="1317"/>
      <c r="AW55" s="1317"/>
      <c r="AX55" s="1317"/>
      <c r="AY55" s="1317"/>
      <c r="AZ55" s="1317"/>
      <c r="BA55" s="1317"/>
      <c r="BB55" s="1316" t="s">
        <v>
607</v>
      </c>
      <c r="BC55" s="1316"/>
      <c r="BD55" s="1316"/>
      <c r="BE55" s="1316"/>
      <c r="BF55" s="1316"/>
      <c r="BG55" s="1316"/>
      <c r="BH55" s="1316"/>
      <c r="BI55" s="1316"/>
      <c r="BJ55" s="1316"/>
      <c r="BK55" s="1316"/>
      <c r="BL55" s="1316"/>
      <c r="BM55" s="1316"/>
      <c r="BN55" s="1316"/>
      <c r="BO55" s="1316"/>
      <c r="BP55" s="1328"/>
      <c r="BQ55" s="1313"/>
      <c r="BR55" s="1313"/>
      <c r="BS55" s="1313"/>
      <c r="BT55" s="1313"/>
      <c r="BU55" s="1313"/>
      <c r="BV55" s="1313"/>
      <c r="BW55" s="1313"/>
      <c r="BX55" s="1328"/>
      <c r="BY55" s="1313"/>
      <c r="BZ55" s="1313"/>
      <c r="CA55" s="1313"/>
      <c r="CB55" s="1313"/>
      <c r="CC55" s="1313"/>
      <c r="CD55" s="1313"/>
      <c r="CE55" s="1313"/>
      <c r="CF55" s="1328"/>
      <c r="CG55" s="1313"/>
      <c r="CH55" s="1313"/>
      <c r="CI55" s="1313"/>
      <c r="CJ55" s="1313"/>
      <c r="CK55" s="1313"/>
      <c r="CL55" s="1313"/>
      <c r="CM55" s="1313"/>
      <c r="CN55" s="1328"/>
      <c r="CO55" s="1313"/>
      <c r="CP55" s="1313"/>
      <c r="CQ55" s="1313"/>
      <c r="CR55" s="1313"/>
      <c r="CS55" s="1313"/>
      <c r="CT55" s="1313"/>
      <c r="CU55" s="1313"/>
      <c r="CV55" s="1328"/>
      <c r="CW55" s="1313"/>
      <c r="CX55" s="1313"/>
      <c r="CY55" s="1313"/>
      <c r="CZ55" s="1313"/>
      <c r="DA55" s="1313"/>
      <c r="DB55" s="1313"/>
      <c r="DC55" s="1313"/>
    </row>
    <row r="56" spans="1:109" ht="13.2" x14ac:dyDescent="0.2">
      <c r="A56" s="402"/>
      <c r="B56" s="394"/>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2" customFormat="1" ht="13.2" x14ac:dyDescent="0.2">
      <c r="B57" s="406"/>
      <c r="G57" s="1311"/>
      <c r="H57" s="1311"/>
      <c r="I57" s="1314"/>
      <c r="J57" s="1314"/>
      <c r="K57" s="1318"/>
      <c r="L57" s="1318"/>
      <c r="M57" s="1318"/>
      <c r="N57" s="1318"/>
      <c r="AM57" s="387"/>
      <c r="AN57" s="1317"/>
      <c r="AO57" s="1317"/>
      <c r="AP57" s="1317"/>
      <c r="AQ57" s="1317"/>
      <c r="AR57" s="1317"/>
      <c r="AS57" s="1317"/>
      <c r="AT57" s="1317"/>
      <c r="AU57" s="1317"/>
      <c r="AV57" s="1317"/>
      <c r="AW57" s="1317"/>
      <c r="AX57" s="1317"/>
      <c r="AY57" s="1317"/>
      <c r="AZ57" s="1317"/>
      <c r="BA57" s="1317"/>
      <c r="BB57" s="1316" t="s">
        <v>
608</v>
      </c>
      <c r="BC57" s="1316"/>
      <c r="BD57" s="1316"/>
      <c r="BE57" s="1316"/>
      <c r="BF57" s="1316"/>
      <c r="BG57" s="1316"/>
      <c r="BH57" s="1316"/>
      <c r="BI57" s="1316"/>
      <c r="BJ57" s="1316"/>
      <c r="BK57" s="1316"/>
      <c r="BL57" s="1316"/>
      <c r="BM57" s="1316"/>
      <c r="BN57" s="1316"/>
      <c r="BO57" s="1316"/>
      <c r="BP57" s="1328"/>
      <c r="BQ57" s="1313"/>
      <c r="BR57" s="1313"/>
      <c r="BS57" s="1313"/>
      <c r="BT57" s="1313"/>
      <c r="BU57" s="1313"/>
      <c r="BV57" s="1313"/>
      <c r="BW57" s="1313"/>
      <c r="BX57" s="1328"/>
      <c r="BY57" s="1313"/>
      <c r="BZ57" s="1313"/>
      <c r="CA57" s="1313"/>
      <c r="CB57" s="1313"/>
      <c r="CC57" s="1313"/>
      <c r="CD57" s="1313"/>
      <c r="CE57" s="1313"/>
      <c r="CF57" s="1328"/>
      <c r="CG57" s="1313"/>
      <c r="CH57" s="1313"/>
      <c r="CI57" s="1313"/>
      <c r="CJ57" s="1313"/>
      <c r="CK57" s="1313"/>
      <c r="CL57" s="1313"/>
      <c r="CM57" s="1313"/>
      <c r="CN57" s="1328"/>
      <c r="CO57" s="1313"/>
      <c r="CP57" s="1313"/>
      <c r="CQ57" s="1313"/>
      <c r="CR57" s="1313"/>
      <c r="CS57" s="1313"/>
      <c r="CT57" s="1313"/>
      <c r="CU57" s="1313"/>
      <c r="CV57" s="1328"/>
      <c r="CW57" s="1313"/>
      <c r="CX57" s="1313"/>
      <c r="CY57" s="1313"/>
      <c r="CZ57" s="1313"/>
      <c r="DA57" s="1313"/>
      <c r="DB57" s="1313"/>
      <c r="DC57" s="1313"/>
      <c r="DD57" s="407"/>
      <c r="DE57" s="406"/>
    </row>
    <row r="58" spans="1:109" s="402" customFormat="1" ht="13.2" x14ac:dyDescent="0.2">
      <c r="A58" s="387"/>
      <c r="B58" s="406"/>
      <c r="G58" s="1311"/>
      <c r="H58" s="1311"/>
      <c r="I58" s="1314"/>
      <c r="J58" s="1314"/>
      <c r="K58" s="1318"/>
      <c r="L58" s="1318"/>
      <c r="M58" s="1318"/>
      <c r="N58" s="1318"/>
      <c r="AM58" s="387"/>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07"/>
      <c r="DE58" s="406"/>
    </row>
    <row r="59" spans="1:109" s="402" customFormat="1" ht="13.2"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2"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2"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2"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2" x14ac:dyDescent="0.2">
      <c r="B63" s="413" t="s">
        <v>
610</v>
      </c>
    </row>
    <row r="64" spans="1:109" ht="13.2" x14ac:dyDescent="0.2">
      <c r="B64" s="394"/>
      <c r="G64" s="401"/>
      <c r="I64" s="414"/>
      <c r="J64" s="414"/>
      <c r="K64" s="414"/>
      <c r="L64" s="414"/>
      <c r="M64" s="414"/>
      <c r="N64" s="415"/>
      <c r="AM64" s="401"/>
      <c r="AN64" s="401" t="s">
        <v>
604</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2" x14ac:dyDescent="0.2">
      <c r="B65" s="394"/>
      <c r="AN65" s="1319" t="s">
        <v>
613</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ht="13.2" x14ac:dyDescent="0.2">
      <c r="B66" s="394"/>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ht="13.2" x14ac:dyDescent="0.2">
      <c r="B67" s="394"/>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ht="13.2" x14ac:dyDescent="0.2">
      <c r="B68" s="394"/>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ht="13.2" x14ac:dyDescent="0.2">
      <c r="B69" s="394"/>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ht="13.2" x14ac:dyDescent="0.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2" x14ac:dyDescent="0.2">
      <c r="B71" s="394"/>
      <c r="G71" s="419"/>
      <c r="I71" s="420"/>
      <c r="J71" s="417"/>
      <c r="K71" s="417"/>
      <c r="L71" s="418"/>
      <c r="M71" s="417"/>
      <c r="N71" s="418"/>
      <c r="AM71" s="419"/>
      <c r="AN71" s="387" t="s">
        <v>
605</v>
      </c>
    </row>
    <row r="72" spans="2:107" ht="13.2" x14ac:dyDescent="0.2">
      <c r="B72" s="394"/>
      <c r="G72" s="1311"/>
      <c r="H72" s="1311"/>
      <c r="I72" s="1311"/>
      <c r="J72" s="1311"/>
      <c r="K72" s="404"/>
      <c r="L72" s="404"/>
      <c r="M72" s="405"/>
      <c r="N72" s="405"/>
      <c r="AN72" s="1330"/>
      <c r="AO72" s="1331"/>
      <c r="AP72" s="1331"/>
      <c r="AQ72" s="1331"/>
      <c r="AR72" s="1331"/>
      <c r="AS72" s="1331"/>
      <c r="AT72" s="1331"/>
      <c r="AU72" s="1331"/>
      <c r="AV72" s="1331"/>
      <c r="AW72" s="1331"/>
      <c r="AX72" s="1331"/>
      <c r="AY72" s="1331"/>
      <c r="AZ72" s="1331"/>
      <c r="BA72" s="1331"/>
      <c r="BB72" s="1331"/>
      <c r="BC72" s="1331"/>
      <c r="BD72" s="1331"/>
      <c r="BE72" s="1331"/>
      <c r="BF72" s="1331"/>
      <c r="BG72" s="1331"/>
      <c r="BH72" s="1331"/>
      <c r="BI72" s="1331"/>
      <c r="BJ72" s="1331"/>
      <c r="BK72" s="1331"/>
      <c r="BL72" s="1331"/>
      <c r="BM72" s="1331"/>
      <c r="BN72" s="1331"/>
      <c r="BO72" s="1332"/>
      <c r="BP72" s="1317" t="s">
        <v>
559</v>
      </c>
      <c r="BQ72" s="1317"/>
      <c r="BR72" s="1317"/>
      <c r="BS72" s="1317"/>
      <c r="BT72" s="1317"/>
      <c r="BU72" s="1317"/>
      <c r="BV72" s="1317"/>
      <c r="BW72" s="1317"/>
      <c r="BX72" s="1317" t="s">
        <v>
560</v>
      </c>
      <c r="BY72" s="1317"/>
      <c r="BZ72" s="1317"/>
      <c r="CA72" s="1317"/>
      <c r="CB72" s="1317"/>
      <c r="CC72" s="1317"/>
      <c r="CD72" s="1317"/>
      <c r="CE72" s="1317"/>
      <c r="CF72" s="1317" t="s">
        <v>
561</v>
      </c>
      <c r="CG72" s="1317"/>
      <c r="CH72" s="1317"/>
      <c r="CI72" s="1317"/>
      <c r="CJ72" s="1317"/>
      <c r="CK72" s="1317"/>
      <c r="CL72" s="1317"/>
      <c r="CM72" s="1317"/>
      <c r="CN72" s="1317" t="s">
        <v>
562</v>
      </c>
      <c r="CO72" s="1317"/>
      <c r="CP72" s="1317"/>
      <c r="CQ72" s="1317"/>
      <c r="CR72" s="1317"/>
      <c r="CS72" s="1317"/>
      <c r="CT72" s="1317"/>
      <c r="CU72" s="1317"/>
      <c r="CV72" s="1317" t="s">
        <v>
563</v>
      </c>
      <c r="CW72" s="1317"/>
      <c r="CX72" s="1317"/>
      <c r="CY72" s="1317"/>
      <c r="CZ72" s="1317"/>
      <c r="DA72" s="1317"/>
      <c r="DB72" s="1317"/>
      <c r="DC72" s="1317"/>
    </row>
    <row r="73" spans="2:107" ht="13.2" x14ac:dyDescent="0.2">
      <c r="B73" s="394"/>
      <c r="G73" s="1329"/>
      <c r="H73" s="1329"/>
      <c r="I73" s="1329"/>
      <c r="J73" s="1329"/>
      <c r="K73" s="1312"/>
      <c r="L73" s="1312"/>
      <c r="M73" s="1312"/>
      <c r="N73" s="1312"/>
      <c r="AM73" s="403"/>
      <c r="AN73" s="1316" t="s">
        <v>
606</v>
      </c>
      <c r="AO73" s="1316"/>
      <c r="AP73" s="1316"/>
      <c r="AQ73" s="1316"/>
      <c r="AR73" s="1316"/>
      <c r="AS73" s="1316"/>
      <c r="AT73" s="1316"/>
      <c r="AU73" s="1316"/>
      <c r="AV73" s="1316"/>
      <c r="AW73" s="1316"/>
      <c r="AX73" s="1316"/>
      <c r="AY73" s="1316"/>
      <c r="AZ73" s="1316"/>
      <c r="BA73" s="1316"/>
      <c r="BB73" s="1316" t="s">
        <v>
607</v>
      </c>
      <c r="BC73" s="1316"/>
      <c r="BD73" s="1316"/>
      <c r="BE73" s="1316"/>
      <c r="BF73" s="1316"/>
      <c r="BG73" s="1316"/>
      <c r="BH73" s="1316"/>
      <c r="BI73" s="1316"/>
      <c r="BJ73" s="1316"/>
      <c r="BK73" s="1316"/>
      <c r="BL73" s="1316"/>
      <c r="BM73" s="1316"/>
      <c r="BN73" s="1316"/>
      <c r="BO73" s="1316"/>
      <c r="BP73" s="1313"/>
      <c r="BQ73" s="1313"/>
      <c r="BR73" s="1313"/>
      <c r="BS73" s="1313"/>
      <c r="BT73" s="1313"/>
      <c r="BU73" s="1313"/>
      <c r="BV73" s="1313"/>
      <c r="BW73" s="1313"/>
      <c r="BX73" s="1313"/>
      <c r="BY73" s="1313"/>
      <c r="BZ73" s="1313"/>
      <c r="CA73" s="1313"/>
      <c r="CB73" s="1313"/>
      <c r="CC73" s="1313"/>
      <c r="CD73" s="1313"/>
      <c r="CE73" s="1313"/>
      <c r="CF73" s="1313"/>
      <c r="CG73" s="1313"/>
      <c r="CH73" s="1313"/>
      <c r="CI73" s="1313"/>
      <c r="CJ73" s="1313"/>
      <c r="CK73" s="1313"/>
      <c r="CL73" s="1313"/>
      <c r="CM73" s="1313"/>
      <c r="CN73" s="1313"/>
      <c r="CO73" s="1313"/>
      <c r="CP73" s="1313"/>
      <c r="CQ73" s="1313"/>
      <c r="CR73" s="1313"/>
      <c r="CS73" s="1313"/>
      <c r="CT73" s="1313"/>
      <c r="CU73" s="1313"/>
      <c r="CV73" s="1313"/>
      <c r="CW73" s="1313"/>
      <c r="CX73" s="1313"/>
      <c r="CY73" s="1313"/>
      <c r="CZ73" s="1313"/>
      <c r="DA73" s="1313"/>
      <c r="DB73" s="1313"/>
      <c r="DC73" s="1313"/>
    </row>
    <row r="74" spans="2:107" ht="13.2" x14ac:dyDescent="0.2">
      <c r="B74" s="394"/>
      <c r="G74" s="1329"/>
      <c r="H74" s="1329"/>
      <c r="I74" s="1329"/>
      <c r="J74" s="1329"/>
      <c r="K74" s="1312"/>
      <c r="L74" s="1312"/>
      <c r="M74" s="1312"/>
      <c r="N74" s="1312"/>
      <c r="AM74" s="403"/>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ht="13.2" x14ac:dyDescent="0.2">
      <c r="B75" s="394"/>
      <c r="G75" s="1329"/>
      <c r="H75" s="1329"/>
      <c r="I75" s="1311"/>
      <c r="J75" s="1311"/>
      <c r="K75" s="1318"/>
      <c r="L75" s="1318"/>
      <c r="M75" s="1318"/>
      <c r="N75" s="1318"/>
      <c r="AM75" s="403"/>
      <c r="AN75" s="1316"/>
      <c r="AO75" s="1316"/>
      <c r="AP75" s="1316"/>
      <c r="AQ75" s="1316"/>
      <c r="AR75" s="1316"/>
      <c r="AS75" s="1316"/>
      <c r="AT75" s="1316"/>
      <c r="AU75" s="1316"/>
      <c r="AV75" s="1316"/>
      <c r="AW75" s="1316"/>
      <c r="AX75" s="1316"/>
      <c r="AY75" s="1316"/>
      <c r="AZ75" s="1316"/>
      <c r="BA75" s="1316"/>
      <c r="BB75" s="1316" t="s">
        <v>
611</v>
      </c>
      <c r="BC75" s="1316"/>
      <c r="BD75" s="1316"/>
      <c r="BE75" s="1316"/>
      <c r="BF75" s="1316"/>
      <c r="BG75" s="1316"/>
      <c r="BH75" s="1316"/>
      <c r="BI75" s="1316"/>
      <c r="BJ75" s="1316"/>
      <c r="BK75" s="1316"/>
      <c r="BL75" s="1316"/>
      <c r="BM75" s="1316"/>
      <c r="BN75" s="1316"/>
      <c r="BO75" s="1316"/>
      <c r="BP75" s="1313">
        <v>
4.8</v>
      </c>
      <c r="BQ75" s="1313"/>
      <c r="BR75" s="1313"/>
      <c r="BS75" s="1313"/>
      <c r="BT75" s="1313"/>
      <c r="BU75" s="1313"/>
      <c r="BV75" s="1313"/>
      <c r="BW75" s="1313"/>
      <c r="BX75" s="1313">
        <v>
4.7</v>
      </c>
      <c r="BY75" s="1313"/>
      <c r="BZ75" s="1313"/>
      <c r="CA75" s="1313"/>
      <c r="CB75" s="1313"/>
      <c r="CC75" s="1313"/>
      <c r="CD75" s="1313"/>
      <c r="CE75" s="1313"/>
      <c r="CF75" s="1313">
        <v>
4.5999999999999996</v>
      </c>
      <c r="CG75" s="1313"/>
      <c r="CH75" s="1313"/>
      <c r="CI75" s="1313"/>
      <c r="CJ75" s="1313"/>
      <c r="CK75" s="1313"/>
      <c r="CL75" s="1313"/>
      <c r="CM75" s="1313"/>
      <c r="CN75" s="1313">
        <v>
4.9000000000000004</v>
      </c>
      <c r="CO75" s="1313"/>
      <c r="CP75" s="1313"/>
      <c r="CQ75" s="1313"/>
      <c r="CR75" s="1313"/>
      <c r="CS75" s="1313"/>
      <c r="CT75" s="1313"/>
      <c r="CU75" s="1313"/>
      <c r="CV75" s="1313">
        <v>
5.2</v>
      </c>
      <c r="CW75" s="1313"/>
      <c r="CX75" s="1313"/>
      <c r="CY75" s="1313"/>
      <c r="CZ75" s="1313"/>
      <c r="DA75" s="1313"/>
      <c r="DB75" s="1313"/>
      <c r="DC75" s="1313"/>
    </row>
    <row r="76" spans="2:107" ht="13.2" x14ac:dyDescent="0.2">
      <c r="B76" s="394"/>
      <c r="G76" s="1329"/>
      <c r="H76" s="1329"/>
      <c r="I76" s="1311"/>
      <c r="J76" s="1311"/>
      <c r="K76" s="1318"/>
      <c r="L76" s="1318"/>
      <c r="M76" s="1318"/>
      <c r="N76" s="1318"/>
      <c r="AM76" s="403"/>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ht="13.2" x14ac:dyDescent="0.2">
      <c r="B77" s="394"/>
      <c r="G77" s="1311"/>
      <c r="H77" s="1311"/>
      <c r="I77" s="1311"/>
      <c r="J77" s="1311"/>
      <c r="K77" s="1312"/>
      <c r="L77" s="1312"/>
      <c r="M77" s="1312"/>
      <c r="N77" s="1312"/>
      <c r="AN77" s="1317" t="s">
        <v>
609</v>
      </c>
      <c r="AO77" s="1317"/>
      <c r="AP77" s="1317"/>
      <c r="AQ77" s="1317"/>
      <c r="AR77" s="1317"/>
      <c r="AS77" s="1317"/>
      <c r="AT77" s="1317"/>
      <c r="AU77" s="1317"/>
      <c r="AV77" s="1317"/>
      <c r="AW77" s="1317"/>
      <c r="AX77" s="1317"/>
      <c r="AY77" s="1317"/>
      <c r="AZ77" s="1317"/>
      <c r="BA77" s="1317"/>
      <c r="BB77" s="1316" t="s">
        <v>
607</v>
      </c>
      <c r="BC77" s="1316"/>
      <c r="BD77" s="1316"/>
      <c r="BE77" s="1316"/>
      <c r="BF77" s="1316"/>
      <c r="BG77" s="1316"/>
      <c r="BH77" s="1316"/>
      <c r="BI77" s="1316"/>
      <c r="BJ77" s="1316"/>
      <c r="BK77" s="1316"/>
      <c r="BL77" s="1316"/>
      <c r="BM77" s="1316"/>
      <c r="BN77" s="1316"/>
      <c r="BO77" s="1316"/>
      <c r="BP77" s="1313">
        <v>
0</v>
      </c>
      <c r="BQ77" s="1313"/>
      <c r="BR77" s="1313"/>
      <c r="BS77" s="1313"/>
      <c r="BT77" s="1313"/>
      <c r="BU77" s="1313"/>
      <c r="BV77" s="1313"/>
      <c r="BW77" s="1313"/>
      <c r="BX77" s="1313">
        <v>
0</v>
      </c>
      <c r="BY77" s="1313"/>
      <c r="BZ77" s="1313"/>
      <c r="CA77" s="1313"/>
      <c r="CB77" s="1313"/>
      <c r="CC77" s="1313"/>
      <c r="CD77" s="1313"/>
      <c r="CE77" s="1313"/>
      <c r="CF77" s="1313">
        <v>
0</v>
      </c>
      <c r="CG77" s="1313"/>
      <c r="CH77" s="1313"/>
      <c r="CI77" s="1313"/>
      <c r="CJ77" s="1313"/>
      <c r="CK77" s="1313"/>
      <c r="CL77" s="1313"/>
      <c r="CM77" s="1313"/>
      <c r="CN77" s="1313">
        <v>
0</v>
      </c>
      <c r="CO77" s="1313"/>
      <c r="CP77" s="1313"/>
      <c r="CQ77" s="1313"/>
      <c r="CR77" s="1313"/>
      <c r="CS77" s="1313"/>
      <c r="CT77" s="1313"/>
      <c r="CU77" s="1313"/>
      <c r="CV77" s="1313">
        <v>
0</v>
      </c>
      <c r="CW77" s="1313"/>
      <c r="CX77" s="1313"/>
      <c r="CY77" s="1313"/>
      <c r="CZ77" s="1313"/>
      <c r="DA77" s="1313"/>
      <c r="DB77" s="1313"/>
      <c r="DC77" s="1313"/>
    </row>
    <row r="78" spans="2:107" ht="13.2" x14ac:dyDescent="0.2">
      <c r="B78" s="394"/>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ht="13.2" x14ac:dyDescent="0.2">
      <c r="B79" s="394"/>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
611</v>
      </c>
      <c r="BC79" s="1316"/>
      <c r="BD79" s="1316"/>
      <c r="BE79" s="1316"/>
      <c r="BF79" s="1316"/>
      <c r="BG79" s="1316"/>
      <c r="BH79" s="1316"/>
      <c r="BI79" s="1316"/>
      <c r="BJ79" s="1316"/>
      <c r="BK79" s="1316"/>
      <c r="BL79" s="1316"/>
      <c r="BM79" s="1316"/>
      <c r="BN79" s="1316"/>
      <c r="BO79" s="1316"/>
      <c r="BP79" s="1313">
        <v>
7.7</v>
      </c>
      <c r="BQ79" s="1313"/>
      <c r="BR79" s="1313"/>
      <c r="BS79" s="1313"/>
      <c r="BT79" s="1313"/>
      <c r="BU79" s="1313"/>
      <c r="BV79" s="1313"/>
      <c r="BW79" s="1313"/>
      <c r="BX79" s="1313">
        <v>
6.4</v>
      </c>
      <c r="BY79" s="1313"/>
      <c r="BZ79" s="1313"/>
      <c r="CA79" s="1313"/>
      <c r="CB79" s="1313"/>
      <c r="CC79" s="1313"/>
      <c r="CD79" s="1313"/>
      <c r="CE79" s="1313"/>
      <c r="CF79" s="1313">
        <v>
6.9</v>
      </c>
      <c r="CG79" s="1313"/>
      <c r="CH79" s="1313"/>
      <c r="CI79" s="1313"/>
      <c r="CJ79" s="1313"/>
      <c r="CK79" s="1313"/>
      <c r="CL79" s="1313"/>
      <c r="CM79" s="1313"/>
      <c r="CN79" s="1313">
        <v>
7.1</v>
      </c>
      <c r="CO79" s="1313"/>
      <c r="CP79" s="1313"/>
      <c r="CQ79" s="1313"/>
      <c r="CR79" s="1313"/>
      <c r="CS79" s="1313"/>
      <c r="CT79" s="1313"/>
      <c r="CU79" s="1313"/>
      <c r="CV79" s="1313">
        <v>
7.4</v>
      </c>
      <c r="CW79" s="1313"/>
      <c r="CX79" s="1313"/>
      <c r="CY79" s="1313"/>
      <c r="CZ79" s="1313"/>
      <c r="DA79" s="1313"/>
      <c r="DB79" s="1313"/>
      <c r="DC79" s="1313"/>
    </row>
    <row r="80" spans="2:107" ht="13.2" x14ac:dyDescent="0.2">
      <c r="B80" s="394"/>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ht="13.2" x14ac:dyDescent="0.2">
      <c r="B81" s="394"/>
    </row>
    <row r="82" spans="2:109" ht="16.2" x14ac:dyDescent="0.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2"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2" x14ac:dyDescent="0.2">
      <c r="DD84" s="387"/>
      <c r="DE84" s="387"/>
    </row>
    <row r="85" spans="2:109" ht="13.2" x14ac:dyDescent="0.2">
      <c r="DD85" s="387"/>
      <c r="DE85" s="387"/>
    </row>
    <row r="86" spans="2:109" ht="13.2" hidden="1" x14ac:dyDescent="0.2">
      <c r="DD86" s="387"/>
      <c r="DE86" s="387"/>
    </row>
    <row r="87" spans="2:109" ht="13.2" hidden="1" x14ac:dyDescent="0.2">
      <c r="K87" s="422"/>
      <c r="AQ87" s="422"/>
      <c r="BC87" s="422"/>
      <c r="BO87" s="422"/>
      <c r="CA87" s="422"/>
      <c r="CM87" s="422"/>
      <c r="CY87" s="422"/>
      <c r="DD87" s="387"/>
      <c r="DE87" s="387"/>
    </row>
    <row r="88" spans="2:109" ht="13.2" hidden="1" x14ac:dyDescent="0.2">
      <c r="DD88" s="387"/>
      <c r="DE88" s="387"/>
    </row>
    <row r="89" spans="2:109" ht="13.2" hidden="1" x14ac:dyDescent="0.2">
      <c r="DD89" s="387"/>
      <c r="DE89" s="387"/>
    </row>
    <row r="90" spans="2:109" ht="13.2" hidden="1" x14ac:dyDescent="0.2">
      <c r="DD90" s="387"/>
      <c r="DE90" s="387"/>
    </row>
    <row r="91" spans="2:109" ht="13.2"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pans="108:109" ht="13.5" hidden="1" customHeight="1" x14ac:dyDescent="0.2">
      <c r="DD97" s="387"/>
      <c r="DE97" s="387"/>
    </row>
    <row r="98" spans="108:109" ht="13.5" hidden="1" customHeight="1" x14ac:dyDescent="0.2">
      <c r="DD98" s="387"/>
      <c r="DE98" s="387"/>
    </row>
    <row r="99" spans="108:109" ht="13.5" hidden="1" customHeight="1" x14ac:dyDescent="0.2">
      <c r="DD99" s="387"/>
      <c r="DE99" s="387"/>
    </row>
    <row r="100" spans="108:109" ht="13.5" hidden="1" customHeight="1" x14ac:dyDescent="0.2">
      <c r="DD100" s="387"/>
      <c r="DE100" s="387"/>
    </row>
    <row r="101" spans="108:109" ht="13.5" hidden="1" customHeight="1" x14ac:dyDescent="0.2">
      <c r="DD101" s="387"/>
      <c r="DE101" s="387"/>
    </row>
    <row r="102" spans="108:109" ht="13.5" hidden="1" customHeight="1" x14ac:dyDescent="0.2">
      <c r="DD102" s="387"/>
      <c r="DE102" s="387"/>
    </row>
    <row r="103" spans="108:109" ht="13.5" hidden="1" customHeight="1" x14ac:dyDescent="0.2">
      <c r="DD103" s="387"/>
      <c r="DE103" s="387"/>
    </row>
    <row r="104" spans="108:109" ht="13.5" hidden="1" customHeight="1" x14ac:dyDescent="0.2">
      <c r="DD104" s="387"/>
      <c r="DE104" s="387"/>
    </row>
    <row r="105" spans="108:109" ht="13.5" hidden="1" customHeight="1" x14ac:dyDescent="0.2">
      <c r="DD105" s="387"/>
      <c r="DE105" s="387"/>
    </row>
    <row r="106" spans="108:109" ht="13.5" hidden="1" customHeight="1" x14ac:dyDescent="0.2">
      <c r="DD106" s="387"/>
      <c r="DE106" s="387"/>
    </row>
    <row r="107" spans="108:109" ht="13.5" hidden="1" customHeight="1" x14ac:dyDescent="0.2">
      <c r="DD107" s="387"/>
      <c r="DE107" s="387"/>
    </row>
    <row r="108" spans="108:109" ht="13.5" hidden="1" customHeight="1" x14ac:dyDescent="0.2">
      <c r="DD108" s="387"/>
      <c r="DE108" s="387"/>
    </row>
    <row r="109" spans="108:109" ht="13.5" hidden="1" customHeight="1" x14ac:dyDescent="0.2">
      <c r="DD109" s="387"/>
      <c r="DE109" s="387"/>
    </row>
    <row r="110" spans="108:109" ht="13.5" hidden="1" customHeight="1" x14ac:dyDescent="0.2">
      <c r="DD110" s="387"/>
      <c r="DE110" s="387"/>
    </row>
    <row r="111" spans="108:109" ht="13.5" hidden="1" customHeight="1" x14ac:dyDescent="0.2">
      <c r="DD111" s="387"/>
      <c r="DE111" s="387"/>
    </row>
    <row r="112" spans="108:109" ht="13.5" hidden="1" customHeight="1" x14ac:dyDescent="0.2">
      <c r="DD112" s="387"/>
      <c r="DE112" s="387"/>
    </row>
    <row r="113" spans="108:109" ht="13.5" hidden="1" customHeight="1" x14ac:dyDescent="0.2">
      <c r="DD113" s="387"/>
      <c r="DE113" s="387"/>
    </row>
    <row r="114" spans="108:109" ht="13.5" hidden="1" customHeight="1" x14ac:dyDescent="0.2">
      <c r="DD114" s="387"/>
      <c r="DE114" s="387"/>
    </row>
    <row r="115" spans="108:109" ht="13.5" hidden="1" customHeight="1" x14ac:dyDescent="0.2">
      <c r="DD115" s="387"/>
      <c r="DE115" s="387"/>
    </row>
    <row r="116" spans="108:109" ht="13.5" hidden="1" customHeight="1" x14ac:dyDescent="0.2">
      <c r="DD116" s="387"/>
      <c r="DE116" s="387"/>
    </row>
    <row r="117" spans="108:109" ht="13.5" hidden="1" customHeight="1" x14ac:dyDescent="0.2">
      <c r="DD117" s="387"/>
      <c r="DE117" s="387"/>
    </row>
    <row r="118" spans="108:109" ht="13.5" hidden="1" customHeight="1" x14ac:dyDescent="0.2">
      <c r="DD118" s="387"/>
      <c r="DE118" s="387"/>
    </row>
    <row r="119" spans="108:109" ht="13.5" hidden="1" customHeight="1" x14ac:dyDescent="0.2">
      <c r="DD119" s="387"/>
      <c r="DE119" s="387"/>
    </row>
    <row r="120" spans="108:109" ht="13.5" hidden="1" customHeight="1" x14ac:dyDescent="0.2">
      <c r="DD120" s="387"/>
      <c r="DE120" s="387"/>
    </row>
    <row r="121" spans="108:109" ht="13.5" hidden="1" customHeight="1" x14ac:dyDescent="0.2">
      <c r="DD121" s="387"/>
      <c r="DE121" s="387"/>
    </row>
    <row r="122" spans="108:109" ht="13.5" hidden="1" customHeight="1" x14ac:dyDescent="0.2">
      <c r="DD122" s="387"/>
      <c r="DE122" s="387"/>
    </row>
    <row r="123" spans="108:109" ht="13.5" hidden="1" customHeight="1" x14ac:dyDescent="0.2">
      <c r="DD123" s="387"/>
      <c r="DE123" s="387"/>
    </row>
    <row r="124" spans="108:109" ht="13.5" hidden="1" customHeight="1" x14ac:dyDescent="0.2">
      <c r="DD124" s="387"/>
      <c r="DE124" s="387"/>
    </row>
    <row r="125" spans="108:109" ht="13.5" hidden="1" customHeight="1" x14ac:dyDescent="0.2">
      <c r="DD125" s="387"/>
      <c r="DE125" s="387"/>
    </row>
    <row r="126" spans="108:109" ht="13.5" hidden="1" customHeight="1" x14ac:dyDescent="0.2">
      <c r="DD126" s="387"/>
      <c r="DE126" s="387"/>
    </row>
    <row r="127" spans="108:109" ht="13.5" hidden="1" customHeight="1" x14ac:dyDescent="0.2">
      <c r="DD127" s="387"/>
      <c r="DE127" s="387"/>
    </row>
    <row r="128" spans="108:109" ht="13.5" hidden="1" customHeight="1" x14ac:dyDescent="0.2">
      <c r="DD128" s="387"/>
      <c r="DE128" s="387"/>
    </row>
    <row r="129" spans="108:109" ht="13.5" hidden="1" customHeight="1" x14ac:dyDescent="0.2">
      <c r="DD129" s="387"/>
      <c r="DE129" s="387"/>
    </row>
    <row r="130" spans="108:109" ht="13.5" hidden="1" customHeight="1" x14ac:dyDescent="0.2">
      <c r="DD130" s="387"/>
      <c r="DE130" s="387"/>
    </row>
    <row r="131" spans="108:109" ht="13.5" hidden="1" customHeight="1" x14ac:dyDescent="0.2">
      <c r="DD131" s="387"/>
      <c r="DE131" s="387"/>
    </row>
    <row r="132" spans="108:109" ht="13.5" hidden="1" customHeight="1" x14ac:dyDescent="0.2">
      <c r="DD132" s="387"/>
      <c r="DE132" s="387"/>
    </row>
    <row r="133" spans="108:109" ht="13.5" hidden="1" customHeight="1" x14ac:dyDescent="0.2">
      <c r="DD133" s="387"/>
      <c r="DE133" s="387"/>
    </row>
    <row r="134" spans="108:109" ht="13.5" hidden="1" customHeight="1" x14ac:dyDescent="0.2">
      <c r="DD134" s="387"/>
      <c r="DE134" s="387"/>
    </row>
    <row r="135" spans="108:109" ht="13.5" hidden="1" customHeight="1" x14ac:dyDescent="0.2">
      <c r="DD135" s="387"/>
      <c r="DE135" s="387"/>
    </row>
    <row r="136" spans="108:109" ht="13.5" hidden="1" customHeight="1" x14ac:dyDescent="0.2">
      <c r="DD136" s="387"/>
      <c r="DE136" s="387"/>
    </row>
    <row r="137" spans="108:109" ht="13.5" hidden="1" customHeight="1" x14ac:dyDescent="0.2">
      <c r="DD137" s="387"/>
      <c r="DE137" s="387"/>
    </row>
    <row r="138" spans="108:109" ht="13.5" hidden="1" customHeight="1" x14ac:dyDescent="0.2">
      <c r="DD138" s="387"/>
      <c r="DE138" s="387"/>
    </row>
    <row r="139" spans="108:109" ht="13.5" hidden="1" customHeight="1" x14ac:dyDescent="0.2">
      <c r="DD139" s="387"/>
      <c r="DE139" s="387"/>
    </row>
    <row r="140" spans="108:109" ht="13.5" hidden="1" customHeight="1" x14ac:dyDescent="0.2">
      <c r="DD140" s="387"/>
      <c r="DE140" s="387"/>
    </row>
    <row r="141" spans="108:109" ht="13.5" hidden="1" customHeight="1" x14ac:dyDescent="0.2">
      <c r="DD141" s="387"/>
      <c r="DE141" s="387"/>
    </row>
    <row r="142" spans="108:109" ht="13.5" hidden="1" customHeight="1" x14ac:dyDescent="0.2">
      <c r="DD142" s="387"/>
      <c r="DE142" s="387"/>
    </row>
    <row r="143" spans="108:109" ht="13.5" hidden="1" customHeight="1" x14ac:dyDescent="0.2">
      <c r="DD143" s="387"/>
      <c r="DE143" s="387"/>
    </row>
    <row r="144" spans="108:109" ht="13.5" hidden="1" customHeight="1" x14ac:dyDescent="0.2">
      <c r="DD144" s="387"/>
      <c r="DE144" s="387"/>
    </row>
    <row r="145" spans="108:109" ht="13.5" hidden="1" customHeight="1" x14ac:dyDescent="0.2">
      <c r="DD145" s="387"/>
      <c r="DE145" s="387"/>
    </row>
    <row r="146" spans="108:109" ht="13.5" hidden="1" customHeight="1" x14ac:dyDescent="0.2">
      <c r="DD146" s="387"/>
      <c r="DE146" s="387"/>
    </row>
    <row r="147" spans="108:109" ht="13.5" hidden="1" customHeight="1" x14ac:dyDescent="0.2">
      <c r="DD147" s="387"/>
      <c r="DE147" s="387"/>
    </row>
    <row r="148" spans="108:109" ht="13.5" hidden="1" customHeight="1" x14ac:dyDescent="0.2">
      <c r="DD148" s="387"/>
      <c r="DE148" s="387"/>
    </row>
    <row r="149" spans="108:109" ht="13.5" hidden="1" customHeight="1" x14ac:dyDescent="0.2">
      <c r="DD149" s="387"/>
      <c r="DE149" s="387"/>
    </row>
    <row r="150" spans="108:109" ht="13.5" hidden="1" customHeight="1" x14ac:dyDescent="0.2">
      <c r="DD150" s="387"/>
      <c r="DE150" s="387"/>
    </row>
    <row r="151" spans="108:109" ht="13.5" hidden="1" customHeight="1" x14ac:dyDescent="0.2">
      <c r="DD151" s="387"/>
      <c r="DE151" s="387"/>
    </row>
    <row r="152" spans="108:109" ht="13.5" hidden="1" customHeight="1" x14ac:dyDescent="0.2">
      <c r="DD152" s="387"/>
      <c r="DE152" s="387"/>
    </row>
    <row r="153" spans="108:109" ht="13.5" hidden="1" customHeight="1" x14ac:dyDescent="0.2">
      <c r="DD153" s="387"/>
      <c r="DE153" s="387"/>
    </row>
    <row r="154" spans="108:109" ht="13.5" hidden="1" customHeight="1" x14ac:dyDescent="0.2">
      <c r="DD154" s="387"/>
      <c r="DE154" s="387"/>
    </row>
    <row r="155" spans="108:109" ht="13.5" hidden="1" customHeight="1" x14ac:dyDescent="0.2">
      <c r="DD155" s="387"/>
      <c r="DE155" s="387"/>
    </row>
    <row r="156" spans="108:109" ht="13.5" hidden="1" customHeight="1" x14ac:dyDescent="0.2">
      <c r="DD156" s="387"/>
      <c r="DE156" s="387"/>
    </row>
    <row r="157" spans="108:109" ht="13.5" hidden="1" customHeight="1" x14ac:dyDescent="0.2">
      <c r="DD157" s="387"/>
      <c r="DE157" s="387"/>
    </row>
    <row r="158" spans="108:109" ht="13.5" hidden="1" customHeight="1" x14ac:dyDescent="0.2">
      <c r="DD158" s="387"/>
      <c r="DE158" s="387"/>
    </row>
    <row r="159" spans="108:109" ht="13.5" hidden="1" customHeight="1" x14ac:dyDescent="0.2">
      <c r="DD159" s="387"/>
      <c r="DE159" s="387"/>
    </row>
    <row r="160" spans="108:109" ht="13.5" hidden="1" customHeight="1" x14ac:dyDescent="0.2">
      <c r="DD160" s="387"/>
      <c r="DE160" s="38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qDawjYscH7VjBqmpYBGzK+KtMv+hThHx9swemHvZx7CRbyWuL/odyZyb7OaYzJ8u1gdwjtylasBuOV0+WPs+TA==" saltValue="j4XUJXkUi8vSM0Sn2ovxg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70"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
505</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I0iygEylHZkZ7dXaXf9WBcuhjqbayrY35o5Wnx/11kDiprFKE6m0iYO/dB2YLMNJXPVsj0HLgpkxOt2bK54f3w==" saltValue="gG9jkrnhGxBYbkGj8kmBnQ=="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55"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
505</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VWGv/h6CrtbIMPj/eFfLrfGrB6gU0l9iHjF+1HLc5ACv4NiFdqKYQNrI50dqKJ43kGoKdxaG4pEj2pqT7td80A==" saltValue="Q2Vk/PuNH81gj1TbajGS0g=="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
51</v>
      </c>
      <c r="E2" s="154"/>
      <c r="F2" s="155" t="s">
        <v>
556</v>
      </c>
      <c r="G2" s="156"/>
      <c r="H2" s="157"/>
    </row>
    <row r="3" spans="1:8" x14ac:dyDescent="0.2">
      <c r="A3" s="153" t="s">
        <v>
549</v>
      </c>
      <c r="B3" s="158"/>
      <c r="C3" s="159"/>
      <c r="D3" s="160">
        <v>
293942</v>
      </c>
      <c r="E3" s="161"/>
      <c r="F3" s="162">
        <v>
288550</v>
      </c>
      <c r="G3" s="163"/>
      <c r="H3" s="164"/>
    </row>
    <row r="4" spans="1:8" x14ac:dyDescent="0.2">
      <c r="A4" s="165"/>
      <c r="B4" s="166"/>
      <c r="C4" s="167"/>
      <c r="D4" s="168">
        <v>
169499</v>
      </c>
      <c r="E4" s="169"/>
      <c r="F4" s="170">
        <v>
141525</v>
      </c>
      <c r="G4" s="171"/>
      <c r="H4" s="172"/>
    </row>
    <row r="5" spans="1:8" x14ac:dyDescent="0.2">
      <c r="A5" s="153" t="s">
        <v>
551</v>
      </c>
      <c r="B5" s="158"/>
      <c r="C5" s="159"/>
      <c r="D5" s="160">
        <v>
264589</v>
      </c>
      <c r="E5" s="161"/>
      <c r="F5" s="162">
        <v>
287914</v>
      </c>
      <c r="G5" s="163"/>
      <c r="H5" s="164"/>
    </row>
    <row r="6" spans="1:8" x14ac:dyDescent="0.2">
      <c r="A6" s="165"/>
      <c r="B6" s="166"/>
      <c r="C6" s="167"/>
      <c r="D6" s="168">
        <v>
210501</v>
      </c>
      <c r="E6" s="169"/>
      <c r="F6" s="170">
        <v>
146531</v>
      </c>
      <c r="G6" s="171"/>
      <c r="H6" s="172"/>
    </row>
    <row r="7" spans="1:8" x14ac:dyDescent="0.2">
      <c r="A7" s="153" t="s">
        <v>
552</v>
      </c>
      <c r="B7" s="158"/>
      <c r="C7" s="159"/>
      <c r="D7" s="160">
        <v>
247274</v>
      </c>
      <c r="E7" s="161"/>
      <c r="F7" s="162">
        <v>
310300</v>
      </c>
      <c r="G7" s="163"/>
      <c r="H7" s="164"/>
    </row>
    <row r="8" spans="1:8" x14ac:dyDescent="0.2">
      <c r="A8" s="165"/>
      <c r="B8" s="166"/>
      <c r="C8" s="167"/>
      <c r="D8" s="168">
        <v>
238631</v>
      </c>
      <c r="E8" s="169"/>
      <c r="F8" s="170">
        <v>
157576</v>
      </c>
      <c r="G8" s="171"/>
      <c r="H8" s="172"/>
    </row>
    <row r="9" spans="1:8" x14ac:dyDescent="0.2">
      <c r="A9" s="153" t="s">
        <v>
553</v>
      </c>
      <c r="B9" s="158"/>
      <c r="C9" s="159"/>
      <c r="D9" s="160">
        <v>
330236</v>
      </c>
      <c r="E9" s="161"/>
      <c r="F9" s="162">
        <v>
317319</v>
      </c>
      <c r="G9" s="163"/>
      <c r="H9" s="164"/>
    </row>
    <row r="10" spans="1:8" x14ac:dyDescent="0.2">
      <c r="A10" s="165"/>
      <c r="B10" s="166"/>
      <c r="C10" s="167"/>
      <c r="D10" s="168">
        <v>
296499</v>
      </c>
      <c r="E10" s="169"/>
      <c r="F10" s="170">
        <v>
164214</v>
      </c>
      <c r="G10" s="171"/>
      <c r="H10" s="172"/>
    </row>
    <row r="11" spans="1:8" x14ac:dyDescent="0.2">
      <c r="A11" s="153" t="s">
        <v>
554</v>
      </c>
      <c r="B11" s="158"/>
      <c r="C11" s="159"/>
      <c r="D11" s="160">
        <v>
289516</v>
      </c>
      <c r="E11" s="161"/>
      <c r="F11" s="162">
        <v>
289738</v>
      </c>
      <c r="G11" s="163"/>
      <c r="H11" s="164"/>
    </row>
    <row r="12" spans="1:8" x14ac:dyDescent="0.2">
      <c r="A12" s="165"/>
      <c r="B12" s="166"/>
      <c r="C12" s="173"/>
      <c r="D12" s="168">
        <v>
267131</v>
      </c>
      <c r="E12" s="169"/>
      <c r="F12" s="170">
        <v>
156238</v>
      </c>
      <c r="G12" s="171"/>
      <c r="H12" s="172"/>
    </row>
    <row r="13" spans="1:8" x14ac:dyDescent="0.2">
      <c r="A13" s="153"/>
      <c r="B13" s="158"/>
      <c r="C13" s="174"/>
      <c r="D13" s="175">
        <v>
285111</v>
      </c>
      <c r="E13" s="176"/>
      <c r="F13" s="177">
        <v>
298764</v>
      </c>
      <c r="G13" s="178"/>
      <c r="H13" s="164"/>
    </row>
    <row r="14" spans="1:8" x14ac:dyDescent="0.2">
      <c r="A14" s="165"/>
      <c r="B14" s="166"/>
      <c r="C14" s="167"/>
      <c r="D14" s="168">
        <v>
236452</v>
      </c>
      <c r="E14" s="169"/>
      <c r="F14" s="170">
        <v>
153217</v>
      </c>
      <c r="G14" s="171"/>
      <c r="H14" s="172"/>
    </row>
    <row r="17" spans="1:11" x14ac:dyDescent="0.2">
      <c r="A17" s="149" t="s">
        <v>
52</v>
      </c>
    </row>
    <row r="18" spans="1:11" x14ac:dyDescent="0.2">
      <c r="A18" s="179"/>
      <c r="B18" s="179" t="str">
        <f>
実質収支比率等に係る経年分析!F$46</f>
        <v>
H26</v>
      </c>
      <c r="C18" s="179" t="str">
        <f>
実質収支比率等に係る経年分析!G$46</f>
        <v>
H27</v>
      </c>
      <c r="D18" s="179" t="str">
        <f>
実質収支比率等に係る経年分析!H$46</f>
        <v>
H28</v>
      </c>
      <c r="E18" s="179" t="str">
        <f>
実質収支比率等に係る経年分析!I$46</f>
        <v>
H29</v>
      </c>
      <c r="F18" s="179" t="str">
        <f>
実質収支比率等に係る経年分析!J$46</f>
        <v>
H30</v>
      </c>
    </row>
    <row r="19" spans="1:11" x14ac:dyDescent="0.2">
      <c r="A19" s="179" t="s">
        <v>
53</v>
      </c>
      <c r="B19" s="179">
        <f>
ROUND(VALUE(SUBSTITUTE(実質収支比率等に係る経年分析!F$48,"▲","-")),2)</f>
        <v>
3.76</v>
      </c>
      <c r="C19" s="179">
        <f>
ROUND(VALUE(SUBSTITUTE(実質収支比率等に係る経年分析!G$48,"▲","-")),2)</f>
        <v>
8.8000000000000007</v>
      </c>
      <c r="D19" s="179">
        <f>
ROUND(VALUE(SUBSTITUTE(実質収支比率等に係る経年分析!H$48,"▲","-")),2)</f>
        <v>
8.74</v>
      </c>
      <c r="E19" s="179">
        <f>
ROUND(VALUE(SUBSTITUTE(実質収支比率等に係る経年分析!I$48,"▲","-")),2)</f>
        <v>
10.36</v>
      </c>
      <c r="F19" s="179">
        <f>
ROUND(VALUE(SUBSTITUTE(実質収支比率等に係る経年分析!J$48,"▲","-")),2)</f>
        <v>
8.23</v>
      </c>
    </row>
    <row r="20" spans="1:11" x14ac:dyDescent="0.2">
      <c r="A20" s="179" t="s">
        <v>
54</v>
      </c>
      <c r="B20" s="179">
        <f>
ROUND(VALUE(SUBSTITUTE(実質収支比率等に係る経年分析!F$47,"▲","-")),2)</f>
        <v>
209.84</v>
      </c>
      <c r="C20" s="179">
        <f>
ROUND(VALUE(SUBSTITUTE(実質収支比率等に係る経年分析!G$47,"▲","-")),2)</f>
        <v>
195.62</v>
      </c>
      <c r="D20" s="179">
        <f>
ROUND(VALUE(SUBSTITUTE(実質収支比率等に係る経年分析!H$47,"▲","-")),2)</f>
        <v>
186.21</v>
      </c>
      <c r="E20" s="179">
        <f>
ROUND(VALUE(SUBSTITUTE(実質収支比率等に係る経年分析!I$47,"▲","-")),2)</f>
        <v>
185.16</v>
      </c>
      <c r="F20" s="179">
        <f>
ROUND(VALUE(SUBSTITUTE(実質収支比率等に係る経年分析!J$47,"▲","-")),2)</f>
        <v>
178.75</v>
      </c>
    </row>
    <row r="21" spans="1:11" x14ac:dyDescent="0.2">
      <c r="A21" s="179" t="s">
        <v>
55</v>
      </c>
      <c r="B21" s="179">
        <f>
IF(ISNUMBER(VALUE(SUBSTITUTE(実質収支比率等に係る経年分析!F$49,"▲","-"))),ROUND(VALUE(SUBSTITUTE(実質収支比率等に係る経年分析!F$49,"▲","-")),2),NA())</f>
        <v>
23.68</v>
      </c>
      <c r="C21" s="179">
        <f>
IF(ISNUMBER(VALUE(SUBSTITUTE(実質収支比率等に係る経年分析!G$49,"▲","-"))),ROUND(VALUE(SUBSTITUTE(実質収支比率等に係る経年分析!G$49,"▲","-")),2),NA())</f>
        <v>
5.53</v>
      </c>
      <c r="D21" s="179">
        <f>
IF(ISNUMBER(VALUE(SUBSTITUTE(実質収支比率等に係る経年分析!H$49,"▲","-"))),ROUND(VALUE(SUBSTITUTE(実質収支比率等に係る経年分析!H$49,"▲","-")),2),NA())</f>
        <v>
-11.07</v>
      </c>
      <c r="E21" s="179">
        <f>
IF(ISNUMBER(VALUE(SUBSTITUTE(実質収支比率等に係る経年分析!I$49,"▲","-"))),ROUND(VALUE(SUBSTITUTE(実質収支比率等に係る経年分析!I$49,"▲","-")),2),NA())</f>
        <v>
-8.17</v>
      </c>
      <c r="F21" s="179">
        <f>
IF(ISNUMBER(VALUE(SUBSTITUTE(実質収支比率等に係る経年分析!J$49,"▲","-"))),ROUND(VALUE(SUBSTITUTE(実質収支比率等に係る経年分析!J$49,"▲","-")),2),NA())</f>
        <v>
-9.17</v>
      </c>
    </row>
    <row r="24" spans="1:11" x14ac:dyDescent="0.2">
      <c r="A24" s="149" t="s">
        <v>
56</v>
      </c>
    </row>
    <row r="25" spans="1:11" x14ac:dyDescent="0.2">
      <c r="A25" s="180"/>
      <c r="B25" s="180" t="str">
        <f>
連結実質赤字比率に係る赤字・黒字の構成分析!F$33</f>
        <v>
H26</v>
      </c>
      <c r="C25" s="180"/>
      <c r="D25" s="180" t="str">
        <f>
連結実質赤字比率に係る赤字・黒字の構成分析!G$33</f>
        <v>
H27</v>
      </c>
      <c r="E25" s="180"/>
      <c r="F25" s="180" t="str">
        <f>
連結実質赤字比率に係る赤字・黒字の構成分析!H$33</f>
        <v>
H28</v>
      </c>
      <c r="G25" s="180"/>
      <c r="H25" s="180" t="str">
        <f>
連結実質赤字比率に係る赤字・黒字の構成分析!I$33</f>
        <v>
H29</v>
      </c>
      <c r="I25" s="180"/>
      <c r="J25" s="180" t="str">
        <f>
連結実質赤字比率に係る赤字・黒字の構成分析!J$33</f>
        <v>
H30</v>
      </c>
      <c r="K25" s="180"/>
    </row>
    <row r="26" spans="1:11" x14ac:dyDescent="0.2">
      <c r="A26" s="180"/>
      <c r="B26" s="180" t="s">
        <v>
57</v>
      </c>
      <c r="C26" s="180" t="s">
        <v>
58</v>
      </c>
      <c r="D26" s="180" t="s">
        <v>
57</v>
      </c>
      <c r="E26" s="180" t="s">
        <v>
58</v>
      </c>
      <c r="F26" s="180" t="s">
        <v>
57</v>
      </c>
      <c r="G26" s="180" t="s">
        <v>
58</v>
      </c>
      <c r="H26" s="180" t="s">
        <v>
57</v>
      </c>
      <c r="I26" s="180" t="s">
        <v>
58</v>
      </c>
      <c r="J26" s="180" t="s">
        <v>
57</v>
      </c>
      <c r="K26" s="180" t="s">
        <v>
58</v>
      </c>
    </row>
    <row r="27" spans="1:11" x14ac:dyDescent="0.2">
      <c r="A27" s="180" t="str">
        <f>
IF(連結実質赤字比率に係る赤字・黒字の構成分析!C$43="",NA(),連結実質赤字比率に係る赤字・黒字の構成分析!C$43)</f>
        <v>
その他会計（黒字）</v>
      </c>
      <c r="B27" s="180" t="e">
        <f>
IF(ROUND(VALUE(SUBSTITUTE(連結実質赤字比率に係る赤字・黒字の構成分析!F$43,"▲", "-")), 2) &lt; 0, ABS(ROUND(VALUE(SUBSTITUTE(連結実質赤字比率に係る赤字・黒字の構成分析!F$43,"▲", "-")), 2)), NA())</f>
        <v>
#VALUE!</v>
      </c>
      <c r="C27" s="180" t="e">
        <f>
IF(ROUND(VALUE(SUBSTITUTE(連結実質赤字比率に係る赤字・黒字の構成分析!F$43,"▲", "-")), 2) &gt;= 0, ABS(ROUND(VALUE(SUBSTITUTE(連結実質赤字比率に係る赤字・黒字の構成分析!F$43,"▲", "-")), 2)), NA())</f>
        <v>
#VALUE!</v>
      </c>
      <c r="D27" s="180" t="e">
        <f>
IF(ROUND(VALUE(SUBSTITUTE(連結実質赤字比率に係る赤字・黒字の構成分析!G$43,"▲", "-")), 2) &lt; 0, ABS(ROUND(VALUE(SUBSTITUTE(連結実質赤字比率に係る赤字・黒字の構成分析!G$43,"▲", "-")), 2)), NA())</f>
        <v>
#VALUE!</v>
      </c>
      <c r="E27" s="180" t="e">
        <f>
IF(ROUND(VALUE(SUBSTITUTE(連結実質赤字比率に係る赤字・黒字の構成分析!G$43,"▲", "-")), 2) &gt;= 0, ABS(ROUND(VALUE(SUBSTITUTE(連結実質赤字比率に係る赤字・黒字の構成分析!G$43,"▲", "-")), 2)), NA())</f>
        <v>
#VALUE!</v>
      </c>
      <c r="F27" s="180" t="e">
        <f>
IF(ROUND(VALUE(SUBSTITUTE(連結実質赤字比率に係る赤字・黒字の構成分析!H$43,"▲", "-")), 2) &lt; 0, ABS(ROUND(VALUE(SUBSTITUTE(連結実質赤字比率に係る赤字・黒字の構成分析!H$43,"▲", "-")), 2)), NA())</f>
        <v>
#VALUE!</v>
      </c>
      <c r="G27" s="180" t="e">
        <f>
IF(ROUND(VALUE(SUBSTITUTE(連結実質赤字比率に係る赤字・黒字の構成分析!H$43,"▲", "-")), 2) &gt;= 0, ABS(ROUND(VALUE(SUBSTITUTE(連結実質赤字比率に係る赤字・黒字の構成分析!H$43,"▲", "-")), 2)), NA())</f>
        <v>
#VALUE!</v>
      </c>
      <c r="H27" s="180" t="e">
        <f>
IF(ROUND(VALUE(SUBSTITUTE(連結実質赤字比率に係る赤字・黒字の構成分析!I$43,"▲", "-")), 2) &lt; 0, ABS(ROUND(VALUE(SUBSTITUTE(連結実質赤字比率に係る赤字・黒字の構成分析!I$43,"▲", "-")), 2)), NA())</f>
        <v>
#VALUE!</v>
      </c>
      <c r="I27" s="180" t="e">
        <f>
IF(ROUND(VALUE(SUBSTITUTE(連結実質赤字比率に係る赤字・黒字の構成分析!I$43,"▲", "-")), 2) &gt;= 0, ABS(ROUND(VALUE(SUBSTITUTE(連結実質赤字比率に係る赤字・黒字の構成分析!I$43,"▲", "-")), 2)), NA())</f>
        <v>
#VALUE!</v>
      </c>
      <c r="J27" s="180" t="e">
        <f>
IF(ROUND(VALUE(SUBSTITUTE(連結実質赤字比率に係る赤字・黒字の構成分析!J$43,"▲", "-")), 2) &lt; 0, ABS(ROUND(VALUE(SUBSTITUTE(連結実質赤字比率に係る赤字・黒字の構成分析!J$43,"▲", "-")), 2)), NA())</f>
        <v>
#VALUE!</v>
      </c>
      <c r="K27" s="180" t="e">
        <f>
IF(ROUND(VALUE(SUBSTITUTE(連結実質赤字比率に係る赤字・黒字の構成分析!J$43,"▲", "-")), 2) &gt;= 0, ABS(ROUND(VALUE(SUBSTITUTE(連結実質赤字比率に係る赤字・黒字の構成分析!J$43,"▲", "-")), 2)), NA())</f>
        <v>
#VALUE!</v>
      </c>
    </row>
    <row r="28" spans="1:11" x14ac:dyDescent="0.2">
      <c r="A28" s="180" t="str">
        <f>
IF(連結実質赤字比率に係る赤字・黒字の構成分析!C$42="",NA(),連結実質赤字比率に係る赤字・黒字の構成分析!C$42)</f>
        <v>
その他会計（赤字）</v>
      </c>
      <c r="B28" s="180" t="e">
        <f>
IF(ROUND(VALUE(SUBSTITUTE(連結実質赤字比率に係る赤字・黒字の構成分析!F$42,"▲", "-")), 2) &lt; 0, ABS(ROUND(VALUE(SUBSTITUTE(連結実質赤字比率に係る赤字・黒字の構成分析!F$42,"▲", "-")), 2)), NA())</f>
        <v>
#VALUE!</v>
      </c>
      <c r="C28" s="180" t="e">
        <f>
IF(ROUND(VALUE(SUBSTITUTE(連結実質赤字比率に係る赤字・黒字の構成分析!F$42,"▲", "-")), 2) &gt;= 0, ABS(ROUND(VALUE(SUBSTITUTE(連結実質赤字比率に係る赤字・黒字の構成分析!F$42,"▲", "-")), 2)), NA())</f>
        <v>
#VALUE!</v>
      </c>
      <c r="D28" s="180" t="e">
        <f>
IF(ROUND(VALUE(SUBSTITUTE(連結実質赤字比率に係る赤字・黒字の構成分析!G$42,"▲", "-")), 2) &lt; 0, ABS(ROUND(VALUE(SUBSTITUTE(連結実質赤字比率に係る赤字・黒字の構成分析!G$42,"▲", "-")), 2)), NA())</f>
        <v>
#VALUE!</v>
      </c>
      <c r="E28" s="180" t="e">
        <f>
IF(ROUND(VALUE(SUBSTITUTE(連結実質赤字比率に係る赤字・黒字の構成分析!G$42,"▲", "-")), 2) &gt;= 0, ABS(ROUND(VALUE(SUBSTITUTE(連結実質赤字比率に係る赤字・黒字の構成分析!G$42,"▲", "-")), 2)), NA())</f>
        <v>
#VALUE!</v>
      </c>
      <c r="F28" s="180" t="e">
        <f>
IF(ROUND(VALUE(SUBSTITUTE(連結実質赤字比率に係る赤字・黒字の構成分析!H$42,"▲", "-")), 2) &lt; 0, ABS(ROUND(VALUE(SUBSTITUTE(連結実質赤字比率に係る赤字・黒字の構成分析!H$42,"▲", "-")), 2)), NA())</f>
        <v>
#VALUE!</v>
      </c>
      <c r="G28" s="180" t="e">
        <f>
IF(ROUND(VALUE(SUBSTITUTE(連結実質赤字比率に係る赤字・黒字の構成分析!H$42,"▲", "-")), 2) &gt;= 0, ABS(ROUND(VALUE(SUBSTITUTE(連結実質赤字比率に係る赤字・黒字の構成分析!H$42,"▲", "-")), 2)), NA())</f>
        <v>
#VALUE!</v>
      </c>
      <c r="H28" s="180" t="e">
        <f>
IF(ROUND(VALUE(SUBSTITUTE(連結実質赤字比率に係る赤字・黒字の構成分析!I$42,"▲", "-")), 2) &lt; 0, ABS(ROUND(VALUE(SUBSTITUTE(連結実質赤字比率に係る赤字・黒字の構成分析!I$42,"▲", "-")), 2)), NA())</f>
        <v>
#VALUE!</v>
      </c>
      <c r="I28" s="180" t="e">
        <f>
IF(ROUND(VALUE(SUBSTITUTE(連結実質赤字比率に係る赤字・黒字の構成分析!I$42,"▲", "-")), 2) &gt;= 0, ABS(ROUND(VALUE(SUBSTITUTE(連結実質赤字比率に係る赤字・黒字の構成分析!I$42,"▲", "-")), 2)), NA())</f>
        <v>
#VALUE!</v>
      </c>
      <c r="J28" s="180" t="e">
        <f>
IF(ROUND(VALUE(SUBSTITUTE(連結実質赤字比率に係る赤字・黒字の構成分析!J$42,"▲", "-")), 2) &lt; 0, ABS(ROUND(VALUE(SUBSTITUTE(連結実質赤字比率に係る赤字・黒字の構成分析!J$42,"▲", "-")), 2)), NA())</f>
        <v>
#VALUE!</v>
      </c>
      <c r="K28" s="180" t="e">
        <f>
IF(ROUND(VALUE(SUBSTITUTE(連結実質赤字比率に係る赤字・黒字の構成分析!J$42,"▲", "-")), 2) &gt;= 0, ABS(ROUND(VALUE(SUBSTITUTE(連結実質赤字比率に係る赤字・黒字の構成分析!J$42,"▲", "-")), 2)), NA())</f>
        <v>
#VALUE!</v>
      </c>
    </row>
    <row r="29" spans="1:11" x14ac:dyDescent="0.2">
      <c r="A29" s="180" t="str">
        <f>
IF(連結実質赤字比率に係る赤字・黒字の構成分析!C$41="",NA(),連結実質赤字比率に係る赤字・黒字の構成分析!C$41)</f>
        <v>
後期高齢者医療特別会計</v>
      </c>
      <c r="B29" s="180" t="e">
        <f>
IF(ROUND(VALUE(SUBSTITUTE(連結実質赤字比率に係る赤字・黒字の構成分析!F$41,"▲", "-")), 2) &lt; 0, ABS(ROUND(VALUE(SUBSTITUTE(連結実質赤字比率に係る赤字・黒字の構成分析!F$41,"▲", "-")), 2)), NA())</f>
        <v>
#N/A</v>
      </c>
      <c r="C29" s="180">
        <f>
IF(ROUND(VALUE(SUBSTITUTE(連結実質赤字比率に係る赤字・黒字の構成分析!F$41,"▲", "-")), 2) &gt;= 0, ABS(ROUND(VALUE(SUBSTITUTE(連結実質赤字比率に係る赤字・黒字の構成分析!F$41,"▲", "-")), 2)), NA())</f>
        <v>
0.06</v>
      </c>
      <c r="D29" s="180" t="e">
        <f>
IF(ROUND(VALUE(SUBSTITUTE(連結実質赤字比率に係る赤字・黒字の構成分析!G$41,"▲", "-")), 2) &lt; 0, ABS(ROUND(VALUE(SUBSTITUTE(連結実質赤字比率に係る赤字・黒字の構成分析!G$41,"▲", "-")), 2)), NA())</f>
        <v>
#N/A</v>
      </c>
      <c r="E29" s="180">
        <f>
IF(ROUND(VALUE(SUBSTITUTE(連結実質赤字比率に係る赤字・黒字の構成分析!G$41,"▲", "-")), 2) &gt;= 0, ABS(ROUND(VALUE(SUBSTITUTE(連結実質赤字比率に係る赤字・黒字の構成分析!G$41,"▲", "-")), 2)), NA())</f>
        <v>
0.13</v>
      </c>
      <c r="F29" s="180" t="e">
        <f>
IF(ROUND(VALUE(SUBSTITUTE(連結実質赤字比率に係る赤字・黒字の構成分析!H$41,"▲", "-")), 2) &lt; 0, ABS(ROUND(VALUE(SUBSTITUTE(連結実質赤字比率に係る赤字・黒字の構成分析!H$41,"▲", "-")), 2)), NA())</f>
        <v>
#N/A</v>
      </c>
      <c r="G29" s="180">
        <f>
IF(ROUND(VALUE(SUBSTITUTE(連結実質赤字比率に係る赤字・黒字の構成分析!H$41,"▲", "-")), 2) &gt;= 0, ABS(ROUND(VALUE(SUBSTITUTE(連結実質赤字比率に係る赤字・黒字の構成分析!H$41,"▲", "-")), 2)), NA())</f>
        <v>
0.28000000000000003</v>
      </c>
      <c r="H29" s="180" t="e">
        <f>
IF(ROUND(VALUE(SUBSTITUTE(連結実質赤字比率に係る赤字・黒字の構成分析!I$41,"▲", "-")), 2) &lt; 0, ABS(ROUND(VALUE(SUBSTITUTE(連結実質赤字比率に係る赤字・黒字の構成分析!I$41,"▲", "-")), 2)), NA())</f>
        <v>
#N/A</v>
      </c>
      <c r="I29" s="180">
        <f>
IF(ROUND(VALUE(SUBSTITUTE(連結実質赤字比率に係る赤字・黒字の構成分析!I$41,"▲", "-")), 2) &gt;= 0, ABS(ROUND(VALUE(SUBSTITUTE(連結実質赤字比率に係る赤字・黒字の構成分析!I$41,"▲", "-")), 2)), NA())</f>
        <v>
0.28000000000000003</v>
      </c>
      <c r="J29" s="180" t="e">
        <f>
IF(ROUND(VALUE(SUBSTITUTE(連結実質赤字比率に係る赤字・黒字の構成分析!J$41,"▲", "-")), 2) &lt; 0, ABS(ROUND(VALUE(SUBSTITUTE(連結実質赤字比率に係る赤字・黒字の構成分析!J$41,"▲", "-")), 2)), NA())</f>
        <v>
#N/A</v>
      </c>
      <c r="K29" s="180">
        <f>
IF(ROUND(VALUE(SUBSTITUTE(連結実質赤字比率に係る赤字・黒字の構成分析!J$41,"▲", "-")), 2) &gt;= 0, ABS(ROUND(VALUE(SUBSTITUTE(連結実質赤字比率に係る赤字・黒字の構成分析!J$41,"▲", "-")), 2)), NA())</f>
        <v>
0.06</v>
      </c>
    </row>
    <row r="30" spans="1:11" x14ac:dyDescent="0.2">
      <c r="A30" s="180" t="str">
        <f>
IF(連結実質赤字比率に係る赤字・黒字の構成分析!C$40="",NA(),連結実質赤字比率に係る赤字・黒字の構成分析!C$40)</f>
        <v>
介護サービス事業特別会計</v>
      </c>
      <c r="B30" s="180" t="e">
        <f>
IF(ROUND(VALUE(SUBSTITUTE(連結実質赤字比率に係る赤字・黒字の構成分析!F$40,"▲", "-")), 2) &lt; 0, ABS(ROUND(VALUE(SUBSTITUTE(連結実質赤字比率に係る赤字・黒字の構成分析!F$40,"▲", "-")), 2)), NA())</f>
        <v>
#N/A</v>
      </c>
      <c r="C30" s="180">
        <f>
IF(ROUND(VALUE(SUBSTITUTE(連結実質赤字比率に係る赤字・黒字の構成分析!F$40,"▲", "-")), 2) &gt;= 0, ABS(ROUND(VALUE(SUBSTITUTE(連結実質赤字比率に係る赤字・黒字の構成分析!F$40,"▲", "-")), 2)), NA())</f>
        <v>
0.12</v>
      </c>
      <c r="D30" s="180" t="e">
        <f>
IF(ROUND(VALUE(SUBSTITUTE(連結実質赤字比率に係る赤字・黒字の構成分析!G$40,"▲", "-")), 2) &lt; 0, ABS(ROUND(VALUE(SUBSTITUTE(連結実質赤字比率に係る赤字・黒字の構成分析!G$40,"▲", "-")), 2)), NA())</f>
        <v>
#N/A</v>
      </c>
      <c r="E30" s="180">
        <f>
IF(ROUND(VALUE(SUBSTITUTE(連結実質赤字比率に係る赤字・黒字の構成分析!G$40,"▲", "-")), 2) &gt;= 0, ABS(ROUND(VALUE(SUBSTITUTE(連結実質赤字比率に係る赤字・黒字の構成分析!G$40,"▲", "-")), 2)), NA())</f>
        <v>
0.21</v>
      </c>
      <c r="F30" s="180" t="e">
        <f>
IF(ROUND(VALUE(SUBSTITUTE(連結実質赤字比率に係る赤字・黒字の構成分析!H$40,"▲", "-")), 2) &lt; 0, ABS(ROUND(VALUE(SUBSTITUTE(連結実質赤字比率に係る赤字・黒字の構成分析!H$40,"▲", "-")), 2)), NA())</f>
        <v>
#N/A</v>
      </c>
      <c r="G30" s="180">
        <f>
IF(ROUND(VALUE(SUBSTITUTE(連結実質赤字比率に係る赤字・黒字の構成分析!H$40,"▲", "-")), 2) &gt;= 0, ABS(ROUND(VALUE(SUBSTITUTE(連結実質赤字比率に係る赤字・黒字の構成分析!H$40,"▲", "-")), 2)), NA())</f>
        <v>
0.11</v>
      </c>
      <c r="H30" s="180" t="e">
        <f>
IF(ROUND(VALUE(SUBSTITUTE(連結実質赤字比率に係る赤字・黒字の構成分析!I$40,"▲", "-")), 2) &lt; 0, ABS(ROUND(VALUE(SUBSTITUTE(連結実質赤字比率に係る赤字・黒字の構成分析!I$40,"▲", "-")), 2)), NA())</f>
        <v>
#N/A</v>
      </c>
      <c r="I30" s="180">
        <f>
IF(ROUND(VALUE(SUBSTITUTE(連結実質赤字比率に係る赤字・黒字の構成分析!I$40,"▲", "-")), 2) &gt;= 0, ABS(ROUND(VALUE(SUBSTITUTE(連結実質赤字比率に係る赤字・黒字の構成分析!I$40,"▲", "-")), 2)), NA())</f>
        <v>
0.12</v>
      </c>
      <c r="J30" s="180" t="e">
        <f>
IF(ROUND(VALUE(SUBSTITUTE(連結実質赤字比率に係る赤字・黒字の構成分析!J$40,"▲", "-")), 2) &lt; 0, ABS(ROUND(VALUE(SUBSTITUTE(連結実質赤字比率に係る赤字・黒字の構成分析!J$40,"▲", "-")), 2)), NA())</f>
        <v>
#N/A</v>
      </c>
      <c r="K30" s="180">
        <f>
IF(ROUND(VALUE(SUBSTITUTE(連結実質赤字比率に係る赤字・黒字の構成分析!J$40,"▲", "-")), 2) &gt;= 0, ABS(ROUND(VALUE(SUBSTITUTE(連結実質赤字比率に係る赤字・黒字の構成分析!J$40,"▲", "-")), 2)), NA())</f>
        <v>
0.1</v>
      </c>
    </row>
    <row r="31" spans="1:11" x14ac:dyDescent="0.2">
      <c r="A31" s="180" t="str">
        <f>
IF(連結実質赤字比率に係る赤字・黒字の構成分析!C$39="",NA(),連結実質赤字比率に係る赤字・黒字の構成分析!C$39)</f>
        <v>
簡易水道特別会計</v>
      </c>
      <c r="B31" s="180" t="e">
        <f>
IF(ROUND(VALUE(SUBSTITUTE(連結実質赤字比率に係る赤字・黒字の構成分析!F$39,"▲", "-")), 2) &lt; 0, ABS(ROUND(VALUE(SUBSTITUTE(連結実質赤字比率に係る赤字・黒字の構成分析!F$39,"▲", "-")), 2)), NA())</f>
        <v>
#N/A</v>
      </c>
      <c r="C31" s="180">
        <f>
IF(ROUND(VALUE(SUBSTITUTE(連結実質赤字比率に係る赤字・黒字の構成分析!F$39,"▲", "-")), 2) &gt;= 0, ABS(ROUND(VALUE(SUBSTITUTE(連結実質赤字比率に係る赤字・黒字の構成分析!F$39,"▲", "-")), 2)), NA())</f>
        <v>
0.24</v>
      </c>
      <c r="D31" s="180" t="e">
        <f>
IF(ROUND(VALUE(SUBSTITUTE(連結実質赤字比率に係る赤字・黒字の構成分析!G$39,"▲", "-")), 2) &lt; 0, ABS(ROUND(VALUE(SUBSTITUTE(連結実質赤字比率に係る赤字・黒字の構成分析!G$39,"▲", "-")), 2)), NA())</f>
        <v>
#N/A</v>
      </c>
      <c r="E31" s="180">
        <f>
IF(ROUND(VALUE(SUBSTITUTE(連結実質赤字比率に係る赤字・黒字の構成分析!G$39,"▲", "-")), 2) &gt;= 0, ABS(ROUND(VALUE(SUBSTITUTE(連結実質赤字比率に係る赤字・黒字の構成分析!G$39,"▲", "-")), 2)), NA())</f>
        <v>
0.17</v>
      </c>
      <c r="F31" s="180" t="e">
        <f>
IF(ROUND(VALUE(SUBSTITUTE(連結実質赤字比率に係る赤字・黒字の構成分析!H$39,"▲", "-")), 2) &lt; 0, ABS(ROUND(VALUE(SUBSTITUTE(連結実質赤字比率に係る赤字・黒字の構成分析!H$39,"▲", "-")), 2)), NA())</f>
        <v>
#N/A</v>
      </c>
      <c r="G31" s="180">
        <f>
IF(ROUND(VALUE(SUBSTITUTE(連結実質赤字比率に係る赤字・黒字の構成分析!H$39,"▲", "-")), 2) &gt;= 0, ABS(ROUND(VALUE(SUBSTITUTE(連結実質赤字比率に係る赤字・黒字の構成分析!H$39,"▲", "-")), 2)), NA())</f>
        <v>
0.22</v>
      </c>
      <c r="H31" s="180" t="e">
        <f>
IF(ROUND(VALUE(SUBSTITUTE(連結実質赤字比率に係る赤字・黒字の構成分析!I$39,"▲", "-")), 2) &lt; 0, ABS(ROUND(VALUE(SUBSTITUTE(連結実質赤字比率に係る赤字・黒字の構成分析!I$39,"▲", "-")), 2)), NA())</f>
        <v>
#N/A</v>
      </c>
      <c r="I31" s="180">
        <f>
IF(ROUND(VALUE(SUBSTITUTE(連結実質赤字比率に係る赤字・黒字の構成分析!I$39,"▲", "-")), 2) &gt;= 0, ABS(ROUND(VALUE(SUBSTITUTE(連結実質赤字比率に係る赤字・黒字の構成分析!I$39,"▲", "-")), 2)), NA())</f>
        <v>
0.55000000000000004</v>
      </c>
      <c r="J31" s="180" t="e">
        <f>
IF(ROUND(VALUE(SUBSTITUTE(連結実質赤字比率に係る赤字・黒字の構成分析!J$39,"▲", "-")), 2) &lt; 0, ABS(ROUND(VALUE(SUBSTITUTE(連結実質赤字比率に係る赤字・黒字の構成分析!J$39,"▲", "-")), 2)), NA())</f>
        <v>
#N/A</v>
      </c>
      <c r="K31" s="180">
        <f>
IF(ROUND(VALUE(SUBSTITUTE(連結実質赤字比率に係る赤字・黒字の構成分析!J$39,"▲", "-")), 2) &gt;= 0, ABS(ROUND(VALUE(SUBSTITUTE(連結実質赤字比率に係る赤字・黒字の構成分析!J$39,"▲", "-")), 2)), NA())</f>
        <v>
0.43</v>
      </c>
    </row>
    <row r="32" spans="1:11" x14ac:dyDescent="0.2">
      <c r="A32" s="180" t="str">
        <f>
IF(連結実質赤字比率に係る赤字・黒字の構成分析!C$38="",NA(),連結実質赤字比率に係る赤字・黒字の構成分析!C$38)</f>
        <v>
東京都都民の森管理運営事業特別会計</v>
      </c>
      <c r="B32" s="180" t="e">
        <f>
IF(ROUND(VALUE(SUBSTITUTE(連結実質赤字比率に係る赤字・黒字の構成分析!F$38,"▲", "-")), 2) &lt; 0, ABS(ROUND(VALUE(SUBSTITUTE(連結実質赤字比率に係る赤字・黒字の構成分析!F$38,"▲", "-")), 2)), NA())</f>
        <v>
#N/A</v>
      </c>
      <c r="C32" s="180">
        <f>
IF(ROUND(VALUE(SUBSTITUTE(連結実質赤字比率に係る赤字・黒字の構成分析!F$38,"▲", "-")), 2) &gt;= 0, ABS(ROUND(VALUE(SUBSTITUTE(連結実質赤字比率に係る赤字・黒字の構成分析!F$38,"▲", "-")), 2)), NA())</f>
        <v>
0.45</v>
      </c>
      <c r="D32" s="180" t="e">
        <f>
IF(ROUND(VALUE(SUBSTITUTE(連結実質赤字比率に係る赤字・黒字の構成分析!G$38,"▲", "-")), 2) &lt; 0, ABS(ROUND(VALUE(SUBSTITUTE(連結実質赤字比率に係る赤字・黒字の構成分析!G$38,"▲", "-")), 2)), NA())</f>
        <v>
#N/A</v>
      </c>
      <c r="E32" s="180">
        <f>
IF(ROUND(VALUE(SUBSTITUTE(連結実質赤字比率に係る赤字・黒字の構成分析!G$38,"▲", "-")), 2) &gt;= 0, ABS(ROUND(VALUE(SUBSTITUTE(連結実質赤字比率に係る赤字・黒字の構成分析!G$38,"▲", "-")), 2)), NA())</f>
        <v>
0.72</v>
      </c>
      <c r="F32" s="180" t="e">
        <f>
IF(ROUND(VALUE(SUBSTITUTE(連結実質赤字比率に係る赤字・黒字の構成分析!H$38,"▲", "-")), 2) &lt; 0, ABS(ROUND(VALUE(SUBSTITUTE(連結実質赤字比率に係る赤字・黒字の構成分析!H$38,"▲", "-")), 2)), NA())</f>
        <v>
#N/A</v>
      </c>
      <c r="G32" s="180">
        <f>
IF(ROUND(VALUE(SUBSTITUTE(連結実質赤字比率に係る赤字・黒字の構成分析!H$38,"▲", "-")), 2) &gt;= 0, ABS(ROUND(VALUE(SUBSTITUTE(連結実質赤字比率に係る赤字・黒字の構成分析!H$38,"▲", "-")), 2)), NA())</f>
        <v>
0.38</v>
      </c>
      <c r="H32" s="180" t="e">
        <f>
IF(ROUND(VALUE(SUBSTITUTE(連結実質赤字比率に係る赤字・黒字の構成分析!I$38,"▲", "-")), 2) &lt; 0, ABS(ROUND(VALUE(SUBSTITUTE(連結実質赤字比率に係る赤字・黒字の構成分析!I$38,"▲", "-")), 2)), NA())</f>
        <v>
#N/A</v>
      </c>
      <c r="I32" s="180">
        <f>
IF(ROUND(VALUE(SUBSTITUTE(連結実質赤字比率に係る赤字・黒字の構成分析!I$38,"▲", "-")), 2) &gt;= 0, ABS(ROUND(VALUE(SUBSTITUTE(連結実質赤字比率に係る赤字・黒字の構成分析!I$38,"▲", "-")), 2)), NA())</f>
        <v>
0.5</v>
      </c>
      <c r="J32" s="180" t="e">
        <f>
IF(ROUND(VALUE(SUBSTITUTE(連結実質赤字比率に係る赤字・黒字の構成分析!J$38,"▲", "-")), 2) &lt; 0, ABS(ROUND(VALUE(SUBSTITUTE(連結実質赤字比率に係る赤字・黒字の構成分析!J$38,"▲", "-")), 2)), NA())</f>
        <v>
#N/A</v>
      </c>
      <c r="K32" s="180">
        <f>
IF(ROUND(VALUE(SUBSTITUTE(連結実質赤字比率に係る赤字・黒字の構成分析!J$38,"▲", "-")), 2) &gt;= 0, ABS(ROUND(VALUE(SUBSTITUTE(連結実質赤字比率に係る赤字・黒字の構成分析!J$38,"▲", "-")), 2)), NA())</f>
        <v>
0.61</v>
      </c>
    </row>
    <row r="33" spans="1:16" x14ac:dyDescent="0.2">
      <c r="A33" s="180" t="str">
        <f>
IF(連結実質赤字比率に係る赤字・黒字の構成分析!C$37="",NA(),連結実質赤字比率に係る赤字・黒字の構成分析!C$37)</f>
        <v>
介護保険特別会計</v>
      </c>
      <c r="B33" s="180" t="e">
        <f>
IF(ROUND(VALUE(SUBSTITUTE(連結実質赤字比率に係る赤字・黒字の構成分析!F$37,"▲", "-")), 2) &lt; 0, ABS(ROUND(VALUE(SUBSTITUTE(連結実質赤字比率に係る赤字・黒字の構成分析!F$37,"▲", "-")), 2)), NA())</f>
        <v>
#N/A</v>
      </c>
      <c r="C33" s="180">
        <f>
IF(ROUND(VALUE(SUBSTITUTE(連結実質赤字比率に係る赤字・黒字の構成分析!F$37,"▲", "-")), 2) &gt;= 0, ABS(ROUND(VALUE(SUBSTITUTE(連結実質赤字比率に係る赤字・黒字の構成分析!F$37,"▲", "-")), 2)), NA())</f>
        <v>
1.58</v>
      </c>
      <c r="D33" s="180" t="e">
        <f>
IF(ROUND(VALUE(SUBSTITUTE(連結実質赤字比率に係る赤字・黒字の構成分析!G$37,"▲", "-")), 2) &lt; 0, ABS(ROUND(VALUE(SUBSTITUTE(連結実質赤字比率に係る赤字・黒字の構成分析!G$37,"▲", "-")), 2)), NA())</f>
        <v>
#N/A</v>
      </c>
      <c r="E33" s="180">
        <f>
IF(ROUND(VALUE(SUBSTITUTE(連結実質赤字比率に係る赤字・黒字の構成分析!G$37,"▲", "-")), 2) &gt;= 0, ABS(ROUND(VALUE(SUBSTITUTE(連結実質赤字比率に係る赤字・黒字の構成分析!G$37,"▲", "-")), 2)), NA())</f>
        <v>
1.82</v>
      </c>
      <c r="F33" s="180" t="e">
        <f>
IF(ROUND(VALUE(SUBSTITUTE(連結実質赤字比率に係る赤字・黒字の構成分析!H$37,"▲", "-")), 2) &lt; 0, ABS(ROUND(VALUE(SUBSTITUTE(連結実質赤字比率に係る赤字・黒字の構成分析!H$37,"▲", "-")), 2)), NA())</f>
        <v>
#N/A</v>
      </c>
      <c r="G33" s="180">
        <f>
IF(ROUND(VALUE(SUBSTITUTE(連結実質赤字比率に係る赤字・黒字の構成分析!H$37,"▲", "-")), 2) &gt;= 0, ABS(ROUND(VALUE(SUBSTITUTE(連結実質赤字比率に係る赤字・黒字の構成分析!H$37,"▲", "-")), 2)), NA())</f>
        <v>
0.64</v>
      </c>
      <c r="H33" s="180" t="e">
        <f>
IF(ROUND(VALUE(SUBSTITUTE(連結実質赤字比率に係る赤字・黒字の構成分析!I$37,"▲", "-")), 2) &lt; 0, ABS(ROUND(VALUE(SUBSTITUTE(連結実質赤字比率に係る赤字・黒字の構成分析!I$37,"▲", "-")), 2)), NA())</f>
        <v>
#N/A</v>
      </c>
      <c r="I33" s="180">
        <f>
IF(ROUND(VALUE(SUBSTITUTE(連結実質赤字比率に係る赤字・黒字の構成分析!I$37,"▲", "-")), 2) &gt;= 0, ABS(ROUND(VALUE(SUBSTITUTE(連結実質赤字比率に係る赤字・黒字の構成分析!I$37,"▲", "-")), 2)), NA())</f>
        <v>
0.68</v>
      </c>
      <c r="J33" s="180" t="e">
        <f>
IF(ROUND(VALUE(SUBSTITUTE(連結実質赤字比率に係る赤字・黒字の構成分析!J$37,"▲", "-")), 2) &lt; 0, ABS(ROUND(VALUE(SUBSTITUTE(連結実質赤字比率に係る赤字・黒字の構成分析!J$37,"▲", "-")), 2)), NA())</f>
        <v>
#N/A</v>
      </c>
      <c r="K33" s="180">
        <f>
IF(ROUND(VALUE(SUBSTITUTE(連結実質赤字比率に係る赤字・黒字の構成分析!J$37,"▲", "-")), 2) &gt;= 0, ABS(ROUND(VALUE(SUBSTITUTE(連結実質赤字比率に係る赤字・黒字の構成分析!J$37,"▲", "-")), 2)), NA())</f>
        <v>
0.61</v>
      </c>
    </row>
    <row r="34" spans="1:16" x14ac:dyDescent="0.2">
      <c r="A34" s="180" t="str">
        <f>
IF(連結実質赤字比率に係る赤字・黒字の構成分析!C$36="",NA(),連結実質赤字比率に係る赤字・黒字の構成分析!C$36)</f>
        <v>
下水道事業特別会計</v>
      </c>
      <c r="B34" s="180" t="e">
        <f>
IF(ROUND(VALUE(SUBSTITUTE(連結実質赤字比率に係る赤字・黒字の構成分析!F$36,"▲", "-")), 2) &lt; 0, ABS(ROUND(VALUE(SUBSTITUTE(連結実質赤字比率に係る赤字・黒字の構成分析!F$36,"▲", "-")), 2)), NA())</f>
        <v>
#N/A</v>
      </c>
      <c r="C34" s="180">
        <f>
IF(ROUND(VALUE(SUBSTITUTE(連結実質赤字比率に係る赤字・黒字の構成分析!F$36,"▲", "-")), 2) &gt;= 0, ABS(ROUND(VALUE(SUBSTITUTE(連結実質赤字比率に係る赤字・黒字の構成分析!F$36,"▲", "-")), 2)), NA())</f>
        <v>
0.7</v>
      </c>
      <c r="D34" s="180" t="e">
        <f>
IF(ROUND(VALUE(SUBSTITUTE(連結実質赤字比率に係る赤字・黒字の構成分析!G$36,"▲", "-")), 2) &lt; 0, ABS(ROUND(VALUE(SUBSTITUTE(連結実質赤字比率に係る赤字・黒字の構成分析!G$36,"▲", "-")), 2)), NA())</f>
        <v>
#N/A</v>
      </c>
      <c r="E34" s="180">
        <f>
IF(ROUND(VALUE(SUBSTITUTE(連結実質赤字比率に係る赤字・黒字の構成分析!G$36,"▲", "-")), 2) &gt;= 0, ABS(ROUND(VALUE(SUBSTITUTE(連結実質赤字比率に係る赤字・黒字の構成分析!G$36,"▲", "-")), 2)), NA())</f>
        <v>
0.37</v>
      </c>
      <c r="F34" s="180" t="e">
        <f>
IF(ROUND(VALUE(SUBSTITUTE(連結実質赤字比率に係る赤字・黒字の構成分析!H$36,"▲", "-")), 2) &lt; 0, ABS(ROUND(VALUE(SUBSTITUTE(連結実質赤字比率に係る赤字・黒字の構成分析!H$36,"▲", "-")), 2)), NA())</f>
        <v>
#N/A</v>
      </c>
      <c r="G34" s="180">
        <f>
IF(ROUND(VALUE(SUBSTITUTE(連結実質赤字比率に係る赤字・黒字の構成分析!H$36,"▲", "-")), 2) &gt;= 0, ABS(ROUND(VALUE(SUBSTITUTE(連結実質赤字比率に係る赤字・黒字の構成分析!H$36,"▲", "-")), 2)), NA())</f>
        <v>
0.31</v>
      </c>
      <c r="H34" s="180" t="e">
        <f>
IF(ROUND(VALUE(SUBSTITUTE(連結実質赤字比率に係る赤字・黒字の構成分析!I$36,"▲", "-")), 2) &lt; 0, ABS(ROUND(VALUE(SUBSTITUTE(連結実質赤字比率に係る赤字・黒字の構成分析!I$36,"▲", "-")), 2)), NA())</f>
        <v>
#N/A</v>
      </c>
      <c r="I34" s="180">
        <f>
IF(ROUND(VALUE(SUBSTITUTE(連結実質赤字比率に係る赤字・黒字の構成分析!I$36,"▲", "-")), 2) &gt;= 0, ABS(ROUND(VALUE(SUBSTITUTE(連結実質赤字比率に係る赤字・黒字の構成分析!I$36,"▲", "-")), 2)), NA())</f>
        <v>
0.43</v>
      </c>
      <c r="J34" s="180" t="e">
        <f>
IF(ROUND(VALUE(SUBSTITUTE(連結実質赤字比率に係る赤字・黒字の構成分析!J$36,"▲", "-")), 2) &lt; 0, ABS(ROUND(VALUE(SUBSTITUTE(連結実質赤字比率に係る赤字・黒字の構成分析!J$36,"▲", "-")), 2)), NA())</f>
        <v>
#N/A</v>
      </c>
      <c r="K34" s="180">
        <f>
IF(ROUND(VALUE(SUBSTITUTE(連結実質赤字比率に係る赤字・黒字の構成分析!J$36,"▲", "-")), 2) &gt;= 0, ABS(ROUND(VALUE(SUBSTITUTE(連結実質赤字比率に係る赤字・黒字の構成分析!J$36,"▲", "-")), 2)), NA())</f>
        <v>
2.2000000000000002</v>
      </c>
    </row>
    <row r="35" spans="1:16" x14ac:dyDescent="0.2">
      <c r="A35" s="180" t="str">
        <f>
IF(連結実質赤字比率に係る赤字・黒字の構成分析!C$35="",NA(),連結実質赤字比率に係る赤字・黒字の構成分析!C$35)</f>
        <v>
国民健康保険特別会計</v>
      </c>
      <c r="B35" s="180" t="e">
        <f>
IF(ROUND(VALUE(SUBSTITUTE(連結実質赤字比率に係る赤字・黒字の構成分析!F$35,"▲", "-")), 2) &lt; 0, ABS(ROUND(VALUE(SUBSTITUTE(連結実質赤字比率に係る赤字・黒字の構成分析!F$35,"▲", "-")), 2)), NA())</f>
        <v>
#N/A</v>
      </c>
      <c r="C35" s="180">
        <f>
IF(ROUND(VALUE(SUBSTITUTE(連結実質赤字比率に係る赤字・黒字の構成分析!F$35,"▲", "-")), 2) &gt;= 0, ABS(ROUND(VALUE(SUBSTITUTE(連結実質赤字比率に係る赤字・黒字の構成分析!F$35,"▲", "-")), 2)), NA())</f>
        <v>
2.94</v>
      </c>
      <c r="D35" s="180" t="e">
        <f>
IF(ROUND(VALUE(SUBSTITUTE(連結実質赤字比率に係る赤字・黒字の構成分析!G$35,"▲", "-")), 2) &lt; 0, ABS(ROUND(VALUE(SUBSTITUTE(連結実質赤字比率に係る赤字・黒字の構成分析!G$35,"▲", "-")), 2)), NA())</f>
        <v>
#N/A</v>
      </c>
      <c r="E35" s="180">
        <f>
IF(ROUND(VALUE(SUBSTITUTE(連結実質赤字比率に係る赤字・黒字の構成分析!G$35,"▲", "-")), 2) &gt;= 0, ABS(ROUND(VALUE(SUBSTITUTE(連結実質赤字比率に係る赤字・黒字の構成分析!G$35,"▲", "-")), 2)), NA())</f>
        <v>
2.67</v>
      </c>
      <c r="F35" s="180" t="e">
        <f>
IF(ROUND(VALUE(SUBSTITUTE(連結実質赤字比率に係る赤字・黒字の構成分析!H$35,"▲", "-")), 2) &lt; 0, ABS(ROUND(VALUE(SUBSTITUTE(連結実質赤字比率に係る赤字・黒字の構成分析!H$35,"▲", "-")), 2)), NA())</f>
        <v>
#N/A</v>
      </c>
      <c r="G35" s="180">
        <f>
IF(ROUND(VALUE(SUBSTITUTE(連結実質赤字比率に係る赤字・黒字の構成分析!H$35,"▲", "-")), 2) &gt;= 0, ABS(ROUND(VALUE(SUBSTITUTE(連結実質赤字比率に係る赤字・黒字の構成分析!H$35,"▲", "-")), 2)), NA())</f>
        <v>
3.26</v>
      </c>
      <c r="H35" s="180" t="e">
        <f>
IF(ROUND(VALUE(SUBSTITUTE(連結実質赤字比率に係る赤字・黒字の構成分析!I$35,"▲", "-")), 2) &lt; 0, ABS(ROUND(VALUE(SUBSTITUTE(連結実質赤字比率に係る赤字・黒字の構成分析!I$35,"▲", "-")), 2)), NA())</f>
        <v>
#N/A</v>
      </c>
      <c r="I35" s="180">
        <f>
IF(ROUND(VALUE(SUBSTITUTE(連結実質赤字比率に係る赤字・黒字の構成分析!I$35,"▲", "-")), 2) &gt;= 0, ABS(ROUND(VALUE(SUBSTITUTE(連結実質赤字比率に係る赤字・黒字の構成分析!I$35,"▲", "-")), 2)), NA())</f>
        <v>
3.42</v>
      </c>
      <c r="J35" s="180" t="e">
        <f>
IF(ROUND(VALUE(SUBSTITUTE(連結実質赤字比率に係る赤字・黒字の構成分析!J$35,"▲", "-")), 2) &lt; 0, ABS(ROUND(VALUE(SUBSTITUTE(連結実質赤字比率に係る赤字・黒字の構成分析!J$35,"▲", "-")), 2)), NA())</f>
        <v>
#N/A</v>
      </c>
      <c r="K35" s="180">
        <f>
IF(ROUND(VALUE(SUBSTITUTE(連結実質赤字比率に係る赤字・黒字の構成分析!J$35,"▲", "-")), 2) &gt;= 0, ABS(ROUND(VALUE(SUBSTITUTE(連結実質赤字比率に係る赤字・黒字の構成分析!J$35,"▲", "-")), 2)), NA())</f>
        <v>
2.34</v>
      </c>
    </row>
    <row r="36" spans="1:16" x14ac:dyDescent="0.2">
      <c r="A36" s="180" t="str">
        <f>
IF(連結実質赤字比率に係る赤字・黒字の構成分析!C$34="",NA(),連結実質赤字比率に係る赤字・黒字の構成分析!C$34)</f>
        <v>
一般会計</v>
      </c>
      <c r="B36" s="180" t="e">
        <f>
IF(ROUND(VALUE(SUBSTITUTE(連結実質赤字比率に係る赤字・黒字の構成分析!F$34,"▲", "-")), 2) &lt; 0, ABS(ROUND(VALUE(SUBSTITUTE(連結実質赤字比率に係る赤字・黒字の構成分析!F$34,"▲", "-")), 2)), NA())</f>
        <v>
#N/A</v>
      </c>
      <c r="C36" s="180">
        <f>
IF(ROUND(VALUE(SUBSTITUTE(連結実質赤字比率に係る赤字・黒字の構成分析!F$34,"▲", "-")), 2) &gt;= 0, ABS(ROUND(VALUE(SUBSTITUTE(連結実質赤字比率に係る赤字・黒字の構成分析!F$34,"▲", "-")), 2)), NA())</f>
        <v>
3.31</v>
      </c>
      <c r="D36" s="180" t="e">
        <f>
IF(ROUND(VALUE(SUBSTITUTE(連結実質赤字比率に係る赤字・黒字の構成分析!G$34,"▲", "-")), 2) &lt; 0, ABS(ROUND(VALUE(SUBSTITUTE(連結実質赤字比率に係る赤字・黒字の構成分析!G$34,"▲", "-")), 2)), NA())</f>
        <v>
#N/A</v>
      </c>
      <c r="E36" s="180">
        <f>
IF(ROUND(VALUE(SUBSTITUTE(連結実質赤字比率に係る赤字・黒字の構成分析!G$34,"▲", "-")), 2) &gt;= 0, ABS(ROUND(VALUE(SUBSTITUTE(連結実質赤字比率に係る赤字・黒字の構成分析!G$34,"▲", "-")), 2)), NA())</f>
        <v>
8.07</v>
      </c>
      <c r="F36" s="180" t="e">
        <f>
IF(ROUND(VALUE(SUBSTITUTE(連結実質赤字比率に係る赤字・黒字の構成分析!H$34,"▲", "-")), 2) &lt; 0, ABS(ROUND(VALUE(SUBSTITUTE(連結実質赤字比率に係る赤字・黒字の構成分析!H$34,"▲", "-")), 2)), NA())</f>
        <v>
#N/A</v>
      </c>
      <c r="G36" s="180">
        <f>
IF(ROUND(VALUE(SUBSTITUTE(連結実質赤字比率に係る赤字・黒字の構成分析!H$34,"▲", "-")), 2) &gt;= 0, ABS(ROUND(VALUE(SUBSTITUTE(連結実質赤字比率に係る赤字・黒字の構成分析!H$34,"▲", "-")), 2)), NA())</f>
        <v>
8.34</v>
      </c>
      <c r="H36" s="180" t="e">
        <f>
IF(ROUND(VALUE(SUBSTITUTE(連結実質赤字比率に係る赤字・黒字の構成分析!I$34,"▲", "-")), 2) &lt; 0, ABS(ROUND(VALUE(SUBSTITUTE(連結実質赤字比率に係る赤字・黒字の構成分析!I$34,"▲", "-")), 2)), NA())</f>
        <v>
#N/A</v>
      </c>
      <c r="I36" s="180">
        <f>
IF(ROUND(VALUE(SUBSTITUTE(連結実質赤字比率に係る赤字・黒字の構成分析!I$34,"▲", "-")), 2) &gt;= 0, ABS(ROUND(VALUE(SUBSTITUTE(連結実質赤字比率に係る赤字・黒字の構成分析!I$34,"▲", "-")), 2)), NA())</f>
        <v>
9.85</v>
      </c>
      <c r="J36" s="180" t="e">
        <f>
IF(ROUND(VALUE(SUBSTITUTE(連結実質赤字比率に係る赤字・黒字の構成分析!J$34,"▲", "-")), 2) &lt; 0, ABS(ROUND(VALUE(SUBSTITUTE(連結実質赤字比率に係る赤字・黒字の構成分析!J$34,"▲", "-")), 2)), NA())</f>
        <v>
#N/A</v>
      </c>
      <c r="K36" s="180">
        <f>
IF(ROUND(VALUE(SUBSTITUTE(連結実質赤字比率に係る赤字・黒字の構成分析!J$34,"▲", "-")), 2) &gt;= 0, ABS(ROUND(VALUE(SUBSTITUTE(連結実質赤字比率に係る赤字・黒字の構成分析!J$34,"▲", "-")), 2)), NA())</f>
        <v>
7.62</v>
      </c>
    </row>
    <row r="39" spans="1:16" x14ac:dyDescent="0.2">
      <c r="A39" s="149" t="s">
        <v>
59</v>
      </c>
    </row>
    <row r="40" spans="1:16" x14ac:dyDescent="0.2">
      <c r="A40" s="181"/>
      <c r="B40" s="181" t="str">
        <f>
'実質公債費比率（分子）の構造'!K$44</f>
        <v>
H26</v>
      </c>
      <c r="C40" s="181"/>
      <c r="D40" s="181"/>
      <c r="E40" s="181" t="str">
        <f>
'実質公債費比率（分子）の構造'!L$44</f>
        <v>
H27</v>
      </c>
      <c r="F40" s="181"/>
      <c r="G40" s="181"/>
      <c r="H40" s="181" t="str">
        <f>
'実質公債費比率（分子）の構造'!M$44</f>
        <v>
H28</v>
      </c>
      <c r="I40" s="181"/>
      <c r="J40" s="181"/>
      <c r="K40" s="181" t="str">
        <f>
'実質公債費比率（分子）の構造'!N$44</f>
        <v>
H29</v>
      </c>
      <c r="L40" s="181"/>
      <c r="M40" s="181"/>
      <c r="N40" s="181" t="str">
        <f>
'実質公債費比率（分子）の構造'!O$44</f>
        <v>
H30</v>
      </c>
      <c r="O40" s="181"/>
      <c r="P40" s="181"/>
    </row>
    <row r="41" spans="1:16" x14ac:dyDescent="0.2">
      <c r="A41" s="181"/>
      <c r="B41" s="181" t="s">
        <v>
60</v>
      </c>
      <c r="C41" s="181"/>
      <c r="D41" s="181" t="s">
        <v>
61</v>
      </c>
      <c r="E41" s="181" t="s">
        <v>
60</v>
      </c>
      <c r="F41" s="181"/>
      <c r="G41" s="181" t="s">
        <v>
61</v>
      </c>
      <c r="H41" s="181" t="s">
        <v>
60</v>
      </c>
      <c r="I41" s="181"/>
      <c r="J41" s="181" t="s">
        <v>
61</v>
      </c>
      <c r="K41" s="181" t="s">
        <v>
60</v>
      </c>
      <c r="L41" s="181"/>
      <c r="M41" s="181" t="s">
        <v>
61</v>
      </c>
      <c r="N41" s="181" t="s">
        <v>
60</v>
      </c>
      <c r="O41" s="181"/>
      <c r="P41" s="181" t="s">
        <v>
61</v>
      </c>
    </row>
    <row r="42" spans="1:16" x14ac:dyDescent="0.2">
      <c r="A42" s="181" t="s">
        <v>
62</v>
      </c>
      <c r="B42" s="181"/>
      <c r="C42" s="181"/>
      <c r="D42" s="181">
        <f>
'実質公債費比率（分子）の構造'!K$52</f>
        <v>
232</v>
      </c>
      <c r="E42" s="181"/>
      <c r="F42" s="181"/>
      <c r="G42" s="181">
        <f>
'実質公債費比率（分子）の構造'!L$52</f>
        <v>
231</v>
      </c>
      <c r="H42" s="181"/>
      <c r="I42" s="181"/>
      <c r="J42" s="181">
        <f>
'実質公債費比率（分子）の構造'!M$52</f>
        <v>
238</v>
      </c>
      <c r="K42" s="181"/>
      <c r="L42" s="181"/>
      <c r="M42" s="181">
        <f>
'実質公債費比率（分子）の構造'!N$52</f>
        <v>
242</v>
      </c>
      <c r="N42" s="181"/>
      <c r="O42" s="181"/>
      <c r="P42" s="181">
        <f>
'実質公債費比率（分子）の構造'!O$52</f>
        <v>
241</v>
      </c>
    </row>
    <row r="43" spans="1:16" x14ac:dyDescent="0.2">
      <c r="A43" s="181" t="s">
        <v>
63</v>
      </c>
      <c r="B43" s="181" t="str">
        <f>
'実質公債費比率（分子）の構造'!K$51</f>
        <v>
-</v>
      </c>
      <c r="C43" s="181"/>
      <c r="D43" s="181"/>
      <c r="E43" s="181" t="str">
        <f>
'実質公債費比率（分子）の構造'!L$51</f>
        <v>
-</v>
      </c>
      <c r="F43" s="181"/>
      <c r="G43" s="181"/>
      <c r="H43" s="181" t="str">
        <f>
'実質公債費比率（分子）の構造'!M$51</f>
        <v>
-</v>
      </c>
      <c r="I43" s="181"/>
      <c r="J43" s="181"/>
      <c r="K43" s="181" t="str">
        <f>
'実質公債費比率（分子）の構造'!N$51</f>
        <v>
-</v>
      </c>
      <c r="L43" s="181"/>
      <c r="M43" s="181"/>
      <c r="N43" s="181" t="str">
        <f>
'実質公債費比率（分子）の構造'!O$51</f>
        <v>
-</v>
      </c>
      <c r="O43" s="181"/>
      <c r="P43" s="181"/>
    </row>
    <row r="44" spans="1:16" x14ac:dyDescent="0.2">
      <c r="A44" s="181" t="s">
        <v>
64</v>
      </c>
      <c r="B44" s="181" t="str">
        <f>
'実質公債費比率（分子）の構造'!K$50</f>
        <v>
-</v>
      </c>
      <c r="C44" s="181"/>
      <c r="D44" s="181"/>
      <c r="E44" s="181" t="str">
        <f>
'実質公債費比率（分子）の構造'!L$50</f>
        <v>
-</v>
      </c>
      <c r="F44" s="181"/>
      <c r="G44" s="181"/>
      <c r="H44" s="181" t="str">
        <f>
'実質公債費比率（分子）の構造'!M$50</f>
        <v>
-</v>
      </c>
      <c r="I44" s="181"/>
      <c r="J44" s="181"/>
      <c r="K44" s="181" t="str">
        <f>
'実質公債費比率（分子）の構造'!N$50</f>
        <v>
-</v>
      </c>
      <c r="L44" s="181"/>
      <c r="M44" s="181"/>
      <c r="N44" s="181" t="str">
        <f>
'実質公債費比率（分子）の構造'!O$50</f>
        <v>
-</v>
      </c>
      <c r="O44" s="181"/>
      <c r="P44" s="181"/>
    </row>
    <row r="45" spans="1:16" x14ac:dyDescent="0.2">
      <c r="A45" s="181" t="s">
        <v>
65</v>
      </c>
      <c r="B45" s="181">
        <f>
'実質公債費比率（分子）の構造'!K$49</f>
        <v>
26</v>
      </c>
      <c r="C45" s="181"/>
      <c r="D45" s="181"/>
      <c r="E45" s="181">
        <f>
'実質公債費比率（分子）の構造'!L$49</f>
        <v>
31</v>
      </c>
      <c r="F45" s="181"/>
      <c r="G45" s="181"/>
      <c r="H45" s="181">
        <f>
'実質公債費比率（分子）の構造'!M$49</f>
        <v>
33</v>
      </c>
      <c r="I45" s="181"/>
      <c r="J45" s="181"/>
      <c r="K45" s="181">
        <f>
'実質公債費比率（分子）の構造'!N$49</f>
        <v>
34</v>
      </c>
      <c r="L45" s="181"/>
      <c r="M45" s="181"/>
      <c r="N45" s="181">
        <f>
'実質公債費比率（分子）の構造'!O$49</f>
        <v>
34</v>
      </c>
      <c r="O45" s="181"/>
      <c r="P45" s="181"/>
    </row>
    <row r="46" spans="1:16" x14ac:dyDescent="0.2">
      <c r="A46" s="181" t="s">
        <v>
66</v>
      </c>
      <c r="B46" s="181">
        <f>
'実質公債費比率（分子）の構造'!K$48</f>
        <v>
164</v>
      </c>
      <c r="C46" s="181"/>
      <c r="D46" s="181"/>
      <c r="E46" s="181">
        <f>
'実質公債費比率（分子）の構造'!L$48</f>
        <v>
170</v>
      </c>
      <c r="F46" s="181"/>
      <c r="G46" s="181"/>
      <c r="H46" s="181">
        <f>
'実質公債費比率（分子）の構造'!M$48</f>
        <v>
176</v>
      </c>
      <c r="I46" s="181"/>
      <c r="J46" s="181"/>
      <c r="K46" s="181">
        <f>
'実質公債費比率（分子）の構造'!N$48</f>
        <v>
177</v>
      </c>
      <c r="L46" s="181"/>
      <c r="M46" s="181"/>
      <c r="N46" s="181">
        <f>
'実質公債費比率（分子）の構造'!O$48</f>
        <v>
180</v>
      </c>
      <c r="O46" s="181"/>
      <c r="P46" s="181"/>
    </row>
    <row r="47" spans="1:16" x14ac:dyDescent="0.2">
      <c r="A47" s="181" t="s">
        <v>
67</v>
      </c>
      <c r="B47" s="181" t="str">
        <f>
'実質公債費比率（分子）の構造'!K$47</f>
        <v>
-</v>
      </c>
      <c r="C47" s="181"/>
      <c r="D47" s="181"/>
      <c r="E47" s="181" t="str">
        <f>
'実質公債費比率（分子）の構造'!L$47</f>
        <v>
-</v>
      </c>
      <c r="F47" s="181"/>
      <c r="G47" s="181"/>
      <c r="H47" s="181" t="str">
        <f>
'実質公債費比率（分子）の構造'!M$47</f>
        <v>
-</v>
      </c>
      <c r="I47" s="181"/>
      <c r="J47" s="181"/>
      <c r="K47" s="181" t="str">
        <f>
'実質公債費比率（分子）の構造'!N$47</f>
        <v>
-</v>
      </c>
      <c r="L47" s="181"/>
      <c r="M47" s="181"/>
      <c r="N47" s="181" t="str">
        <f>
'実質公債費比率（分子）の構造'!O$47</f>
        <v>
-</v>
      </c>
      <c r="O47" s="181"/>
      <c r="P47" s="181"/>
    </row>
    <row r="48" spans="1:16" x14ac:dyDescent="0.2">
      <c r="A48" s="181" t="s">
        <v>
68</v>
      </c>
      <c r="B48" s="181" t="str">
        <f>
'実質公債費比率（分子）の構造'!K$46</f>
        <v>
-</v>
      </c>
      <c r="C48" s="181"/>
      <c r="D48" s="181"/>
      <c r="E48" s="181" t="str">
        <f>
'実質公債費比率（分子）の構造'!L$46</f>
        <v>
-</v>
      </c>
      <c r="F48" s="181"/>
      <c r="G48" s="181"/>
      <c r="H48" s="181" t="str">
        <f>
'実質公債費比率（分子）の構造'!M$46</f>
        <v>
-</v>
      </c>
      <c r="I48" s="181"/>
      <c r="J48" s="181"/>
      <c r="K48" s="181" t="str">
        <f>
'実質公債費比率（分子）の構造'!N$46</f>
        <v>
-</v>
      </c>
      <c r="L48" s="181"/>
      <c r="M48" s="181"/>
      <c r="N48" s="181" t="str">
        <f>
'実質公債費比率（分子）の構造'!O$46</f>
        <v>
-</v>
      </c>
      <c r="O48" s="181"/>
      <c r="P48" s="181"/>
    </row>
    <row r="49" spans="1:16" x14ac:dyDescent="0.2">
      <c r="A49" s="181" t="s">
        <v>
69</v>
      </c>
      <c r="B49" s="181">
        <f>
'実質公債費比率（分子）の構造'!K$45</f>
        <v>
92</v>
      </c>
      <c r="C49" s="181"/>
      <c r="D49" s="181"/>
      <c r="E49" s="181">
        <f>
'実質公債費比率（分子）の構造'!L$45</f>
        <v>
87</v>
      </c>
      <c r="F49" s="181"/>
      <c r="G49" s="181"/>
      <c r="H49" s="181">
        <f>
'実質公債費比率（分子）の構造'!M$45</f>
        <v>
91</v>
      </c>
      <c r="I49" s="181"/>
      <c r="J49" s="181"/>
      <c r="K49" s="181">
        <f>
'実質公債費比率（分子）の構造'!N$45</f>
        <v>
92</v>
      </c>
      <c r="L49" s="181"/>
      <c r="M49" s="181"/>
      <c r="N49" s="181">
        <f>
'実質公債費比率（分子）の構造'!O$45</f>
        <v>
94</v>
      </c>
      <c r="O49" s="181"/>
      <c r="P49" s="181"/>
    </row>
    <row r="50" spans="1:16" x14ac:dyDescent="0.2">
      <c r="A50" s="181" t="s">
        <v>
70</v>
      </c>
      <c r="B50" s="181" t="e">
        <f>
NA()</f>
        <v>
#N/A</v>
      </c>
      <c r="C50" s="181">
        <f>
IF(ISNUMBER('実質公債費比率（分子）の構造'!K$53),'実質公債費比率（分子）の構造'!K$53,NA())</f>
        <v>
50</v>
      </c>
      <c r="D50" s="181" t="e">
        <f>
NA()</f>
        <v>
#N/A</v>
      </c>
      <c r="E50" s="181" t="e">
        <f>
NA()</f>
        <v>
#N/A</v>
      </c>
      <c r="F50" s="181">
        <f>
IF(ISNUMBER('実質公債費比率（分子）の構造'!L$53),'実質公債費比率（分子）の構造'!L$53,NA())</f>
        <v>
57</v>
      </c>
      <c r="G50" s="181" t="e">
        <f>
NA()</f>
        <v>
#N/A</v>
      </c>
      <c r="H50" s="181" t="e">
        <f>
NA()</f>
        <v>
#N/A</v>
      </c>
      <c r="I50" s="181">
        <f>
IF(ISNUMBER('実質公債費比率（分子）の構造'!M$53),'実質公債費比率（分子）の構造'!M$53,NA())</f>
        <v>
62</v>
      </c>
      <c r="J50" s="181" t="e">
        <f>
NA()</f>
        <v>
#N/A</v>
      </c>
      <c r="K50" s="181" t="e">
        <f>
NA()</f>
        <v>
#N/A</v>
      </c>
      <c r="L50" s="181">
        <f>
IF(ISNUMBER('実質公債費比率（分子）の構造'!N$53),'実質公債費比率（分子）の構造'!N$53,NA())</f>
        <v>
61</v>
      </c>
      <c r="M50" s="181" t="e">
        <f>
NA()</f>
        <v>
#N/A</v>
      </c>
      <c r="N50" s="181" t="e">
        <f>
NA()</f>
        <v>
#N/A</v>
      </c>
      <c r="O50" s="181">
        <f>
IF(ISNUMBER('実質公債費比率（分子）の構造'!O$53),'実質公債費比率（分子）の構造'!O$53,NA())</f>
        <v>
67</v>
      </c>
      <c r="P50" s="181" t="e">
        <f>
NA()</f>
        <v>
#N/A</v>
      </c>
    </row>
    <row r="53" spans="1:16" x14ac:dyDescent="0.2">
      <c r="A53" s="149" t="s">
        <v>
71</v>
      </c>
    </row>
    <row r="54" spans="1:16" x14ac:dyDescent="0.2">
      <c r="A54" s="180"/>
      <c r="B54" s="180" t="str">
        <f>
'将来負担比率（分子）の構造'!I$40</f>
        <v>
H26</v>
      </c>
      <c r="C54" s="180"/>
      <c r="D54" s="180"/>
      <c r="E54" s="180" t="str">
        <f>
'将来負担比率（分子）の構造'!J$40</f>
        <v>
H27</v>
      </c>
      <c r="F54" s="180"/>
      <c r="G54" s="180"/>
      <c r="H54" s="180" t="str">
        <f>
'将来負担比率（分子）の構造'!K$40</f>
        <v>
H28</v>
      </c>
      <c r="I54" s="180"/>
      <c r="J54" s="180"/>
      <c r="K54" s="180" t="str">
        <f>
'将来負担比率（分子）の構造'!L$40</f>
        <v>
H29</v>
      </c>
      <c r="L54" s="180"/>
      <c r="M54" s="180"/>
      <c r="N54" s="180" t="str">
        <f>
'将来負担比率（分子）の構造'!M$40</f>
        <v>
H30</v>
      </c>
      <c r="O54" s="180"/>
      <c r="P54" s="180"/>
    </row>
    <row r="55" spans="1:16" x14ac:dyDescent="0.2">
      <c r="A55" s="180"/>
      <c r="B55" s="180" t="s">
        <v>
72</v>
      </c>
      <c r="C55" s="180"/>
      <c r="D55" s="180" t="s">
        <v>
73</v>
      </c>
      <c r="E55" s="180" t="s">
        <v>
72</v>
      </c>
      <c r="F55" s="180"/>
      <c r="G55" s="180" t="s">
        <v>
73</v>
      </c>
      <c r="H55" s="180" t="s">
        <v>
72</v>
      </c>
      <c r="I55" s="180"/>
      <c r="J55" s="180" t="s">
        <v>
73</v>
      </c>
      <c r="K55" s="180" t="s">
        <v>
72</v>
      </c>
      <c r="L55" s="180"/>
      <c r="M55" s="180" t="s">
        <v>
73</v>
      </c>
      <c r="N55" s="180" t="s">
        <v>
72</v>
      </c>
      <c r="O55" s="180"/>
      <c r="P55" s="180" t="s">
        <v>
73</v>
      </c>
    </row>
    <row r="56" spans="1:16" x14ac:dyDescent="0.2">
      <c r="A56" s="180" t="s">
        <v>
42</v>
      </c>
      <c r="B56" s="180"/>
      <c r="C56" s="180"/>
      <c r="D56" s="180">
        <f>
'将来負担比率（分子）の構造'!I$52</f>
        <v>
2490</v>
      </c>
      <c r="E56" s="180"/>
      <c r="F56" s="180"/>
      <c r="G56" s="180">
        <f>
'将来負担比率（分子）の構造'!J$52</f>
        <v>
2446</v>
      </c>
      <c r="H56" s="180"/>
      <c r="I56" s="180"/>
      <c r="J56" s="180">
        <f>
'将来負担比率（分子）の構造'!K$52</f>
        <v>
2331</v>
      </c>
      <c r="K56" s="180"/>
      <c r="L56" s="180"/>
      <c r="M56" s="180">
        <f>
'将来負担比率（分子）の構造'!L$52</f>
        <v>
2260</v>
      </c>
      <c r="N56" s="180"/>
      <c r="O56" s="180"/>
      <c r="P56" s="180">
        <f>
'将来負担比率（分子）の構造'!M$52</f>
        <v>
2143</v>
      </c>
    </row>
    <row r="57" spans="1:16" x14ac:dyDescent="0.2">
      <c r="A57" s="180" t="s">
        <v>
41</v>
      </c>
      <c r="B57" s="180"/>
      <c r="C57" s="180"/>
      <c r="D57" s="180">
        <f>
'将来負担比率（分子）の構造'!I$51</f>
        <v>
6</v>
      </c>
      <c r="E57" s="180"/>
      <c r="F57" s="180"/>
      <c r="G57" s="180">
        <f>
'将来負担比率（分子）の構造'!J$51</f>
        <v>
3</v>
      </c>
      <c r="H57" s="180"/>
      <c r="I57" s="180"/>
      <c r="J57" s="180">
        <f>
'将来負担比率（分子）の構造'!K$51</f>
        <v>
3</v>
      </c>
      <c r="K57" s="180"/>
      <c r="L57" s="180"/>
      <c r="M57" s="180" t="str">
        <f>
'将来負担比率（分子）の構造'!L$51</f>
        <v>
-</v>
      </c>
      <c r="N57" s="180"/>
      <c r="O57" s="180"/>
      <c r="P57" s="180" t="str">
        <f>
'将来負担比率（分子）の構造'!M$51</f>
        <v>
-</v>
      </c>
    </row>
    <row r="58" spans="1:16" x14ac:dyDescent="0.2">
      <c r="A58" s="180" t="s">
        <v>
40</v>
      </c>
      <c r="B58" s="180"/>
      <c r="C58" s="180"/>
      <c r="D58" s="180">
        <f>
'将来負担比率（分子）の構造'!I$50</f>
        <v>
5502</v>
      </c>
      <c r="E58" s="180"/>
      <c r="F58" s="180"/>
      <c r="G58" s="180">
        <f>
'将来負担比率（分子）の構造'!J$50</f>
        <v>
5643</v>
      </c>
      <c r="H58" s="180"/>
      <c r="I58" s="180"/>
      <c r="J58" s="180">
        <f>
'将来負担比率（分子）の構造'!K$50</f>
        <v>
5684</v>
      </c>
      <c r="K58" s="180"/>
      <c r="L58" s="180"/>
      <c r="M58" s="180">
        <f>
'将来負担比率（分子）の構造'!L$50</f>
        <v>
5604</v>
      </c>
      <c r="N58" s="180"/>
      <c r="O58" s="180"/>
      <c r="P58" s="180">
        <f>
'将来負担比率（分子）の構造'!M$50</f>
        <v>
5499</v>
      </c>
    </row>
    <row r="59" spans="1:16" x14ac:dyDescent="0.2">
      <c r="A59" s="180" t="s">
        <v>
38</v>
      </c>
      <c r="B59" s="180" t="str">
        <f>
'将来負担比率（分子）の構造'!I$49</f>
        <v>
-</v>
      </c>
      <c r="C59" s="180"/>
      <c r="D59" s="180"/>
      <c r="E59" s="180" t="str">
        <f>
'将来負担比率（分子）の構造'!J$49</f>
        <v>
-</v>
      </c>
      <c r="F59" s="180"/>
      <c r="G59" s="180"/>
      <c r="H59" s="180" t="str">
        <f>
'将来負担比率（分子）の構造'!K$49</f>
        <v>
-</v>
      </c>
      <c r="I59" s="180"/>
      <c r="J59" s="180"/>
      <c r="K59" s="180" t="str">
        <f>
'将来負担比率（分子）の構造'!L$49</f>
        <v>
-</v>
      </c>
      <c r="L59" s="180"/>
      <c r="M59" s="180"/>
      <c r="N59" s="180" t="str">
        <f>
'将来負担比率（分子）の構造'!M$49</f>
        <v>
-</v>
      </c>
      <c r="O59" s="180"/>
      <c r="P59" s="180"/>
    </row>
    <row r="60" spans="1:16" x14ac:dyDescent="0.2">
      <c r="A60" s="180" t="s">
        <v>
37</v>
      </c>
      <c r="B60" s="180" t="str">
        <f>
'将来負担比率（分子）の構造'!I$48</f>
        <v>
-</v>
      </c>
      <c r="C60" s="180"/>
      <c r="D60" s="180"/>
      <c r="E60" s="180" t="str">
        <f>
'将来負担比率（分子）の構造'!J$48</f>
        <v>
-</v>
      </c>
      <c r="F60" s="180"/>
      <c r="G60" s="180"/>
      <c r="H60" s="180" t="str">
        <f>
'将来負担比率（分子）の構造'!K$48</f>
        <v>
-</v>
      </c>
      <c r="I60" s="180"/>
      <c r="J60" s="180"/>
      <c r="K60" s="180" t="str">
        <f>
'将来負担比率（分子）の構造'!L$48</f>
        <v>
-</v>
      </c>
      <c r="L60" s="180"/>
      <c r="M60" s="180"/>
      <c r="N60" s="180" t="str">
        <f>
'将来負担比率（分子）の構造'!M$48</f>
        <v>
-</v>
      </c>
      <c r="O60" s="180"/>
      <c r="P60" s="180"/>
    </row>
    <row r="61" spans="1:16" x14ac:dyDescent="0.2">
      <c r="A61" s="180" t="s">
        <v>
35</v>
      </c>
      <c r="B61" s="180" t="str">
        <f>
'将来負担比率（分子）の構造'!I$46</f>
        <v>
-</v>
      </c>
      <c r="C61" s="180"/>
      <c r="D61" s="180"/>
      <c r="E61" s="180" t="str">
        <f>
'将来負担比率（分子）の構造'!J$46</f>
        <v>
-</v>
      </c>
      <c r="F61" s="180"/>
      <c r="G61" s="180"/>
      <c r="H61" s="180" t="str">
        <f>
'将来負担比率（分子）の構造'!K$46</f>
        <v>
-</v>
      </c>
      <c r="I61" s="180"/>
      <c r="J61" s="180"/>
      <c r="K61" s="180" t="str">
        <f>
'将来負担比率（分子）の構造'!L$46</f>
        <v>
-</v>
      </c>
      <c r="L61" s="180"/>
      <c r="M61" s="180"/>
      <c r="N61" s="180" t="str">
        <f>
'将来負担比率（分子）の構造'!M$46</f>
        <v>
-</v>
      </c>
      <c r="O61" s="180"/>
      <c r="P61" s="180"/>
    </row>
    <row r="62" spans="1:16" x14ac:dyDescent="0.2">
      <c r="A62" s="180" t="s">
        <v>
34</v>
      </c>
      <c r="B62" s="180">
        <f>
'将来負担比率（分子）の構造'!I$45</f>
        <v>
575</v>
      </c>
      <c r="C62" s="180"/>
      <c r="D62" s="180"/>
      <c r="E62" s="180">
        <f>
'将来負担比率（分子）の構造'!J$45</f>
        <v>
571</v>
      </c>
      <c r="F62" s="180"/>
      <c r="G62" s="180"/>
      <c r="H62" s="180">
        <f>
'将来負担比率（分子）の構造'!K$45</f>
        <v>
565</v>
      </c>
      <c r="I62" s="180"/>
      <c r="J62" s="180"/>
      <c r="K62" s="180">
        <f>
'将来負担比率（分子）の構造'!L$45</f>
        <v>
565</v>
      </c>
      <c r="L62" s="180"/>
      <c r="M62" s="180"/>
      <c r="N62" s="180">
        <f>
'将来負担比率（分子）の構造'!M$45</f>
        <v>
564</v>
      </c>
      <c r="O62" s="180"/>
      <c r="P62" s="180"/>
    </row>
    <row r="63" spans="1:16" x14ac:dyDescent="0.2">
      <c r="A63" s="180" t="s">
        <v>
33</v>
      </c>
      <c r="B63" s="180">
        <f>
'将来負担比率（分子）の構造'!I$44</f>
        <v>
594</v>
      </c>
      <c r="C63" s="180"/>
      <c r="D63" s="180"/>
      <c r="E63" s="180">
        <f>
'将来負担比率（分子）の構造'!J$44</f>
        <v>
583</v>
      </c>
      <c r="F63" s="180"/>
      <c r="G63" s="180"/>
      <c r="H63" s="180">
        <f>
'将来負担比率（分子）の構造'!K$44</f>
        <v>
549</v>
      </c>
      <c r="I63" s="180"/>
      <c r="J63" s="180"/>
      <c r="K63" s="180">
        <f>
'将来負担比率（分子）の構造'!L$44</f>
        <v>
544</v>
      </c>
      <c r="L63" s="180"/>
      <c r="M63" s="180"/>
      <c r="N63" s="180">
        <f>
'将来負担比率（分子）の構造'!M$44</f>
        <v>
514</v>
      </c>
      <c r="O63" s="180"/>
      <c r="P63" s="180"/>
    </row>
    <row r="64" spans="1:16" x14ac:dyDescent="0.2">
      <c r="A64" s="180" t="s">
        <v>
32</v>
      </c>
      <c r="B64" s="180">
        <f>
'将来負担比率（分子）の構造'!I$43</f>
        <v>
1955</v>
      </c>
      <c r="C64" s="180"/>
      <c r="D64" s="180"/>
      <c r="E64" s="180">
        <f>
'将来負担比率（分子）の構造'!J$43</f>
        <v>
1936</v>
      </c>
      <c r="F64" s="180"/>
      <c r="G64" s="180"/>
      <c r="H64" s="180">
        <f>
'将来負担比率（分子）の構造'!K$43</f>
        <v>
1793</v>
      </c>
      <c r="I64" s="180"/>
      <c r="J64" s="180"/>
      <c r="K64" s="180">
        <f>
'将来負担比率（分子）の構造'!L$43</f>
        <v>
1735</v>
      </c>
      <c r="L64" s="180"/>
      <c r="M64" s="180"/>
      <c r="N64" s="180">
        <f>
'将来負担比率（分子）の構造'!M$43</f>
        <v>
1686</v>
      </c>
      <c r="O64" s="180"/>
      <c r="P64" s="180"/>
    </row>
    <row r="65" spans="1:16" x14ac:dyDescent="0.2">
      <c r="A65" s="180" t="s">
        <v>
31</v>
      </c>
      <c r="B65" s="180" t="str">
        <f>
'将来負担比率（分子）の構造'!I$42</f>
        <v>
-</v>
      </c>
      <c r="C65" s="180"/>
      <c r="D65" s="180"/>
      <c r="E65" s="180" t="str">
        <f>
'将来負担比率（分子）の構造'!J$42</f>
        <v>
-</v>
      </c>
      <c r="F65" s="180"/>
      <c r="G65" s="180"/>
      <c r="H65" s="180" t="str">
        <f>
'将来負担比率（分子）の構造'!K$42</f>
        <v>
-</v>
      </c>
      <c r="I65" s="180"/>
      <c r="J65" s="180"/>
      <c r="K65" s="180" t="str">
        <f>
'将来負担比率（分子）の構造'!L$42</f>
        <v>
-</v>
      </c>
      <c r="L65" s="180"/>
      <c r="M65" s="180"/>
      <c r="N65" s="180" t="str">
        <f>
'将来負担比率（分子）の構造'!M$42</f>
        <v>
-</v>
      </c>
      <c r="O65" s="180"/>
      <c r="P65" s="180"/>
    </row>
    <row r="66" spans="1:16" x14ac:dyDescent="0.2">
      <c r="A66" s="180" t="s">
        <v>
30</v>
      </c>
      <c r="B66" s="180">
        <f>
'将来負担比率（分子）の構造'!I$41</f>
        <v>
1127</v>
      </c>
      <c r="C66" s="180"/>
      <c r="D66" s="180"/>
      <c r="E66" s="180">
        <f>
'将来負担比率（分子）の構造'!J$41</f>
        <v>
1126</v>
      </c>
      <c r="F66" s="180"/>
      <c r="G66" s="180"/>
      <c r="H66" s="180">
        <f>
'将来負担比率（分子）の構造'!K$41</f>
        <v>
1100</v>
      </c>
      <c r="I66" s="180"/>
      <c r="J66" s="180"/>
      <c r="K66" s="180">
        <f>
'将来負担比率（分子）の構造'!L$41</f>
        <v>
1071</v>
      </c>
      <c r="L66" s="180"/>
      <c r="M66" s="180"/>
      <c r="N66" s="180">
        <f>
'将来負担比率（分子）の構造'!M$41</f>
        <v>
1036</v>
      </c>
      <c r="O66" s="180"/>
      <c r="P66" s="180"/>
    </row>
    <row r="67" spans="1:16" x14ac:dyDescent="0.2">
      <c r="A67" s="180" t="s">
        <v>
74</v>
      </c>
      <c r="B67" s="180" t="e">
        <f>
NA()</f>
        <v>
#N/A</v>
      </c>
      <c r="C67" s="180">
        <f>
IF(ISNUMBER('将来負担比率（分子）の構造'!I$53), IF('将来負担比率（分子）の構造'!I$53 &lt; 0, 0, '将来負担比率（分子）の構造'!I$53), NA())</f>
        <v>
0</v>
      </c>
      <c r="D67" s="180" t="e">
        <f>
NA()</f>
        <v>
#N/A</v>
      </c>
      <c r="E67" s="180" t="e">
        <f>
NA()</f>
        <v>
#N/A</v>
      </c>
      <c r="F67" s="180">
        <f>
IF(ISNUMBER('将来負担比率（分子）の構造'!J$53), IF('将来負担比率（分子）の構造'!J$53 &lt; 0, 0, '将来負担比率（分子）の構造'!J$53), NA())</f>
        <v>
0</v>
      </c>
      <c r="G67" s="180" t="e">
        <f>
NA()</f>
        <v>
#N/A</v>
      </c>
      <c r="H67" s="180" t="e">
        <f>
NA()</f>
        <v>
#N/A</v>
      </c>
      <c r="I67" s="180">
        <f>
IF(ISNUMBER('将来負担比率（分子）の構造'!K$53), IF('将来負担比率（分子）の構造'!K$53 &lt; 0, 0, '将来負担比率（分子）の構造'!K$53), NA())</f>
        <v>
0</v>
      </c>
      <c r="J67" s="180" t="e">
        <f>
NA()</f>
        <v>
#N/A</v>
      </c>
      <c r="K67" s="180" t="e">
        <f>
NA()</f>
        <v>
#N/A</v>
      </c>
      <c r="L67" s="180">
        <f>
IF(ISNUMBER('将来負担比率（分子）の構造'!L$53), IF('将来負担比率（分子）の構造'!L$53 &lt; 0, 0, '将来負担比率（分子）の構造'!L$53), NA())</f>
        <v>
0</v>
      </c>
      <c r="M67" s="180" t="e">
        <f>
NA()</f>
        <v>
#N/A</v>
      </c>
      <c r="N67" s="180" t="e">
        <f>
NA()</f>
        <v>
#N/A</v>
      </c>
      <c r="O67" s="180">
        <f>
IF(ISNUMBER('将来負担比率（分子）の構造'!M$53), IF('将来負担比率（分子）の構造'!M$53 &lt; 0, 0, '将来負担比率（分子）の構造'!M$53), NA())</f>
        <v>
0</v>
      </c>
      <c r="P67" s="180" t="e">
        <f>
NA()</f>
        <v>
#N/A</v>
      </c>
    </row>
    <row r="70" spans="1:16" x14ac:dyDescent="0.2">
      <c r="A70" s="182" t="s">
        <v>
75</v>
      </c>
      <c r="B70" s="182"/>
      <c r="C70" s="182"/>
      <c r="D70" s="182"/>
      <c r="E70" s="182"/>
      <c r="F70" s="182"/>
    </row>
    <row r="71" spans="1:16" x14ac:dyDescent="0.2">
      <c r="A71" s="183"/>
      <c r="B71" s="183" t="str">
        <f>
基金残高に係る経年分析!F54</f>
        <v>
H28</v>
      </c>
      <c r="C71" s="183" t="str">
        <f>
基金残高に係る経年分析!G54</f>
        <v>
H29</v>
      </c>
      <c r="D71" s="183" t="str">
        <f>
基金残高に係る経年分析!H54</f>
        <v>
H30</v>
      </c>
    </row>
    <row r="72" spans="1:16" x14ac:dyDescent="0.2">
      <c r="A72" s="183" t="s">
        <v>
76</v>
      </c>
      <c r="B72" s="184">
        <f>
基金残高に係る経年分析!F55</f>
        <v>
2742</v>
      </c>
      <c r="C72" s="184">
        <f>
基金残高に係る経年分析!G55</f>
        <v>
2610</v>
      </c>
      <c r="D72" s="184">
        <f>
基金残高に係る経年分析!H55</f>
        <v>
2511</v>
      </c>
    </row>
    <row r="73" spans="1:16" x14ac:dyDescent="0.2">
      <c r="A73" s="183" t="s">
        <v>
77</v>
      </c>
      <c r="B73" s="184">
        <f>
基金残高に係る経年分析!F56</f>
        <v>
75</v>
      </c>
      <c r="C73" s="184">
        <f>
基金残高に係る経年分析!G56</f>
        <v>
75</v>
      </c>
      <c r="D73" s="184">
        <f>
基金残高に係る経年分析!H56</f>
        <v>
75</v>
      </c>
    </row>
    <row r="74" spans="1:16" x14ac:dyDescent="0.2">
      <c r="A74" s="183" t="s">
        <v>
78</v>
      </c>
      <c r="B74" s="184">
        <f>
基金残高に係る経年分析!F57</f>
        <v>
2554</v>
      </c>
      <c r="C74" s="184">
        <f>
基金残高に係る経年分析!G57</f>
        <v>
2549</v>
      </c>
      <c r="D74" s="184">
        <f>
基金残高に係る経年分析!H57</f>
        <v>
2593</v>
      </c>
    </row>
  </sheetData>
  <sheetProtection algorithmName="SHA-512" hashValue="/qKkjN01haBq8HhSwO8Gh9owdKI5F3++WzJXqo3yQap6jK5+2FTMvAx3Jm+fF6oJzPID9T1t4UIw5IJqHVXQyw==" saltValue="FM8Rl6bmP9GlihjpmRwrS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
221</v>
      </c>
      <c r="DI1" s="794"/>
      <c r="DJ1" s="794"/>
      <c r="DK1" s="794"/>
      <c r="DL1" s="794"/>
      <c r="DM1" s="794"/>
      <c r="DN1" s="795"/>
      <c r="DO1" s="225"/>
      <c r="DP1" s="793" t="s">
        <v>
222</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2">
      <c r="B2" s="226" t="s">
        <v>
223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735" t="s">
        <v>
224</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
225</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
226</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2">
      <c r="B4" s="735" t="s">
        <v>
1</v>
      </c>
      <c r="C4" s="736"/>
      <c r="D4" s="736"/>
      <c r="E4" s="736"/>
      <c r="F4" s="736"/>
      <c r="G4" s="736"/>
      <c r="H4" s="736"/>
      <c r="I4" s="736"/>
      <c r="J4" s="736"/>
      <c r="K4" s="736"/>
      <c r="L4" s="736"/>
      <c r="M4" s="736"/>
      <c r="N4" s="736"/>
      <c r="O4" s="736"/>
      <c r="P4" s="736"/>
      <c r="Q4" s="737"/>
      <c r="R4" s="735" t="s">
        <v>
227</v>
      </c>
      <c r="S4" s="736"/>
      <c r="T4" s="736"/>
      <c r="U4" s="736"/>
      <c r="V4" s="736"/>
      <c r="W4" s="736"/>
      <c r="X4" s="736"/>
      <c r="Y4" s="737"/>
      <c r="Z4" s="735" t="s">
        <v>
228</v>
      </c>
      <c r="AA4" s="736"/>
      <c r="AB4" s="736"/>
      <c r="AC4" s="737"/>
      <c r="AD4" s="735" t="s">
        <v>
229</v>
      </c>
      <c r="AE4" s="736"/>
      <c r="AF4" s="736"/>
      <c r="AG4" s="736"/>
      <c r="AH4" s="736"/>
      <c r="AI4" s="736"/>
      <c r="AJ4" s="736"/>
      <c r="AK4" s="737"/>
      <c r="AL4" s="735" t="s">
        <v>
228</v>
      </c>
      <c r="AM4" s="736"/>
      <c r="AN4" s="736"/>
      <c r="AO4" s="737"/>
      <c r="AP4" s="796" t="s">
        <v>
230</v>
      </c>
      <c r="AQ4" s="796"/>
      <c r="AR4" s="796"/>
      <c r="AS4" s="796"/>
      <c r="AT4" s="796"/>
      <c r="AU4" s="796"/>
      <c r="AV4" s="796"/>
      <c r="AW4" s="796"/>
      <c r="AX4" s="796"/>
      <c r="AY4" s="796"/>
      <c r="AZ4" s="796"/>
      <c r="BA4" s="796"/>
      <c r="BB4" s="796"/>
      <c r="BC4" s="796"/>
      <c r="BD4" s="796"/>
      <c r="BE4" s="796"/>
      <c r="BF4" s="796"/>
      <c r="BG4" s="796" t="s">
        <v>
231</v>
      </c>
      <c r="BH4" s="796"/>
      <c r="BI4" s="796"/>
      <c r="BJ4" s="796"/>
      <c r="BK4" s="796"/>
      <c r="BL4" s="796"/>
      <c r="BM4" s="796"/>
      <c r="BN4" s="796"/>
      <c r="BO4" s="796" t="s">
        <v>
228</v>
      </c>
      <c r="BP4" s="796"/>
      <c r="BQ4" s="796"/>
      <c r="BR4" s="796"/>
      <c r="BS4" s="796" t="s">
        <v>
232</v>
      </c>
      <c r="BT4" s="796"/>
      <c r="BU4" s="796"/>
      <c r="BV4" s="796"/>
      <c r="BW4" s="796"/>
      <c r="BX4" s="796"/>
      <c r="BY4" s="796"/>
      <c r="BZ4" s="796"/>
      <c r="CA4" s="796"/>
      <c r="CB4" s="796"/>
      <c r="CD4" s="778" t="s">
        <v>
233</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2">
      <c r="B5" s="760" t="s">
        <v>
234</v>
      </c>
      <c r="C5" s="761"/>
      <c r="D5" s="761"/>
      <c r="E5" s="761"/>
      <c r="F5" s="761"/>
      <c r="G5" s="761"/>
      <c r="H5" s="761"/>
      <c r="I5" s="761"/>
      <c r="J5" s="761"/>
      <c r="K5" s="761"/>
      <c r="L5" s="761"/>
      <c r="M5" s="761"/>
      <c r="N5" s="761"/>
      <c r="O5" s="761"/>
      <c r="P5" s="761"/>
      <c r="Q5" s="762"/>
      <c r="R5" s="726">
        <v>
204572</v>
      </c>
      <c r="S5" s="727"/>
      <c r="T5" s="727"/>
      <c r="U5" s="727"/>
      <c r="V5" s="727"/>
      <c r="W5" s="727"/>
      <c r="X5" s="727"/>
      <c r="Y5" s="773"/>
      <c r="Z5" s="791">
        <v>
5.7</v>
      </c>
      <c r="AA5" s="791"/>
      <c r="AB5" s="791"/>
      <c r="AC5" s="791"/>
      <c r="AD5" s="792">
        <v>
204572</v>
      </c>
      <c r="AE5" s="792"/>
      <c r="AF5" s="792"/>
      <c r="AG5" s="792"/>
      <c r="AH5" s="792"/>
      <c r="AI5" s="792"/>
      <c r="AJ5" s="792"/>
      <c r="AK5" s="792"/>
      <c r="AL5" s="774">
        <v>
15.1</v>
      </c>
      <c r="AM5" s="743"/>
      <c r="AN5" s="743"/>
      <c r="AO5" s="775"/>
      <c r="AP5" s="760" t="s">
        <v>
235</v>
      </c>
      <c r="AQ5" s="761"/>
      <c r="AR5" s="761"/>
      <c r="AS5" s="761"/>
      <c r="AT5" s="761"/>
      <c r="AU5" s="761"/>
      <c r="AV5" s="761"/>
      <c r="AW5" s="761"/>
      <c r="AX5" s="761"/>
      <c r="AY5" s="761"/>
      <c r="AZ5" s="761"/>
      <c r="BA5" s="761"/>
      <c r="BB5" s="761"/>
      <c r="BC5" s="761"/>
      <c r="BD5" s="761"/>
      <c r="BE5" s="761"/>
      <c r="BF5" s="762"/>
      <c r="BG5" s="661">
        <v>
202577</v>
      </c>
      <c r="BH5" s="664"/>
      <c r="BI5" s="664"/>
      <c r="BJ5" s="664"/>
      <c r="BK5" s="664"/>
      <c r="BL5" s="664"/>
      <c r="BM5" s="664"/>
      <c r="BN5" s="665"/>
      <c r="BO5" s="723">
        <v>
99</v>
      </c>
      <c r="BP5" s="723"/>
      <c r="BQ5" s="723"/>
      <c r="BR5" s="723"/>
      <c r="BS5" s="724">
        <v>
1018</v>
      </c>
      <c r="BT5" s="724"/>
      <c r="BU5" s="724"/>
      <c r="BV5" s="724"/>
      <c r="BW5" s="724"/>
      <c r="BX5" s="724"/>
      <c r="BY5" s="724"/>
      <c r="BZ5" s="724"/>
      <c r="CA5" s="724"/>
      <c r="CB5" s="765"/>
      <c r="CD5" s="778" t="s">
        <v>
230</v>
      </c>
      <c r="CE5" s="779"/>
      <c r="CF5" s="779"/>
      <c r="CG5" s="779"/>
      <c r="CH5" s="779"/>
      <c r="CI5" s="779"/>
      <c r="CJ5" s="779"/>
      <c r="CK5" s="779"/>
      <c r="CL5" s="779"/>
      <c r="CM5" s="779"/>
      <c r="CN5" s="779"/>
      <c r="CO5" s="779"/>
      <c r="CP5" s="779"/>
      <c r="CQ5" s="780"/>
      <c r="CR5" s="778" t="s">
        <v>
236</v>
      </c>
      <c r="CS5" s="779"/>
      <c r="CT5" s="779"/>
      <c r="CU5" s="779"/>
      <c r="CV5" s="779"/>
      <c r="CW5" s="779"/>
      <c r="CX5" s="779"/>
      <c r="CY5" s="780"/>
      <c r="CZ5" s="778" t="s">
        <v>
228</v>
      </c>
      <c r="DA5" s="779"/>
      <c r="DB5" s="779"/>
      <c r="DC5" s="780"/>
      <c r="DD5" s="778" t="s">
        <v>
237</v>
      </c>
      <c r="DE5" s="779"/>
      <c r="DF5" s="779"/>
      <c r="DG5" s="779"/>
      <c r="DH5" s="779"/>
      <c r="DI5" s="779"/>
      <c r="DJ5" s="779"/>
      <c r="DK5" s="779"/>
      <c r="DL5" s="779"/>
      <c r="DM5" s="779"/>
      <c r="DN5" s="779"/>
      <c r="DO5" s="779"/>
      <c r="DP5" s="780"/>
      <c r="DQ5" s="778" t="s">
        <v>
238</v>
      </c>
      <c r="DR5" s="779"/>
      <c r="DS5" s="779"/>
      <c r="DT5" s="779"/>
      <c r="DU5" s="779"/>
      <c r="DV5" s="779"/>
      <c r="DW5" s="779"/>
      <c r="DX5" s="779"/>
      <c r="DY5" s="779"/>
      <c r="DZ5" s="779"/>
      <c r="EA5" s="779"/>
      <c r="EB5" s="779"/>
      <c r="EC5" s="780"/>
    </row>
    <row r="6" spans="2:143" ht="11.25" customHeight="1" x14ac:dyDescent="0.2">
      <c r="B6" s="658" t="s">
        <v>
239</v>
      </c>
      <c r="C6" s="659"/>
      <c r="D6" s="659"/>
      <c r="E6" s="659"/>
      <c r="F6" s="659"/>
      <c r="G6" s="659"/>
      <c r="H6" s="659"/>
      <c r="I6" s="659"/>
      <c r="J6" s="659"/>
      <c r="K6" s="659"/>
      <c r="L6" s="659"/>
      <c r="M6" s="659"/>
      <c r="N6" s="659"/>
      <c r="O6" s="659"/>
      <c r="P6" s="659"/>
      <c r="Q6" s="660"/>
      <c r="R6" s="661">
        <v>
10698</v>
      </c>
      <c r="S6" s="664"/>
      <c r="T6" s="664"/>
      <c r="U6" s="664"/>
      <c r="V6" s="664"/>
      <c r="W6" s="664"/>
      <c r="X6" s="664"/>
      <c r="Y6" s="665"/>
      <c r="Z6" s="723">
        <v>
0.3</v>
      </c>
      <c r="AA6" s="723"/>
      <c r="AB6" s="723"/>
      <c r="AC6" s="723"/>
      <c r="AD6" s="724">
        <v>
10698</v>
      </c>
      <c r="AE6" s="724"/>
      <c r="AF6" s="724"/>
      <c r="AG6" s="724"/>
      <c r="AH6" s="724"/>
      <c r="AI6" s="724"/>
      <c r="AJ6" s="724"/>
      <c r="AK6" s="724"/>
      <c r="AL6" s="666">
        <v>
0.8</v>
      </c>
      <c r="AM6" s="667"/>
      <c r="AN6" s="667"/>
      <c r="AO6" s="725"/>
      <c r="AP6" s="658" t="s">
        <v>
240</v>
      </c>
      <c r="AQ6" s="659"/>
      <c r="AR6" s="659"/>
      <c r="AS6" s="659"/>
      <c r="AT6" s="659"/>
      <c r="AU6" s="659"/>
      <c r="AV6" s="659"/>
      <c r="AW6" s="659"/>
      <c r="AX6" s="659"/>
      <c r="AY6" s="659"/>
      <c r="AZ6" s="659"/>
      <c r="BA6" s="659"/>
      <c r="BB6" s="659"/>
      <c r="BC6" s="659"/>
      <c r="BD6" s="659"/>
      <c r="BE6" s="659"/>
      <c r="BF6" s="660"/>
      <c r="BG6" s="661">
        <v>
202577</v>
      </c>
      <c r="BH6" s="664"/>
      <c r="BI6" s="664"/>
      <c r="BJ6" s="664"/>
      <c r="BK6" s="664"/>
      <c r="BL6" s="664"/>
      <c r="BM6" s="664"/>
      <c r="BN6" s="665"/>
      <c r="BO6" s="723">
        <v>
99</v>
      </c>
      <c r="BP6" s="723"/>
      <c r="BQ6" s="723"/>
      <c r="BR6" s="723"/>
      <c r="BS6" s="724">
        <v>
1018</v>
      </c>
      <c r="BT6" s="724"/>
      <c r="BU6" s="724"/>
      <c r="BV6" s="724"/>
      <c r="BW6" s="724"/>
      <c r="BX6" s="724"/>
      <c r="BY6" s="724"/>
      <c r="BZ6" s="724"/>
      <c r="CA6" s="724"/>
      <c r="CB6" s="765"/>
      <c r="CD6" s="732" t="s">
        <v>
241</v>
      </c>
      <c r="CE6" s="733"/>
      <c r="CF6" s="733"/>
      <c r="CG6" s="733"/>
      <c r="CH6" s="733"/>
      <c r="CI6" s="733"/>
      <c r="CJ6" s="733"/>
      <c r="CK6" s="733"/>
      <c r="CL6" s="733"/>
      <c r="CM6" s="733"/>
      <c r="CN6" s="733"/>
      <c r="CO6" s="733"/>
      <c r="CP6" s="733"/>
      <c r="CQ6" s="734"/>
      <c r="CR6" s="661">
        <v>
71866</v>
      </c>
      <c r="CS6" s="664"/>
      <c r="CT6" s="664"/>
      <c r="CU6" s="664"/>
      <c r="CV6" s="664"/>
      <c r="CW6" s="664"/>
      <c r="CX6" s="664"/>
      <c r="CY6" s="665"/>
      <c r="CZ6" s="774">
        <v>
2.1</v>
      </c>
      <c r="DA6" s="743"/>
      <c r="DB6" s="743"/>
      <c r="DC6" s="777"/>
      <c r="DD6" s="669" t="s">
        <v>
148</v>
      </c>
      <c r="DE6" s="664"/>
      <c r="DF6" s="664"/>
      <c r="DG6" s="664"/>
      <c r="DH6" s="664"/>
      <c r="DI6" s="664"/>
      <c r="DJ6" s="664"/>
      <c r="DK6" s="664"/>
      <c r="DL6" s="664"/>
      <c r="DM6" s="664"/>
      <c r="DN6" s="664"/>
      <c r="DO6" s="664"/>
      <c r="DP6" s="665"/>
      <c r="DQ6" s="669">
        <v>
71866</v>
      </c>
      <c r="DR6" s="664"/>
      <c r="DS6" s="664"/>
      <c r="DT6" s="664"/>
      <c r="DU6" s="664"/>
      <c r="DV6" s="664"/>
      <c r="DW6" s="664"/>
      <c r="DX6" s="664"/>
      <c r="DY6" s="664"/>
      <c r="DZ6" s="664"/>
      <c r="EA6" s="664"/>
      <c r="EB6" s="664"/>
      <c r="EC6" s="704"/>
    </row>
    <row r="7" spans="2:143" ht="11.25" customHeight="1" x14ac:dyDescent="0.2">
      <c r="B7" s="658" t="s">
        <v>
242</v>
      </c>
      <c r="C7" s="659"/>
      <c r="D7" s="659"/>
      <c r="E7" s="659"/>
      <c r="F7" s="659"/>
      <c r="G7" s="659"/>
      <c r="H7" s="659"/>
      <c r="I7" s="659"/>
      <c r="J7" s="659"/>
      <c r="K7" s="659"/>
      <c r="L7" s="659"/>
      <c r="M7" s="659"/>
      <c r="N7" s="659"/>
      <c r="O7" s="659"/>
      <c r="P7" s="659"/>
      <c r="Q7" s="660"/>
      <c r="R7" s="661">
        <v>
361</v>
      </c>
      <c r="S7" s="664"/>
      <c r="T7" s="664"/>
      <c r="U7" s="664"/>
      <c r="V7" s="664"/>
      <c r="W7" s="664"/>
      <c r="X7" s="664"/>
      <c r="Y7" s="665"/>
      <c r="Z7" s="723">
        <v>
0</v>
      </c>
      <c r="AA7" s="723"/>
      <c r="AB7" s="723"/>
      <c r="AC7" s="723"/>
      <c r="AD7" s="724">
        <v>
361</v>
      </c>
      <c r="AE7" s="724"/>
      <c r="AF7" s="724"/>
      <c r="AG7" s="724"/>
      <c r="AH7" s="724"/>
      <c r="AI7" s="724"/>
      <c r="AJ7" s="724"/>
      <c r="AK7" s="724"/>
      <c r="AL7" s="666">
        <v>
0</v>
      </c>
      <c r="AM7" s="667"/>
      <c r="AN7" s="667"/>
      <c r="AO7" s="725"/>
      <c r="AP7" s="658" t="s">
        <v>
243</v>
      </c>
      <c r="AQ7" s="659"/>
      <c r="AR7" s="659"/>
      <c r="AS7" s="659"/>
      <c r="AT7" s="659"/>
      <c r="AU7" s="659"/>
      <c r="AV7" s="659"/>
      <c r="AW7" s="659"/>
      <c r="AX7" s="659"/>
      <c r="AY7" s="659"/>
      <c r="AZ7" s="659"/>
      <c r="BA7" s="659"/>
      <c r="BB7" s="659"/>
      <c r="BC7" s="659"/>
      <c r="BD7" s="659"/>
      <c r="BE7" s="659"/>
      <c r="BF7" s="660"/>
      <c r="BG7" s="661">
        <v>
90358</v>
      </c>
      <c r="BH7" s="664"/>
      <c r="BI7" s="664"/>
      <c r="BJ7" s="664"/>
      <c r="BK7" s="664"/>
      <c r="BL7" s="664"/>
      <c r="BM7" s="664"/>
      <c r="BN7" s="665"/>
      <c r="BO7" s="723">
        <v>
44.2</v>
      </c>
      <c r="BP7" s="723"/>
      <c r="BQ7" s="723"/>
      <c r="BR7" s="723"/>
      <c r="BS7" s="724">
        <v>
1018</v>
      </c>
      <c r="BT7" s="724"/>
      <c r="BU7" s="724"/>
      <c r="BV7" s="724"/>
      <c r="BW7" s="724"/>
      <c r="BX7" s="724"/>
      <c r="BY7" s="724"/>
      <c r="BZ7" s="724"/>
      <c r="CA7" s="724"/>
      <c r="CB7" s="765"/>
      <c r="CD7" s="705" t="s">
        <v>
244</v>
      </c>
      <c r="CE7" s="702"/>
      <c r="CF7" s="702"/>
      <c r="CG7" s="702"/>
      <c r="CH7" s="702"/>
      <c r="CI7" s="702"/>
      <c r="CJ7" s="702"/>
      <c r="CK7" s="702"/>
      <c r="CL7" s="702"/>
      <c r="CM7" s="702"/>
      <c r="CN7" s="702"/>
      <c r="CO7" s="702"/>
      <c r="CP7" s="702"/>
      <c r="CQ7" s="703"/>
      <c r="CR7" s="661">
        <v>
730996</v>
      </c>
      <c r="CS7" s="664"/>
      <c r="CT7" s="664"/>
      <c r="CU7" s="664"/>
      <c r="CV7" s="664"/>
      <c r="CW7" s="664"/>
      <c r="CX7" s="664"/>
      <c r="CY7" s="665"/>
      <c r="CZ7" s="723">
        <v>
20.9</v>
      </c>
      <c r="DA7" s="723"/>
      <c r="DB7" s="723"/>
      <c r="DC7" s="723"/>
      <c r="DD7" s="669">
        <v>
126090</v>
      </c>
      <c r="DE7" s="664"/>
      <c r="DF7" s="664"/>
      <c r="DG7" s="664"/>
      <c r="DH7" s="664"/>
      <c r="DI7" s="664"/>
      <c r="DJ7" s="664"/>
      <c r="DK7" s="664"/>
      <c r="DL7" s="664"/>
      <c r="DM7" s="664"/>
      <c r="DN7" s="664"/>
      <c r="DO7" s="664"/>
      <c r="DP7" s="665"/>
      <c r="DQ7" s="669">
        <v>
611103</v>
      </c>
      <c r="DR7" s="664"/>
      <c r="DS7" s="664"/>
      <c r="DT7" s="664"/>
      <c r="DU7" s="664"/>
      <c r="DV7" s="664"/>
      <c r="DW7" s="664"/>
      <c r="DX7" s="664"/>
      <c r="DY7" s="664"/>
      <c r="DZ7" s="664"/>
      <c r="EA7" s="664"/>
      <c r="EB7" s="664"/>
      <c r="EC7" s="704"/>
    </row>
    <row r="8" spans="2:143" ht="11.25" customHeight="1" x14ac:dyDescent="0.2">
      <c r="B8" s="658" t="s">
        <v>
245</v>
      </c>
      <c r="C8" s="659"/>
      <c r="D8" s="659"/>
      <c r="E8" s="659"/>
      <c r="F8" s="659"/>
      <c r="G8" s="659"/>
      <c r="H8" s="659"/>
      <c r="I8" s="659"/>
      <c r="J8" s="659"/>
      <c r="K8" s="659"/>
      <c r="L8" s="659"/>
      <c r="M8" s="659"/>
      <c r="N8" s="659"/>
      <c r="O8" s="659"/>
      <c r="P8" s="659"/>
      <c r="Q8" s="660"/>
      <c r="R8" s="661">
        <v>
1200</v>
      </c>
      <c r="S8" s="664"/>
      <c r="T8" s="664"/>
      <c r="U8" s="664"/>
      <c r="V8" s="664"/>
      <c r="W8" s="664"/>
      <c r="X8" s="664"/>
      <c r="Y8" s="665"/>
      <c r="Z8" s="723">
        <v>
0</v>
      </c>
      <c r="AA8" s="723"/>
      <c r="AB8" s="723"/>
      <c r="AC8" s="723"/>
      <c r="AD8" s="724">
        <v>
1200</v>
      </c>
      <c r="AE8" s="724"/>
      <c r="AF8" s="724"/>
      <c r="AG8" s="724"/>
      <c r="AH8" s="724"/>
      <c r="AI8" s="724"/>
      <c r="AJ8" s="724"/>
      <c r="AK8" s="724"/>
      <c r="AL8" s="666">
        <v>
0.1</v>
      </c>
      <c r="AM8" s="667"/>
      <c r="AN8" s="667"/>
      <c r="AO8" s="725"/>
      <c r="AP8" s="658" t="s">
        <v>
246</v>
      </c>
      <c r="AQ8" s="659"/>
      <c r="AR8" s="659"/>
      <c r="AS8" s="659"/>
      <c r="AT8" s="659"/>
      <c r="AU8" s="659"/>
      <c r="AV8" s="659"/>
      <c r="AW8" s="659"/>
      <c r="AX8" s="659"/>
      <c r="AY8" s="659"/>
      <c r="AZ8" s="659"/>
      <c r="BA8" s="659"/>
      <c r="BB8" s="659"/>
      <c r="BC8" s="659"/>
      <c r="BD8" s="659"/>
      <c r="BE8" s="659"/>
      <c r="BF8" s="660"/>
      <c r="BG8" s="661">
        <v>
3269</v>
      </c>
      <c r="BH8" s="664"/>
      <c r="BI8" s="664"/>
      <c r="BJ8" s="664"/>
      <c r="BK8" s="664"/>
      <c r="BL8" s="664"/>
      <c r="BM8" s="664"/>
      <c r="BN8" s="665"/>
      <c r="BO8" s="723">
        <v>
1.6</v>
      </c>
      <c r="BP8" s="723"/>
      <c r="BQ8" s="723"/>
      <c r="BR8" s="723"/>
      <c r="BS8" s="669" t="s">
        <v>
148</v>
      </c>
      <c r="BT8" s="664"/>
      <c r="BU8" s="664"/>
      <c r="BV8" s="664"/>
      <c r="BW8" s="664"/>
      <c r="BX8" s="664"/>
      <c r="BY8" s="664"/>
      <c r="BZ8" s="664"/>
      <c r="CA8" s="664"/>
      <c r="CB8" s="704"/>
      <c r="CD8" s="705" t="s">
        <v>
247</v>
      </c>
      <c r="CE8" s="702"/>
      <c r="CF8" s="702"/>
      <c r="CG8" s="702"/>
      <c r="CH8" s="702"/>
      <c r="CI8" s="702"/>
      <c r="CJ8" s="702"/>
      <c r="CK8" s="702"/>
      <c r="CL8" s="702"/>
      <c r="CM8" s="702"/>
      <c r="CN8" s="702"/>
      <c r="CO8" s="702"/>
      <c r="CP8" s="702"/>
      <c r="CQ8" s="703"/>
      <c r="CR8" s="661">
        <v>
613674</v>
      </c>
      <c r="CS8" s="664"/>
      <c r="CT8" s="664"/>
      <c r="CU8" s="664"/>
      <c r="CV8" s="664"/>
      <c r="CW8" s="664"/>
      <c r="CX8" s="664"/>
      <c r="CY8" s="665"/>
      <c r="CZ8" s="723">
        <v>
17.600000000000001</v>
      </c>
      <c r="DA8" s="723"/>
      <c r="DB8" s="723"/>
      <c r="DC8" s="723"/>
      <c r="DD8" s="669">
        <v>
143</v>
      </c>
      <c r="DE8" s="664"/>
      <c r="DF8" s="664"/>
      <c r="DG8" s="664"/>
      <c r="DH8" s="664"/>
      <c r="DI8" s="664"/>
      <c r="DJ8" s="664"/>
      <c r="DK8" s="664"/>
      <c r="DL8" s="664"/>
      <c r="DM8" s="664"/>
      <c r="DN8" s="664"/>
      <c r="DO8" s="664"/>
      <c r="DP8" s="665"/>
      <c r="DQ8" s="669">
        <v>
229401</v>
      </c>
      <c r="DR8" s="664"/>
      <c r="DS8" s="664"/>
      <c r="DT8" s="664"/>
      <c r="DU8" s="664"/>
      <c r="DV8" s="664"/>
      <c r="DW8" s="664"/>
      <c r="DX8" s="664"/>
      <c r="DY8" s="664"/>
      <c r="DZ8" s="664"/>
      <c r="EA8" s="664"/>
      <c r="EB8" s="664"/>
      <c r="EC8" s="704"/>
    </row>
    <row r="9" spans="2:143" ht="11.25" customHeight="1" x14ac:dyDescent="0.2">
      <c r="B9" s="658" t="s">
        <v>
248</v>
      </c>
      <c r="C9" s="659"/>
      <c r="D9" s="659"/>
      <c r="E9" s="659"/>
      <c r="F9" s="659"/>
      <c r="G9" s="659"/>
      <c r="H9" s="659"/>
      <c r="I9" s="659"/>
      <c r="J9" s="659"/>
      <c r="K9" s="659"/>
      <c r="L9" s="659"/>
      <c r="M9" s="659"/>
      <c r="N9" s="659"/>
      <c r="O9" s="659"/>
      <c r="P9" s="659"/>
      <c r="Q9" s="660"/>
      <c r="R9" s="661">
        <v>
974</v>
      </c>
      <c r="S9" s="664"/>
      <c r="T9" s="664"/>
      <c r="U9" s="664"/>
      <c r="V9" s="664"/>
      <c r="W9" s="664"/>
      <c r="X9" s="664"/>
      <c r="Y9" s="665"/>
      <c r="Z9" s="723">
        <v>
0</v>
      </c>
      <c r="AA9" s="723"/>
      <c r="AB9" s="723"/>
      <c r="AC9" s="723"/>
      <c r="AD9" s="724">
        <v>
974</v>
      </c>
      <c r="AE9" s="724"/>
      <c r="AF9" s="724"/>
      <c r="AG9" s="724"/>
      <c r="AH9" s="724"/>
      <c r="AI9" s="724"/>
      <c r="AJ9" s="724"/>
      <c r="AK9" s="724"/>
      <c r="AL9" s="666">
        <v>
0.1</v>
      </c>
      <c r="AM9" s="667"/>
      <c r="AN9" s="667"/>
      <c r="AO9" s="725"/>
      <c r="AP9" s="658" t="s">
        <v>
249</v>
      </c>
      <c r="AQ9" s="659"/>
      <c r="AR9" s="659"/>
      <c r="AS9" s="659"/>
      <c r="AT9" s="659"/>
      <c r="AU9" s="659"/>
      <c r="AV9" s="659"/>
      <c r="AW9" s="659"/>
      <c r="AX9" s="659"/>
      <c r="AY9" s="659"/>
      <c r="AZ9" s="659"/>
      <c r="BA9" s="659"/>
      <c r="BB9" s="659"/>
      <c r="BC9" s="659"/>
      <c r="BD9" s="659"/>
      <c r="BE9" s="659"/>
      <c r="BF9" s="660"/>
      <c r="BG9" s="661">
        <v>
77240</v>
      </c>
      <c r="BH9" s="664"/>
      <c r="BI9" s="664"/>
      <c r="BJ9" s="664"/>
      <c r="BK9" s="664"/>
      <c r="BL9" s="664"/>
      <c r="BM9" s="664"/>
      <c r="BN9" s="665"/>
      <c r="BO9" s="723">
        <v>
37.799999999999997</v>
      </c>
      <c r="BP9" s="723"/>
      <c r="BQ9" s="723"/>
      <c r="BR9" s="723"/>
      <c r="BS9" s="669" t="s">
        <v>
186</v>
      </c>
      <c r="BT9" s="664"/>
      <c r="BU9" s="664"/>
      <c r="BV9" s="664"/>
      <c r="BW9" s="664"/>
      <c r="BX9" s="664"/>
      <c r="BY9" s="664"/>
      <c r="BZ9" s="664"/>
      <c r="CA9" s="664"/>
      <c r="CB9" s="704"/>
      <c r="CD9" s="705" t="s">
        <v>
250</v>
      </c>
      <c r="CE9" s="702"/>
      <c r="CF9" s="702"/>
      <c r="CG9" s="702"/>
      <c r="CH9" s="702"/>
      <c r="CI9" s="702"/>
      <c r="CJ9" s="702"/>
      <c r="CK9" s="702"/>
      <c r="CL9" s="702"/>
      <c r="CM9" s="702"/>
      <c r="CN9" s="702"/>
      <c r="CO9" s="702"/>
      <c r="CP9" s="702"/>
      <c r="CQ9" s="703"/>
      <c r="CR9" s="661">
        <v>
287642</v>
      </c>
      <c r="CS9" s="664"/>
      <c r="CT9" s="664"/>
      <c r="CU9" s="664"/>
      <c r="CV9" s="664"/>
      <c r="CW9" s="664"/>
      <c r="CX9" s="664"/>
      <c r="CY9" s="665"/>
      <c r="CZ9" s="723">
        <v>
8.1999999999999993</v>
      </c>
      <c r="DA9" s="723"/>
      <c r="DB9" s="723"/>
      <c r="DC9" s="723"/>
      <c r="DD9" s="669">
        <v>
4786</v>
      </c>
      <c r="DE9" s="664"/>
      <c r="DF9" s="664"/>
      <c r="DG9" s="664"/>
      <c r="DH9" s="664"/>
      <c r="DI9" s="664"/>
      <c r="DJ9" s="664"/>
      <c r="DK9" s="664"/>
      <c r="DL9" s="664"/>
      <c r="DM9" s="664"/>
      <c r="DN9" s="664"/>
      <c r="DO9" s="664"/>
      <c r="DP9" s="665"/>
      <c r="DQ9" s="669">
        <v>
95652</v>
      </c>
      <c r="DR9" s="664"/>
      <c r="DS9" s="664"/>
      <c r="DT9" s="664"/>
      <c r="DU9" s="664"/>
      <c r="DV9" s="664"/>
      <c r="DW9" s="664"/>
      <c r="DX9" s="664"/>
      <c r="DY9" s="664"/>
      <c r="DZ9" s="664"/>
      <c r="EA9" s="664"/>
      <c r="EB9" s="664"/>
      <c r="EC9" s="704"/>
    </row>
    <row r="10" spans="2:143" ht="11.25" customHeight="1" x14ac:dyDescent="0.2">
      <c r="B10" s="658" t="s">
        <v>
251</v>
      </c>
      <c r="C10" s="659"/>
      <c r="D10" s="659"/>
      <c r="E10" s="659"/>
      <c r="F10" s="659"/>
      <c r="G10" s="659"/>
      <c r="H10" s="659"/>
      <c r="I10" s="659"/>
      <c r="J10" s="659"/>
      <c r="K10" s="659"/>
      <c r="L10" s="659"/>
      <c r="M10" s="659"/>
      <c r="N10" s="659"/>
      <c r="O10" s="659"/>
      <c r="P10" s="659"/>
      <c r="Q10" s="660"/>
      <c r="R10" s="661" t="s">
        <v>
148</v>
      </c>
      <c r="S10" s="664"/>
      <c r="T10" s="664"/>
      <c r="U10" s="664"/>
      <c r="V10" s="664"/>
      <c r="W10" s="664"/>
      <c r="X10" s="664"/>
      <c r="Y10" s="665"/>
      <c r="Z10" s="723" t="s">
        <v>
186</v>
      </c>
      <c r="AA10" s="723"/>
      <c r="AB10" s="723"/>
      <c r="AC10" s="723"/>
      <c r="AD10" s="724" t="s">
        <v>
186</v>
      </c>
      <c r="AE10" s="724"/>
      <c r="AF10" s="724"/>
      <c r="AG10" s="724"/>
      <c r="AH10" s="724"/>
      <c r="AI10" s="724"/>
      <c r="AJ10" s="724"/>
      <c r="AK10" s="724"/>
      <c r="AL10" s="666" t="s">
        <v>
252</v>
      </c>
      <c r="AM10" s="667"/>
      <c r="AN10" s="667"/>
      <c r="AO10" s="725"/>
      <c r="AP10" s="658" t="s">
        <v>
253</v>
      </c>
      <c r="AQ10" s="659"/>
      <c r="AR10" s="659"/>
      <c r="AS10" s="659"/>
      <c r="AT10" s="659"/>
      <c r="AU10" s="659"/>
      <c r="AV10" s="659"/>
      <c r="AW10" s="659"/>
      <c r="AX10" s="659"/>
      <c r="AY10" s="659"/>
      <c r="AZ10" s="659"/>
      <c r="BA10" s="659"/>
      <c r="BB10" s="659"/>
      <c r="BC10" s="659"/>
      <c r="BD10" s="659"/>
      <c r="BE10" s="659"/>
      <c r="BF10" s="660"/>
      <c r="BG10" s="661">
        <v>
4715</v>
      </c>
      <c r="BH10" s="664"/>
      <c r="BI10" s="664"/>
      <c r="BJ10" s="664"/>
      <c r="BK10" s="664"/>
      <c r="BL10" s="664"/>
      <c r="BM10" s="664"/>
      <c r="BN10" s="665"/>
      <c r="BO10" s="723">
        <v>
2.2999999999999998</v>
      </c>
      <c r="BP10" s="723"/>
      <c r="BQ10" s="723"/>
      <c r="BR10" s="723"/>
      <c r="BS10" s="669" t="s">
        <v>
252</v>
      </c>
      <c r="BT10" s="664"/>
      <c r="BU10" s="664"/>
      <c r="BV10" s="664"/>
      <c r="BW10" s="664"/>
      <c r="BX10" s="664"/>
      <c r="BY10" s="664"/>
      <c r="BZ10" s="664"/>
      <c r="CA10" s="664"/>
      <c r="CB10" s="704"/>
      <c r="CD10" s="705" t="s">
        <v>
254</v>
      </c>
      <c r="CE10" s="702"/>
      <c r="CF10" s="702"/>
      <c r="CG10" s="702"/>
      <c r="CH10" s="702"/>
      <c r="CI10" s="702"/>
      <c r="CJ10" s="702"/>
      <c r="CK10" s="702"/>
      <c r="CL10" s="702"/>
      <c r="CM10" s="702"/>
      <c r="CN10" s="702"/>
      <c r="CO10" s="702"/>
      <c r="CP10" s="702"/>
      <c r="CQ10" s="703"/>
      <c r="CR10" s="661">
        <v>
61597</v>
      </c>
      <c r="CS10" s="664"/>
      <c r="CT10" s="664"/>
      <c r="CU10" s="664"/>
      <c r="CV10" s="664"/>
      <c r="CW10" s="664"/>
      <c r="CX10" s="664"/>
      <c r="CY10" s="665"/>
      <c r="CZ10" s="723">
        <v>
1.8</v>
      </c>
      <c r="DA10" s="723"/>
      <c r="DB10" s="723"/>
      <c r="DC10" s="723"/>
      <c r="DD10" s="669" t="s">
        <v>
186</v>
      </c>
      <c r="DE10" s="664"/>
      <c r="DF10" s="664"/>
      <c r="DG10" s="664"/>
      <c r="DH10" s="664"/>
      <c r="DI10" s="664"/>
      <c r="DJ10" s="664"/>
      <c r="DK10" s="664"/>
      <c r="DL10" s="664"/>
      <c r="DM10" s="664"/>
      <c r="DN10" s="664"/>
      <c r="DO10" s="664"/>
      <c r="DP10" s="665"/>
      <c r="DQ10" s="669">
        <v>
26872</v>
      </c>
      <c r="DR10" s="664"/>
      <c r="DS10" s="664"/>
      <c r="DT10" s="664"/>
      <c r="DU10" s="664"/>
      <c r="DV10" s="664"/>
      <c r="DW10" s="664"/>
      <c r="DX10" s="664"/>
      <c r="DY10" s="664"/>
      <c r="DZ10" s="664"/>
      <c r="EA10" s="664"/>
      <c r="EB10" s="664"/>
      <c r="EC10" s="704"/>
    </row>
    <row r="11" spans="2:143" ht="11.25" customHeight="1" x14ac:dyDescent="0.2">
      <c r="B11" s="658" t="s">
        <v>
255</v>
      </c>
      <c r="C11" s="659"/>
      <c r="D11" s="659"/>
      <c r="E11" s="659"/>
      <c r="F11" s="659"/>
      <c r="G11" s="659"/>
      <c r="H11" s="659"/>
      <c r="I11" s="659"/>
      <c r="J11" s="659"/>
      <c r="K11" s="659"/>
      <c r="L11" s="659"/>
      <c r="M11" s="659"/>
      <c r="N11" s="659"/>
      <c r="O11" s="659"/>
      <c r="P11" s="659"/>
      <c r="Q11" s="660"/>
      <c r="R11" s="661" t="s">
        <v>
186</v>
      </c>
      <c r="S11" s="664"/>
      <c r="T11" s="664"/>
      <c r="U11" s="664"/>
      <c r="V11" s="664"/>
      <c r="W11" s="664"/>
      <c r="X11" s="664"/>
      <c r="Y11" s="665"/>
      <c r="Z11" s="723" t="s">
        <v>
186</v>
      </c>
      <c r="AA11" s="723"/>
      <c r="AB11" s="723"/>
      <c r="AC11" s="723"/>
      <c r="AD11" s="724" t="s">
        <v>
148</v>
      </c>
      <c r="AE11" s="724"/>
      <c r="AF11" s="724"/>
      <c r="AG11" s="724"/>
      <c r="AH11" s="724"/>
      <c r="AI11" s="724"/>
      <c r="AJ11" s="724"/>
      <c r="AK11" s="724"/>
      <c r="AL11" s="666" t="s">
        <v>
148</v>
      </c>
      <c r="AM11" s="667"/>
      <c r="AN11" s="667"/>
      <c r="AO11" s="725"/>
      <c r="AP11" s="658" t="s">
        <v>
256</v>
      </c>
      <c r="AQ11" s="659"/>
      <c r="AR11" s="659"/>
      <c r="AS11" s="659"/>
      <c r="AT11" s="659"/>
      <c r="AU11" s="659"/>
      <c r="AV11" s="659"/>
      <c r="AW11" s="659"/>
      <c r="AX11" s="659"/>
      <c r="AY11" s="659"/>
      <c r="AZ11" s="659"/>
      <c r="BA11" s="659"/>
      <c r="BB11" s="659"/>
      <c r="BC11" s="659"/>
      <c r="BD11" s="659"/>
      <c r="BE11" s="659"/>
      <c r="BF11" s="660"/>
      <c r="BG11" s="661">
        <v>
5134</v>
      </c>
      <c r="BH11" s="664"/>
      <c r="BI11" s="664"/>
      <c r="BJ11" s="664"/>
      <c r="BK11" s="664"/>
      <c r="BL11" s="664"/>
      <c r="BM11" s="664"/>
      <c r="BN11" s="665"/>
      <c r="BO11" s="723">
        <v>
2.5</v>
      </c>
      <c r="BP11" s="723"/>
      <c r="BQ11" s="723"/>
      <c r="BR11" s="723"/>
      <c r="BS11" s="669">
        <v>
1018</v>
      </c>
      <c r="BT11" s="664"/>
      <c r="BU11" s="664"/>
      <c r="BV11" s="664"/>
      <c r="BW11" s="664"/>
      <c r="BX11" s="664"/>
      <c r="BY11" s="664"/>
      <c r="BZ11" s="664"/>
      <c r="CA11" s="664"/>
      <c r="CB11" s="704"/>
      <c r="CD11" s="705" t="s">
        <v>
257</v>
      </c>
      <c r="CE11" s="702"/>
      <c r="CF11" s="702"/>
      <c r="CG11" s="702"/>
      <c r="CH11" s="702"/>
      <c r="CI11" s="702"/>
      <c r="CJ11" s="702"/>
      <c r="CK11" s="702"/>
      <c r="CL11" s="702"/>
      <c r="CM11" s="702"/>
      <c r="CN11" s="702"/>
      <c r="CO11" s="702"/>
      <c r="CP11" s="702"/>
      <c r="CQ11" s="703"/>
      <c r="CR11" s="661">
        <v>
533138</v>
      </c>
      <c r="CS11" s="664"/>
      <c r="CT11" s="664"/>
      <c r="CU11" s="664"/>
      <c r="CV11" s="664"/>
      <c r="CW11" s="664"/>
      <c r="CX11" s="664"/>
      <c r="CY11" s="665"/>
      <c r="CZ11" s="723">
        <v>
15.3</v>
      </c>
      <c r="DA11" s="723"/>
      <c r="DB11" s="723"/>
      <c r="DC11" s="723"/>
      <c r="DD11" s="669">
        <v>
199989</v>
      </c>
      <c r="DE11" s="664"/>
      <c r="DF11" s="664"/>
      <c r="DG11" s="664"/>
      <c r="DH11" s="664"/>
      <c r="DI11" s="664"/>
      <c r="DJ11" s="664"/>
      <c r="DK11" s="664"/>
      <c r="DL11" s="664"/>
      <c r="DM11" s="664"/>
      <c r="DN11" s="664"/>
      <c r="DO11" s="664"/>
      <c r="DP11" s="665"/>
      <c r="DQ11" s="669">
        <v>
142720</v>
      </c>
      <c r="DR11" s="664"/>
      <c r="DS11" s="664"/>
      <c r="DT11" s="664"/>
      <c r="DU11" s="664"/>
      <c r="DV11" s="664"/>
      <c r="DW11" s="664"/>
      <c r="DX11" s="664"/>
      <c r="DY11" s="664"/>
      <c r="DZ11" s="664"/>
      <c r="EA11" s="664"/>
      <c r="EB11" s="664"/>
      <c r="EC11" s="704"/>
    </row>
    <row r="12" spans="2:143" ht="11.25" customHeight="1" x14ac:dyDescent="0.2">
      <c r="B12" s="658" t="s">
        <v>
258</v>
      </c>
      <c r="C12" s="659"/>
      <c r="D12" s="659"/>
      <c r="E12" s="659"/>
      <c r="F12" s="659"/>
      <c r="G12" s="659"/>
      <c r="H12" s="659"/>
      <c r="I12" s="659"/>
      <c r="J12" s="659"/>
      <c r="K12" s="659"/>
      <c r="L12" s="659"/>
      <c r="M12" s="659"/>
      <c r="N12" s="659"/>
      <c r="O12" s="659"/>
      <c r="P12" s="659"/>
      <c r="Q12" s="660"/>
      <c r="R12" s="661">
        <v>
39956</v>
      </c>
      <c r="S12" s="664"/>
      <c r="T12" s="664"/>
      <c r="U12" s="664"/>
      <c r="V12" s="664"/>
      <c r="W12" s="664"/>
      <c r="X12" s="664"/>
      <c r="Y12" s="665"/>
      <c r="Z12" s="723">
        <v>
1.1000000000000001</v>
      </c>
      <c r="AA12" s="723"/>
      <c r="AB12" s="723"/>
      <c r="AC12" s="723"/>
      <c r="AD12" s="724">
        <v>
39956</v>
      </c>
      <c r="AE12" s="724"/>
      <c r="AF12" s="724"/>
      <c r="AG12" s="724"/>
      <c r="AH12" s="724"/>
      <c r="AI12" s="724"/>
      <c r="AJ12" s="724"/>
      <c r="AK12" s="724"/>
      <c r="AL12" s="666">
        <v>
2.9</v>
      </c>
      <c r="AM12" s="667"/>
      <c r="AN12" s="667"/>
      <c r="AO12" s="725"/>
      <c r="AP12" s="658" t="s">
        <v>
259</v>
      </c>
      <c r="AQ12" s="659"/>
      <c r="AR12" s="659"/>
      <c r="AS12" s="659"/>
      <c r="AT12" s="659"/>
      <c r="AU12" s="659"/>
      <c r="AV12" s="659"/>
      <c r="AW12" s="659"/>
      <c r="AX12" s="659"/>
      <c r="AY12" s="659"/>
      <c r="AZ12" s="659"/>
      <c r="BA12" s="659"/>
      <c r="BB12" s="659"/>
      <c r="BC12" s="659"/>
      <c r="BD12" s="659"/>
      <c r="BE12" s="659"/>
      <c r="BF12" s="660"/>
      <c r="BG12" s="661">
        <v>
102052</v>
      </c>
      <c r="BH12" s="664"/>
      <c r="BI12" s="664"/>
      <c r="BJ12" s="664"/>
      <c r="BK12" s="664"/>
      <c r="BL12" s="664"/>
      <c r="BM12" s="664"/>
      <c r="BN12" s="665"/>
      <c r="BO12" s="723">
        <v>
49.9</v>
      </c>
      <c r="BP12" s="723"/>
      <c r="BQ12" s="723"/>
      <c r="BR12" s="723"/>
      <c r="BS12" s="669" t="s">
        <v>
148</v>
      </c>
      <c r="BT12" s="664"/>
      <c r="BU12" s="664"/>
      <c r="BV12" s="664"/>
      <c r="BW12" s="664"/>
      <c r="BX12" s="664"/>
      <c r="BY12" s="664"/>
      <c r="BZ12" s="664"/>
      <c r="CA12" s="664"/>
      <c r="CB12" s="704"/>
      <c r="CD12" s="705" t="s">
        <v>
260</v>
      </c>
      <c r="CE12" s="702"/>
      <c r="CF12" s="702"/>
      <c r="CG12" s="702"/>
      <c r="CH12" s="702"/>
      <c r="CI12" s="702"/>
      <c r="CJ12" s="702"/>
      <c r="CK12" s="702"/>
      <c r="CL12" s="702"/>
      <c r="CM12" s="702"/>
      <c r="CN12" s="702"/>
      <c r="CO12" s="702"/>
      <c r="CP12" s="702"/>
      <c r="CQ12" s="703"/>
      <c r="CR12" s="661">
        <v>
177323</v>
      </c>
      <c r="CS12" s="664"/>
      <c r="CT12" s="664"/>
      <c r="CU12" s="664"/>
      <c r="CV12" s="664"/>
      <c r="CW12" s="664"/>
      <c r="CX12" s="664"/>
      <c r="CY12" s="665"/>
      <c r="CZ12" s="723">
        <v>
5.0999999999999996</v>
      </c>
      <c r="DA12" s="723"/>
      <c r="DB12" s="723"/>
      <c r="DC12" s="723"/>
      <c r="DD12" s="669">
        <v>
90560</v>
      </c>
      <c r="DE12" s="664"/>
      <c r="DF12" s="664"/>
      <c r="DG12" s="664"/>
      <c r="DH12" s="664"/>
      <c r="DI12" s="664"/>
      <c r="DJ12" s="664"/>
      <c r="DK12" s="664"/>
      <c r="DL12" s="664"/>
      <c r="DM12" s="664"/>
      <c r="DN12" s="664"/>
      <c r="DO12" s="664"/>
      <c r="DP12" s="665"/>
      <c r="DQ12" s="669">
        <v>
79302</v>
      </c>
      <c r="DR12" s="664"/>
      <c r="DS12" s="664"/>
      <c r="DT12" s="664"/>
      <c r="DU12" s="664"/>
      <c r="DV12" s="664"/>
      <c r="DW12" s="664"/>
      <c r="DX12" s="664"/>
      <c r="DY12" s="664"/>
      <c r="DZ12" s="664"/>
      <c r="EA12" s="664"/>
      <c r="EB12" s="664"/>
      <c r="EC12" s="704"/>
    </row>
    <row r="13" spans="2:143" ht="11.25" customHeight="1" x14ac:dyDescent="0.2">
      <c r="B13" s="658" t="s">
        <v>
261</v>
      </c>
      <c r="C13" s="659"/>
      <c r="D13" s="659"/>
      <c r="E13" s="659"/>
      <c r="F13" s="659"/>
      <c r="G13" s="659"/>
      <c r="H13" s="659"/>
      <c r="I13" s="659"/>
      <c r="J13" s="659"/>
      <c r="K13" s="659"/>
      <c r="L13" s="659"/>
      <c r="M13" s="659"/>
      <c r="N13" s="659"/>
      <c r="O13" s="659"/>
      <c r="P13" s="659"/>
      <c r="Q13" s="660"/>
      <c r="R13" s="661" t="s">
        <v>
252</v>
      </c>
      <c r="S13" s="664"/>
      <c r="T13" s="664"/>
      <c r="U13" s="664"/>
      <c r="V13" s="664"/>
      <c r="W13" s="664"/>
      <c r="X13" s="664"/>
      <c r="Y13" s="665"/>
      <c r="Z13" s="723" t="s">
        <v>
186</v>
      </c>
      <c r="AA13" s="723"/>
      <c r="AB13" s="723"/>
      <c r="AC13" s="723"/>
      <c r="AD13" s="724" t="s">
        <v>
252</v>
      </c>
      <c r="AE13" s="724"/>
      <c r="AF13" s="724"/>
      <c r="AG13" s="724"/>
      <c r="AH13" s="724"/>
      <c r="AI13" s="724"/>
      <c r="AJ13" s="724"/>
      <c r="AK13" s="724"/>
      <c r="AL13" s="666" t="s">
        <v>
148</v>
      </c>
      <c r="AM13" s="667"/>
      <c r="AN13" s="667"/>
      <c r="AO13" s="725"/>
      <c r="AP13" s="658" t="s">
        <v>
262</v>
      </c>
      <c r="AQ13" s="659"/>
      <c r="AR13" s="659"/>
      <c r="AS13" s="659"/>
      <c r="AT13" s="659"/>
      <c r="AU13" s="659"/>
      <c r="AV13" s="659"/>
      <c r="AW13" s="659"/>
      <c r="AX13" s="659"/>
      <c r="AY13" s="659"/>
      <c r="AZ13" s="659"/>
      <c r="BA13" s="659"/>
      <c r="BB13" s="659"/>
      <c r="BC13" s="659"/>
      <c r="BD13" s="659"/>
      <c r="BE13" s="659"/>
      <c r="BF13" s="660"/>
      <c r="BG13" s="661">
        <v>
102052</v>
      </c>
      <c r="BH13" s="664"/>
      <c r="BI13" s="664"/>
      <c r="BJ13" s="664"/>
      <c r="BK13" s="664"/>
      <c r="BL13" s="664"/>
      <c r="BM13" s="664"/>
      <c r="BN13" s="665"/>
      <c r="BO13" s="723">
        <v>
49.9</v>
      </c>
      <c r="BP13" s="723"/>
      <c r="BQ13" s="723"/>
      <c r="BR13" s="723"/>
      <c r="BS13" s="669" t="s">
        <v>
186</v>
      </c>
      <c r="BT13" s="664"/>
      <c r="BU13" s="664"/>
      <c r="BV13" s="664"/>
      <c r="BW13" s="664"/>
      <c r="BX13" s="664"/>
      <c r="BY13" s="664"/>
      <c r="BZ13" s="664"/>
      <c r="CA13" s="664"/>
      <c r="CB13" s="704"/>
      <c r="CD13" s="705" t="s">
        <v>
263</v>
      </c>
      <c r="CE13" s="702"/>
      <c r="CF13" s="702"/>
      <c r="CG13" s="702"/>
      <c r="CH13" s="702"/>
      <c r="CI13" s="702"/>
      <c r="CJ13" s="702"/>
      <c r="CK13" s="702"/>
      <c r="CL13" s="702"/>
      <c r="CM13" s="702"/>
      <c r="CN13" s="702"/>
      <c r="CO13" s="702"/>
      <c r="CP13" s="702"/>
      <c r="CQ13" s="703"/>
      <c r="CR13" s="661">
        <v>
561726</v>
      </c>
      <c r="CS13" s="664"/>
      <c r="CT13" s="664"/>
      <c r="CU13" s="664"/>
      <c r="CV13" s="664"/>
      <c r="CW13" s="664"/>
      <c r="CX13" s="664"/>
      <c r="CY13" s="665"/>
      <c r="CZ13" s="723">
        <v>
16.100000000000001</v>
      </c>
      <c r="DA13" s="723"/>
      <c r="DB13" s="723"/>
      <c r="DC13" s="723"/>
      <c r="DD13" s="669">
        <v>
186767</v>
      </c>
      <c r="DE13" s="664"/>
      <c r="DF13" s="664"/>
      <c r="DG13" s="664"/>
      <c r="DH13" s="664"/>
      <c r="DI13" s="664"/>
      <c r="DJ13" s="664"/>
      <c r="DK13" s="664"/>
      <c r="DL13" s="664"/>
      <c r="DM13" s="664"/>
      <c r="DN13" s="664"/>
      <c r="DO13" s="664"/>
      <c r="DP13" s="665"/>
      <c r="DQ13" s="669">
        <v>
280369</v>
      </c>
      <c r="DR13" s="664"/>
      <c r="DS13" s="664"/>
      <c r="DT13" s="664"/>
      <c r="DU13" s="664"/>
      <c r="DV13" s="664"/>
      <c r="DW13" s="664"/>
      <c r="DX13" s="664"/>
      <c r="DY13" s="664"/>
      <c r="DZ13" s="664"/>
      <c r="EA13" s="664"/>
      <c r="EB13" s="664"/>
      <c r="EC13" s="704"/>
    </row>
    <row r="14" spans="2:143" ht="11.25" customHeight="1" x14ac:dyDescent="0.2">
      <c r="B14" s="658" t="s">
        <v>
264</v>
      </c>
      <c r="C14" s="659"/>
      <c r="D14" s="659"/>
      <c r="E14" s="659"/>
      <c r="F14" s="659"/>
      <c r="G14" s="659"/>
      <c r="H14" s="659"/>
      <c r="I14" s="659"/>
      <c r="J14" s="659"/>
      <c r="K14" s="659"/>
      <c r="L14" s="659"/>
      <c r="M14" s="659"/>
      <c r="N14" s="659"/>
      <c r="O14" s="659"/>
      <c r="P14" s="659"/>
      <c r="Q14" s="660"/>
      <c r="R14" s="661" t="s">
        <v>
186</v>
      </c>
      <c r="S14" s="664"/>
      <c r="T14" s="664"/>
      <c r="U14" s="664"/>
      <c r="V14" s="664"/>
      <c r="W14" s="664"/>
      <c r="X14" s="664"/>
      <c r="Y14" s="665"/>
      <c r="Z14" s="723" t="s">
        <v>
252</v>
      </c>
      <c r="AA14" s="723"/>
      <c r="AB14" s="723"/>
      <c r="AC14" s="723"/>
      <c r="AD14" s="724" t="s">
        <v>
186</v>
      </c>
      <c r="AE14" s="724"/>
      <c r="AF14" s="724"/>
      <c r="AG14" s="724"/>
      <c r="AH14" s="724"/>
      <c r="AI14" s="724"/>
      <c r="AJ14" s="724"/>
      <c r="AK14" s="724"/>
      <c r="AL14" s="666" t="s">
        <v>
252</v>
      </c>
      <c r="AM14" s="667"/>
      <c r="AN14" s="667"/>
      <c r="AO14" s="725"/>
      <c r="AP14" s="658" t="s">
        <v>
265</v>
      </c>
      <c r="AQ14" s="659"/>
      <c r="AR14" s="659"/>
      <c r="AS14" s="659"/>
      <c r="AT14" s="659"/>
      <c r="AU14" s="659"/>
      <c r="AV14" s="659"/>
      <c r="AW14" s="659"/>
      <c r="AX14" s="659"/>
      <c r="AY14" s="659"/>
      <c r="AZ14" s="659"/>
      <c r="BA14" s="659"/>
      <c r="BB14" s="659"/>
      <c r="BC14" s="659"/>
      <c r="BD14" s="659"/>
      <c r="BE14" s="659"/>
      <c r="BF14" s="660"/>
      <c r="BG14" s="661">
        <v>
7409</v>
      </c>
      <c r="BH14" s="664"/>
      <c r="BI14" s="664"/>
      <c r="BJ14" s="664"/>
      <c r="BK14" s="664"/>
      <c r="BL14" s="664"/>
      <c r="BM14" s="664"/>
      <c r="BN14" s="665"/>
      <c r="BO14" s="723">
        <v>
3.6</v>
      </c>
      <c r="BP14" s="723"/>
      <c r="BQ14" s="723"/>
      <c r="BR14" s="723"/>
      <c r="BS14" s="669" t="s">
        <v>
148</v>
      </c>
      <c r="BT14" s="664"/>
      <c r="BU14" s="664"/>
      <c r="BV14" s="664"/>
      <c r="BW14" s="664"/>
      <c r="BX14" s="664"/>
      <c r="BY14" s="664"/>
      <c r="BZ14" s="664"/>
      <c r="CA14" s="664"/>
      <c r="CB14" s="704"/>
      <c r="CD14" s="705" t="s">
        <v>
266</v>
      </c>
      <c r="CE14" s="702"/>
      <c r="CF14" s="702"/>
      <c r="CG14" s="702"/>
      <c r="CH14" s="702"/>
      <c r="CI14" s="702"/>
      <c r="CJ14" s="702"/>
      <c r="CK14" s="702"/>
      <c r="CL14" s="702"/>
      <c r="CM14" s="702"/>
      <c r="CN14" s="702"/>
      <c r="CO14" s="702"/>
      <c r="CP14" s="702"/>
      <c r="CQ14" s="703"/>
      <c r="CR14" s="661">
        <v>
134002</v>
      </c>
      <c r="CS14" s="664"/>
      <c r="CT14" s="664"/>
      <c r="CU14" s="664"/>
      <c r="CV14" s="664"/>
      <c r="CW14" s="664"/>
      <c r="CX14" s="664"/>
      <c r="CY14" s="665"/>
      <c r="CZ14" s="723">
        <v>
3.8</v>
      </c>
      <c r="DA14" s="723"/>
      <c r="DB14" s="723"/>
      <c r="DC14" s="723"/>
      <c r="DD14" s="669">
        <v>
28853</v>
      </c>
      <c r="DE14" s="664"/>
      <c r="DF14" s="664"/>
      <c r="DG14" s="664"/>
      <c r="DH14" s="664"/>
      <c r="DI14" s="664"/>
      <c r="DJ14" s="664"/>
      <c r="DK14" s="664"/>
      <c r="DL14" s="664"/>
      <c r="DM14" s="664"/>
      <c r="DN14" s="664"/>
      <c r="DO14" s="664"/>
      <c r="DP14" s="665"/>
      <c r="DQ14" s="669">
        <v>
43132</v>
      </c>
      <c r="DR14" s="664"/>
      <c r="DS14" s="664"/>
      <c r="DT14" s="664"/>
      <c r="DU14" s="664"/>
      <c r="DV14" s="664"/>
      <c r="DW14" s="664"/>
      <c r="DX14" s="664"/>
      <c r="DY14" s="664"/>
      <c r="DZ14" s="664"/>
      <c r="EA14" s="664"/>
      <c r="EB14" s="664"/>
      <c r="EC14" s="704"/>
    </row>
    <row r="15" spans="2:143" ht="11.25" customHeight="1" x14ac:dyDescent="0.2">
      <c r="B15" s="658" t="s">
        <v>
267</v>
      </c>
      <c r="C15" s="659"/>
      <c r="D15" s="659"/>
      <c r="E15" s="659"/>
      <c r="F15" s="659"/>
      <c r="G15" s="659"/>
      <c r="H15" s="659"/>
      <c r="I15" s="659"/>
      <c r="J15" s="659"/>
      <c r="K15" s="659"/>
      <c r="L15" s="659"/>
      <c r="M15" s="659"/>
      <c r="N15" s="659"/>
      <c r="O15" s="659"/>
      <c r="P15" s="659"/>
      <c r="Q15" s="660"/>
      <c r="R15" s="661">
        <v>
6347</v>
      </c>
      <c r="S15" s="664"/>
      <c r="T15" s="664"/>
      <c r="U15" s="664"/>
      <c r="V15" s="664"/>
      <c r="W15" s="664"/>
      <c r="X15" s="664"/>
      <c r="Y15" s="665"/>
      <c r="Z15" s="723">
        <v>
0.2</v>
      </c>
      <c r="AA15" s="723"/>
      <c r="AB15" s="723"/>
      <c r="AC15" s="723"/>
      <c r="AD15" s="724">
        <v>
6347</v>
      </c>
      <c r="AE15" s="724"/>
      <c r="AF15" s="724"/>
      <c r="AG15" s="724"/>
      <c r="AH15" s="724"/>
      <c r="AI15" s="724"/>
      <c r="AJ15" s="724"/>
      <c r="AK15" s="724"/>
      <c r="AL15" s="666">
        <v>
0.5</v>
      </c>
      <c r="AM15" s="667"/>
      <c r="AN15" s="667"/>
      <c r="AO15" s="725"/>
      <c r="AP15" s="658" t="s">
        <v>
268</v>
      </c>
      <c r="AQ15" s="659"/>
      <c r="AR15" s="659"/>
      <c r="AS15" s="659"/>
      <c r="AT15" s="659"/>
      <c r="AU15" s="659"/>
      <c r="AV15" s="659"/>
      <c r="AW15" s="659"/>
      <c r="AX15" s="659"/>
      <c r="AY15" s="659"/>
      <c r="AZ15" s="659"/>
      <c r="BA15" s="659"/>
      <c r="BB15" s="659"/>
      <c r="BC15" s="659"/>
      <c r="BD15" s="659"/>
      <c r="BE15" s="659"/>
      <c r="BF15" s="660"/>
      <c r="BG15" s="661">
        <v>
2758</v>
      </c>
      <c r="BH15" s="664"/>
      <c r="BI15" s="664"/>
      <c r="BJ15" s="664"/>
      <c r="BK15" s="664"/>
      <c r="BL15" s="664"/>
      <c r="BM15" s="664"/>
      <c r="BN15" s="665"/>
      <c r="BO15" s="723">
        <v>
1.3</v>
      </c>
      <c r="BP15" s="723"/>
      <c r="BQ15" s="723"/>
      <c r="BR15" s="723"/>
      <c r="BS15" s="669" t="s">
        <v>
148</v>
      </c>
      <c r="BT15" s="664"/>
      <c r="BU15" s="664"/>
      <c r="BV15" s="664"/>
      <c r="BW15" s="664"/>
      <c r="BX15" s="664"/>
      <c r="BY15" s="664"/>
      <c r="BZ15" s="664"/>
      <c r="CA15" s="664"/>
      <c r="CB15" s="704"/>
      <c r="CD15" s="705" t="s">
        <v>
269</v>
      </c>
      <c r="CE15" s="702"/>
      <c r="CF15" s="702"/>
      <c r="CG15" s="702"/>
      <c r="CH15" s="702"/>
      <c r="CI15" s="702"/>
      <c r="CJ15" s="702"/>
      <c r="CK15" s="702"/>
      <c r="CL15" s="702"/>
      <c r="CM15" s="702"/>
      <c r="CN15" s="702"/>
      <c r="CO15" s="702"/>
      <c r="CP15" s="702"/>
      <c r="CQ15" s="703"/>
      <c r="CR15" s="661">
        <v>
207430</v>
      </c>
      <c r="CS15" s="664"/>
      <c r="CT15" s="664"/>
      <c r="CU15" s="664"/>
      <c r="CV15" s="664"/>
      <c r="CW15" s="664"/>
      <c r="CX15" s="664"/>
      <c r="CY15" s="665"/>
      <c r="CZ15" s="723">
        <v>
5.9</v>
      </c>
      <c r="DA15" s="723"/>
      <c r="DB15" s="723"/>
      <c r="DC15" s="723"/>
      <c r="DD15" s="669">
        <v>
4669</v>
      </c>
      <c r="DE15" s="664"/>
      <c r="DF15" s="664"/>
      <c r="DG15" s="664"/>
      <c r="DH15" s="664"/>
      <c r="DI15" s="664"/>
      <c r="DJ15" s="664"/>
      <c r="DK15" s="664"/>
      <c r="DL15" s="664"/>
      <c r="DM15" s="664"/>
      <c r="DN15" s="664"/>
      <c r="DO15" s="664"/>
      <c r="DP15" s="665"/>
      <c r="DQ15" s="669">
        <v>
160195</v>
      </c>
      <c r="DR15" s="664"/>
      <c r="DS15" s="664"/>
      <c r="DT15" s="664"/>
      <c r="DU15" s="664"/>
      <c r="DV15" s="664"/>
      <c r="DW15" s="664"/>
      <c r="DX15" s="664"/>
      <c r="DY15" s="664"/>
      <c r="DZ15" s="664"/>
      <c r="EA15" s="664"/>
      <c r="EB15" s="664"/>
      <c r="EC15" s="704"/>
    </row>
    <row r="16" spans="2:143" ht="11.25" customHeight="1" x14ac:dyDescent="0.2">
      <c r="B16" s="658" t="s">
        <v>
270</v>
      </c>
      <c r="C16" s="659"/>
      <c r="D16" s="659"/>
      <c r="E16" s="659"/>
      <c r="F16" s="659"/>
      <c r="G16" s="659"/>
      <c r="H16" s="659"/>
      <c r="I16" s="659"/>
      <c r="J16" s="659"/>
      <c r="K16" s="659"/>
      <c r="L16" s="659"/>
      <c r="M16" s="659"/>
      <c r="N16" s="659"/>
      <c r="O16" s="659"/>
      <c r="P16" s="659"/>
      <c r="Q16" s="660"/>
      <c r="R16" s="661" t="s">
        <v>
186</v>
      </c>
      <c r="S16" s="664"/>
      <c r="T16" s="664"/>
      <c r="U16" s="664"/>
      <c r="V16" s="664"/>
      <c r="W16" s="664"/>
      <c r="X16" s="664"/>
      <c r="Y16" s="665"/>
      <c r="Z16" s="723" t="s">
        <v>
186</v>
      </c>
      <c r="AA16" s="723"/>
      <c r="AB16" s="723"/>
      <c r="AC16" s="723"/>
      <c r="AD16" s="724" t="s">
        <v>
186</v>
      </c>
      <c r="AE16" s="724"/>
      <c r="AF16" s="724"/>
      <c r="AG16" s="724"/>
      <c r="AH16" s="724"/>
      <c r="AI16" s="724"/>
      <c r="AJ16" s="724"/>
      <c r="AK16" s="724"/>
      <c r="AL16" s="666" t="s">
        <v>
252</v>
      </c>
      <c r="AM16" s="667"/>
      <c r="AN16" s="667"/>
      <c r="AO16" s="725"/>
      <c r="AP16" s="658" t="s">
        <v>
271</v>
      </c>
      <c r="AQ16" s="659"/>
      <c r="AR16" s="659"/>
      <c r="AS16" s="659"/>
      <c r="AT16" s="659"/>
      <c r="AU16" s="659"/>
      <c r="AV16" s="659"/>
      <c r="AW16" s="659"/>
      <c r="AX16" s="659"/>
      <c r="AY16" s="659"/>
      <c r="AZ16" s="659"/>
      <c r="BA16" s="659"/>
      <c r="BB16" s="659"/>
      <c r="BC16" s="659"/>
      <c r="BD16" s="659"/>
      <c r="BE16" s="659"/>
      <c r="BF16" s="660"/>
      <c r="BG16" s="661" t="s">
        <v>
252</v>
      </c>
      <c r="BH16" s="664"/>
      <c r="BI16" s="664"/>
      <c r="BJ16" s="664"/>
      <c r="BK16" s="664"/>
      <c r="BL16" s="664"/>
      <c r="BM16" s="664"/>
      <c r="BN16" s="665"/>
      <c r="BO16" s="723" t="s">
        <v>
148</v>
      </c>
      <c r="BP16" s="723"/>
      <c r="BQ16" s="723"/>
      <c r="BR16" s="723"/>
      <c r="BS16" s="669" t="s">
        <v>
186</v>
      </c>
      <c r="BT16" s="664"/>
      <c r="BU16" s="664"/>
      <c r="BV16" s="664"/>
      <c r="BW16" s="664"/>
      <c r="BX16" s="664"/>
      <c r="BY16" s="664"/>
      <c r="BZ16" s="664"/>
      <c r="CA16" s="664"/>
      <c r="CB16" s="704"/>
      <c r="CD16" s="705" t="s">
        <v>
272</v>
      </c>
      <c r="CE16" s="702"/>
      <c r="CF16" s="702"/>
      <c r="CG16" s="702"/>
      <c r="CH16" s="702"/>
      <c r="CI16" s="702"/>
      <c r="CJ16" s="702"/>
      <c r="CK16" s="702"/>
      <c r="CL16" s="702"/>
      <c r="CM16" s="702"/>
      <c r="CN16" s="702"/>
      <c r="CO16" s="702"/>
      <c r="CP16" s="702"/>
      <c r="CQ16" s="703"/>
      <c r="CR16" s="661">
        <v>
20211</v>
      </c>
      <c r="CS16" s="664"/>
      <c r="CT16" s="664"/>
      <c r="CU16" s="664"/>
      <c r="CV16" s="664"/>
      <c r="CW16" s="664"/>
      <c r="CX16" s="664"/>
      <c r="CY16" s="665"/>
      <c r="CZ16" s="723">
        <v>
0.6</v>
      </c>
      <c r="DA16" s="723"/>
      <c r="DB16" s="723"/>
      <c r="DC16" s="723"/>
      <c r="DD16" s="669" t="s">
        <v>
252</v>
      </c>
      <c r="DE16" s="664"/>
      <c r="DF16" s="664"/>
      <c r="DG16" s="664"/>
      <c r="DH16" s="664"/>
      <c r="DI16" s="664"/>
      <c r="DJ16" s="664"/>
      <c r="DK16" s="664"/>
      <c r="DL16" s="664"/>
      <c r="DM16" s="664"/>
      <c r="DN16" s="664"/>
      <c r="DO16" s="664"/>
      <c r="DP16" s="665"/>
      <c r="DQ16" s="669">
        <v>
20211</v>
      </c>
      <c r="DR16" s="664"/>
      <c r="DS16" s="664"/>
      <c r="DT16" s="664"/>
      <c r="DU16" s="664"/>
      <c r="DV16" s="664"/>
      <c r="DW16" s="664"/>
      <c r="DX16" s="664"/>
      <c r="DY16" s="664"/>
      <c r="DZ16" s="664"/>
      <c r="EA16" s="664"/>
      <c r="EB16" s="664"/>
      <c r="EC16" s="704"/>
    </row>
    <row r="17" spans="2:133" ht="11.25" customHeight="1" x14ac:dyDescent="0.2">
      <c r="B17" s="658" t="s">
        <v>
273</v>
      </c>
      <c r="C17" s="659"/>
      <c r="D17" s="659"/>
      <c r="E17" s="659"/>
      <c r="F17" s="659"/>
      <c r="G17" s="659"/>
      <c r="H17" s="659"/>
      <c r="I17" s="659"/>
      <c r="J17" s="659"/>
      <c r="K17" s="659"/>
      <c r="L17" s="659"/>
      <c r="M17" s="659"/>
      <c r="N17" s="659"/>
      <c r="O17" s="659"/>
      <c r="P17" s="659"/>
      <c r="Q17" s="660"/>
      <c r="R17" s="661">
        <v>
218</v>
      </c>
      <c r="S17" s="664"/>
      <c r="T17" s="664"/>
      <c r="U17" s="664"/>
      <c r="V17" s="664"/>
      <c r="W17" s="664"/>
      <c r="X17" s="664"/>
      <c r="Y17" s="665"/>
      <c r="Z17" s="723">
        <v>
0</v>
      </c>
      <c r="AA17" s="723"/>
      <c r="AB17" s="723"/>
      <c r="AC17" s="723"/>
      <c r="AD17" s="724">
        <v>
218</v>
      </c>
      <c r="AE17" s="724"/>
      <c r="AF17" s="724"/>
      <c r="AG17" s="724"/>
      <c r="AH17" s="724"/>
      <c r="AI17" s="724"/>
      <c r="AJ17" s="724"/>
      <c r="AK17" s="724"/>
      <c r="AL17" s="666">
        <v>
0</v>
      </c>
      <c r="AM17" s="667"/>
      <c r="AN17" s="667"/>
      <c r="AO17" s="725"/>
      <c r="AP17" s="658" t="s">
        <v>
274</v>
      </c>
      <c r="AQ17" s="659"/>
      <c r="AR17" s="659"/>
      <c r="AS17" s="659"/>
      <c r="AT17" s="659"/>
      <c r="AU17" s="659"/>
      <c r="AV17" s="659"/>
      <c r="AW17" s="659"/>
      <c r="AX17" s="659"/>
      <c r="AY17" s="659"/>
      <c r="AZ17" s="659"/>
      <c r="BA17" s="659"/>
      <c r="BB17" s="659"/>
      <c r="BC17" s="659"/>
      <c r="BD17" s="659"/>
      <c r="BE17" s="659"/>
      <c r="BF17" s="660"/>
      <c r="BG17" s="661" t="s">
        <v>
186</v>
      </c>
      <c r="BH17" s="664"/>
      <c r="BI17" s="664"/>
      <c r="BJ17" s="664"/>
      <c r="BK17" s="664"/>
      <c r="BL17" s="664"/>
      <c r="BM17" s="664"/>
      <c r="BN17" s="665"/>
      <c r="BO17" s="723" t="s">
        <v>
186</v>
      </c>
      <c r="BP17" s="723"/>
      <c r="BQ17" s="723"/>
      <c r="BR17" s="723"/>
      <c r="BS17" s="669" t="s">
        <v>
186</v>
      </c>
      <c r="BT17" s="664"/>
      <c r="BU17" s="664"/>
      <c r="BV17" s="664"/>
      <c r="BW17" s="664"/>
      <c r="BX17" s="664"/>
      <c r="BY17" s="664"/>
      <c r="BZ17" s="664"/>
      <c r="CA17" s="664"/>
      <c r="CB17" s="704"/>
      <c r="CD17" s="705" t="s">
        <v>
275</v>
      </c>
      <c r="CE17" s="702"/>
      <c r="CF17" s="702"/>
      <c r="CG17" s="702"/>
      <c r="CH17" s="702"/>
      <c r="CI17" s="702"/>
      <c r="CJ17" s="702"/>
      <c r="CK17" s="702"/>
      <c r="CL17" s="702"/>
      <c r="CM17" s="702"/>
      <c r="CN17" s="702"/>
      <c r="CO17" s="702"/>
      <c r="CP17" s="702"/>
      <c r="CQ17" s="703"/>
      <c r="CR17" s="661">
        <v>
93786</v>
      </c>
      <c r="CS17" s="664"/>
      <c r="CT17" s="664"/>
      <c r="CU17" s="664"/>
      <c r="CV17" s="664"/>
      <c r="CW17" s="664"/>
      <c r="CX17" s="664"/>
      <c r="CY17" s="665"/>
      <c r="CZ17" s="723">
        <v>
2.7</v>
      </c>
      <c r="DA17" s="723"/>
      <c r="DB17" s="723"/>
      <c r="DC17" s="723"/>
      <c r="DD17" s="669" t="s">
        <v>
252</v>
      </c>
      <c r="DE17" s="664"/>
      <c r="DF17" s="664"/>
      <c r="DG17" s="664"/>
      <c r="DH17" s="664"/>
      <c r="DI17" s="664"/>
      <c r="DJ17" s="664"/>
      <c r="DK17" s="664"/>
      <c r="DL17" s="664"/>
      <c r="DM17" s="664"/>
      <c r="DN17" s="664"/>
      <c r="DO17" s="664"/>
      <c r="DP17" s="665"/>
      <c r="DQ17" s="669">
        <v>
93786</v>
      </c>
      <c r="DR17" s="664"/>
      <c r="DS17" s="664"/>
      <c r="DT17" s="664"/>
      <c r="DU17" s="664"/>
      <c r="DV17" s="664"/>
      <c r="DW17" s="664"/>
      <c r="DX17" s="664"/>
      <c r="DY17" s="664"/>
      <c r="DZ17" s="664"/>
      <c r="EA17" s="664"/>
      <c r="EB17" s="664"/>
      <c r="EC17" s="704"/>
    </row>
    <row r="18" spans="2:133" ht="11.25" customHeight="1" x14ac:dyDescent="0.2">
      <c r="B18" s="658" t="s">
        <v>
276</v>
      </c>
      <c r="C18" s="659"/>
      <c r="D18" s="659"/>
      <c r="E18" s="659"/>
      <c r="F18" s="659"/>
      <c r="G18" s="659"/>
      <c r="H18" s="659"/>
      <c r="I18" s="659"/>
      <c r="J18" s="659"/>
      <c r="K18" s="659"/>
      <c r="L18" s="659"/>
      <c r="M18" s="659"/>
      <c r="N18" s="659"/>
      <c r="O18" s="659"/>
      <c r="P18" s="659"/>
      <c r="Q18" s="660"/>
      <c r="R18" s="661">
        <v>
1288491</v>
      </c>
      <c r="S18" s="664"/>
      <c r="T18" s="664"/>
      <c r="U18" s="664"/>
      <c r="V18" s="664"/>
      <c r="W18" s="664"/>
      <c r="X18" s="664"/>
      <c r="Y18" s="665"/>
      <c r="Z18" s="723">
        <v>
35.700000000000003</v>
      </c>
      <c r="AA18" s="723"/>
      <c r="AB18" s="723"/>
      <c r="AC18" s="723"/>
      <c r="AD18" s="724">
        <v>
1086578</v>
      </c>
      <c r="AE18" s="724"/>
      <c r="AF18" s="724"/>
      <c r="AG18" s="724"/>
      <c r="AH18" s="724"/>
      <c r="AI18" s="724"/>
      <c r="AJ18" s="724"/>
      <c r="AK18" s="724"/>
      <c r="AL18" s="666">
        <v>
80.2</v>
      </c>
      <c r="AM18" s="667"/>
      <c r="AN18" s="667"/>
      <c r="AO18" s="725"/>
      <c r="AP18" s="658" t="s">
        <v>
277</v>
      </c>
      <c r="AQ18" s="659"/>
      <c r="AR18" s="659"/>
      <c r="AS18" s="659"/>
      <c r="AT18" s="659"/>
      <c r="AU18" s="659"/>
      <c r="AV18" s="659"/>
      <c r="AW18" s="659"/>
      <c r="AX18" s="659"/>
      <c r="AY18" s="659"/>
      <c r="AZ18" s="659"/>
      <c r="BA18" s="659"/>
      <c r="BB18" s="659"/>
      <c r="BC18" s="659"/>
      <c r="BD18" s="659"/>
      <c r="BE18" s="659"/>
      <c r="BF18" s="660"/>
      <c r="BG18" s="661" t="s">
        <v>
186</v>
      </c>
      <c r="BH18" s="664"/>
      <c r="BI18" s="664"/>
      <c r="BJ18" s="664"/>
      <c r="BK18" s="664"/>
      <c r="BL18" s="664"/>
      <c r="BM18" s="664"/>
      <c r="BN18" s="665"/>
      <c r="BO18" s="723" t="s">
        <v>
148</v>
      </c>
      <c r="BP18" s="723"/>
      <c r="BQ18" s="723"/>
      <c r="BR18" s="723"/>
      <c r="BS18" s="669" t="s">
        <v>
186</v>
      </c>
      <c r="BT18" s="664"/>
      <c r="BU18" s="664"/>
      <c r="BV18" s="664"/>
      <c r="BW18" s="664"/>
      <c r="BX18" s="664"/>
      <c r="BY18" s="664"/>
      <c r="BZ18" s="664"/>
      <c r="CA18" s="664"/>
      <c r="CB18" s="704"/>
      <c r="CD18" s="705" t="s">
        <v>
278</v>
      </c>
      <c r="CE18" s="702"/>
      <c r="CF18" s="702"/>
      <c r="CG18" s="702"/>
      <c r="CH18" s="702"/>
      <c r="CI18" s="702"/>
      <c r="CJ18" s="702"/>
      <c r="CK18" s="702"/>
      <c r="CL18" s="702"/>
      <c r="CM18" s="702"/>
      <c r="CN18" s="702"/>
      <c r="CO18" s="702"/>
      <c r="CP18" s="702"/>
      <c r="CQ18" s="703"/>
      <c r="CR18" s="661" t="s">
        <v>
252</v>
      </c>
      <c r="CS18" s="664"/>
      <c r="CT18" s="664"/>
      <c r="CU18" s="664"/>
      <c r="CV18" s="664"/>
      <c r="CW18" s="664"/>
      <c r="CX18" s="664"/>
      <c r="CY18" s="665"/>
      <c r="CZ18" s="723" t="s">
        <v>
148</v>
      </c>
      <c r="DA18" s="723"/>
      <c r="DB18" s="723"/>
      <c r="DC18" s="723"/>
      <c r="DD18" s="669" t="s">
        <v>
148</v>
      </c>
      <c r="DE18" s="664"/>
      <c r="DF18" s="664"/>
      <c r="DG18" s="664"/>
      <c r="DH18" s="664"/>
      <c r="DI18" s="664"/>
      <c r="DJ18" s="664"/>
      <c r="DK18" s="664"/>
      <c r="DL18" s="664"/>
      <c r="DM18" s="664"/>
      <c r="DN18" s="664"/>
      <c r="DO18" s="664"/>
      <c r="DP18" s="665"/>
      <c r="DQ18" s="669" t="s">
        <v>
148</v>
      </c>
      <c r="DR18" s="664"/>
      <c r="DS18" s="664"/>
      <c r="DT18" s="664"/>
      <c r="DU18" s="664"/>
      <c r="DV18" s="664"/>
      <c r="DW18" s="664"/>
      <c r="DX18" s="664"/>
      <c r="DY18" s="664"/>
      <c r="DZ18" s="664"/>
      <c r="EA18" s="664"/>
      <c r="EB18" s="664"/>
      <c r="EC18" s="704"/>
    </row>
    <row r="19" spans="2:133" ht="11.25" customHeight="1" x14ac:dyDescent="0.2">
      <c r="B19" s="658" t="s">
        <v>
279</v>
      </c>
      <c r="C19" s="659"/>
      <c r="D19" s="659"/>
      <c r="E19" s="659"/>
      <c r="F19" s="659"/>
      <c r="G19" s="659"/>
      <c r="H19" s="659"/>
      <c r="I19" s="659"/>
      <c r="J19" s="659"/>
      <c r="K19" s="659"/>
      <c r="L19" s="659"/>
      <c r="M19" s="659"/>
      <c r="N19" s="659"/>
      <c r="O19" s="659"/>
      <c r="P19" s="659"/>
      <c r="Q19" s="660"/>
      <c r="R19" s="661">
        <v>
1086578</v>
      </c>
      <c r="S19" s="664"/>
      <c r="T19" s="664"/>
      <c r="U19" s="664"/>
      <c r="V19" s="664"/>
      <c r="W19" s="664"/>
      <c r="X19" s="664"/>
      <c r="Y19" s="665"/>
      <c r="Z19" s="723">
        <v>
30.1</v>
      </c>
      <c r="AA19" s="723"/>
      <c r="AB19" s="723"/>
      <c r="AC19" s="723"/>
      <c r="AD19" s="724">
        <v>
1086578</v>
      </c>
      <c r="AE19" s="724"/>
      <c r="AF19" s="724"/>
      <c r="AG19" s="724"/>
      <c r="AH19" s="724"/>
      <c r="AI19" s="724"/>
      <c r="AJ19" s="724"/>
      <c r="AK19" s="724"/>
      <c r="AL19" s="666">
        <v>
80.2</v>
      </c>
      <c r="AM19" s="667"/>
      <c r="AN19" s="667"/>
      <c r="AO19" s="725"/>
      <c r="AP19" s="658" t="s">
        <v>
280</v>
      </c>
      <c r="AQ19" s="659"/>
      <c r="AR19" s="659"/>
      <c r="AS19" s="659"/>
      <c r="AT19" s="659"/>
      <c r="AU19" s="659"/>
      <c r="AV19" s="659"/>
      <c r="AW19" s="659"/>
      <c r="AX19" s="659"/>
      <c r="AY19" s="659"/>
      <c r="AZ19" s="659"/>
      <c r="BA19" s="659"/>
      <c r="BB19" s="659"/>
      <c r="BC19" s="659"/>
      <c r="BD19" s="659"/>
      <c r="BE19" s="659"/>
      <c r="BF19" s="660"/>
      <c r="BG19" s="661">
        <v>
1995</v>
      </c>
      <c r="BH19" s="664"/>
      <c r="BI19" s="664"/>
      <c r="BJ19" s="664"/>
      <c r="BK19" s="664"/>
      <c r="BL19" s="664"/>
      <c r="BM19" s="664"/>
      <c r="BN19" s="665"/>
      <c r="BO19" s="723">
        <v>
1</v>
      </c>
      <c r="BP19" s="723"/>
      <c r="BQ19" s="723"/>
      <c r="BR19" s="723"/>
      <c r="BS19" s="669" t="s">
        <v>
148</v>
      </c>
      <c r="BT19" s="664"/>
      <c r="BU19" s="664"/>
      <c r="BV19" s="664"/>
      <c r="BW19" s="664"/>
      <c r="BX19" s="664"/>
      <c r="BY19" s="664"/>
      <c r="BZ19" s="664"/>
      <c r="CA19" s="664"/>
      <c r="CB19" s="704"/>
      <c r="CD19" s="705" t="s">
        <v>
281</v>
      </c>
      <c r="CE19" s="702"/>
      <c r="CF19" s="702"/>
      <c r="CG19" s="702"/>
      <c r="CH19" s="702"/>
      <c r="CI19" s="702"/>
      <c r="CJ19" s="702"/>
      <c r="CK19" s="702"/>
      <c r="CL19" s="702"/>
      <c r="CM19" s="702"/>
      <c r="CN19" s="702"/>
      <c r="CO19" s="702"/>
      <c r="CP19" s="702"/>
      <c r="CQ19" s="703"/>
      <c r="CR19" s="661" t="s">
        <v>
186</v>
      </c>
      <c r="CS19" s="664"/>
      <c r="CT19" s="664"/>
      <c r="CU19" s="664"/>
      <c r="CV19" s="664"/>
      <c r="CW19" s="664"/>
      <c r="CX19" s="664"/>
      <c r="CY19" s="665"/>
      <c r="CZ19" s="723" t="s">
        <v>
186</v>
      </c>
      <c r="DA19" s="723"/>
      <c r="DB19" s="723"/>
      <c r="DC19" s="723"/>
      <c r="DD19" s="669" t="s">
        <v>
186</v>
      </c>
      <c r="DE19" s="664"/>
      <c r="DF19" s="664"/>
      <c r="DG19" s="664"/>
      <c r="DH19" s="664"/>
      <c r="DI19" s="664"/>
      <c r="DJ19" s="664"/>
      <c r="DK19" s="664"/>
      <c r="DL19" s="664"/>
      <c r="DM19" s="664"/>
      <c r="DN19" s="664"/>
      <c r="DO19" s="664"/>
      <c r="DP19" s="665"/>
      <c r="DQ19" s="669" t="s">
        <v>
148</v>
      </c>
      <c r="DR19" s="664"/>
      <c r="DS19" s="664"/>
      <c r="DT19" s="664"/>
      <c r="DU19" s="664"/>
      <c r="DV19" s="664"/>
      <c r="DW19" s="664"/>
      <c r="DX19" s="664"/>
      <c r="DY19" s="664"/>
      <c r="DZ19" s="664"/>
      <c r="EA19" s="664"/>
      <c r="EB19" s="664"/>
      <c r="EC19" s="704"/>
    </row>
    <row r="20" spans="2:133" ht="11.25" customHeight="1" x14ac:dyDescent="0.2">
      <c r="B20" s="658" t="s">
        <v>
282</v>
      </c>
      <c r="C20" s="659"/>
      <c r="D20" s="659"/>
      <c r="E20" s="659"/>
      <c r="F20" s="659"/>
      <c r="G20" s="659"/>
      <c r="H20" s="659"/>
      <c r="I20" s="659"/>
      <c r="J20" s="659"/>
      <c r="K20" s="659"/>
      <c r="L20" s="659"/>
      <c r="M20" s="659"/>
      <c r="N20" s="659"/>
      <c r="O20" s="659"/>
      <c r="P20" s="659"/>
      <c r="Q20" s="660"/>
      <c r="R20" s="661">
        <v>
201913</v>
      </c>
      <c r="S20" s="664"/>
      <c r="T20" s="664"/>
      <c r="U20" s="664"/>
      <c r="V20" s="664"/>
      <c r="W20" s="664"/>
      <c r="X20" s="664"/>
      <c r="Y20" s="665"/>
      <c r="Z20" s="723">
        <v>
5.6</v>
      </c>
      <c r="AA20" s="723"/>
      <c r="AB20" s="723"/>
      <c r="AC20" s="723"/>
      <c r="AD20" s="724" t="s">
        <v>
148</v>
      </c>
      <c r="AE20" s="724"/>
      <c r="AF20" s="724"/>
      <c r="AG20" s="724"/>
      <c r="AH20" s="724"/>
      <c r="AI20" s="724"/>
      <c r="AJ20" s="724"/>
      <c r="AK20" s="724"/>
      <c r="AL20" s="666" t="s">
        <v>
186</v>
      </c>
      <c r="AM20" s="667"/>
      <c r="AN20" s="667"/>
      <c r="AO20" s="725"/>
      <c r="AP20" s="658" t="s">
        <v>
283</v>
      </c>
      <c r="AQ20" s="659"/>
      <c r="AR20" s="659"/>
      <c r="AS20" s="659"/>
      <c r="AT20" s="659"/>
      <c r="AU20" s="659"/>
      <c r="AV20" s="659"/>
      <c r="AW20" s="659"/>
      <c r="AX20" s="659"/>
      <c r="AY20" s="659"/>
      <c r="AZ20" s="659"/>
      <c r="BA20" s="659"/>
      <c r="BB20" s="659"/>
      <c r="BC20" s="659"/>
      <c r="BD20" s="659"/>
      <c r="BE20" s="659"/>
      <c r="BF20" s="660"/>
      <c r="BG20" s="661">
        <v>
1995</v>
      </c>
      <c r="BH20" s="664"/>
      <c r="BI20" s="664"/>
      <c r="BJ20" s="664"/>
      <c r="BK20" s="664"/>
      <c r="BL20" s="664"/>
      <c r="BM20" s="664"/>
      <c r="BN20" s="665"/>
      <c r="BO20" s="723">
        <v>
1</v>
      </c>
      <c r="BP20" s="723"/>
      <c r="BQ20" s="723"/>
      <c r="BR20" s="723"/>
      <c r="BS20" s="669" t="s">
        <v>
148</v>
      </c>
      <c r="BT20" s="664"/>
      <c r="BU20" s="664"/>
      <c r="BV20" s="664"/>
      <c r="BW20" s="664"/>
      <c r="BX20" s="664"/>
      <c r="BY20" s="664"/>
      <c r="BZ20" s="664"/>
      <c r="CA20" s="664"/>
      <c r="CB20" s="704"/>
      <c r="CD20" s="705" t="s">
        <v>
284</v>
      </c>
      <c r="CE20" s="702"/>
      <c r="CF20" s="702"/>
      <c r="CG20" s="702"/>
      <c r="CH20" s="702"/>
      <c r="CI20" s="702"/>
      <c r="CJ20" s="702"/>
      <c r="CK20" s="702"/>
      <c r="CL20" s="702"/>
      <c r="CM20" s="702"/>
      <c r="CN20" s="702"/>
      <c r="CO20" s="702"/>
      <c r="CP20" s="702"/>
      <c r="CQ20" s="703"/>
      <c r="CR20" s="661">
        <v>
3493391</v>
      </c>
      <c r="CS20" s="664"/>
      <c r="CT20" s="664"/>
      <c r="CU20" s="664"/>
      <c r="CV20" s="664"/>
      <c r="CW20" s="664"/>
      <c r="CX20" s="664"/>
      <c r="CY20" s="665"/>
      <c r="CZ20" s="723">
        <v>
100</v>
      </c>
      <c r="DA20" s="723"/>
      <c r="DB20" s="723"/>
      <c r="DC20" s="723"/>
      <c r="DD20" s="669">
        <v>
641857</v>
      </c>
      <c r="DE20" s="664"/>
      <c r="DF20" s="664"/>
      <c r="DG20" s="664"/>
      <c r="DH20" s="664"/>
      <c r="DI20" s="664"/>
      <c r="DJ20" s="664"/>
      <c r="DK20" s="664"/>
      <c r="DL20" s="664"/>
      <c r="DM20" s="664"/>
      <c r="DN20" s="664"/>
      <c r="DO20" s="664"/>
      <c r="DP20" s="665"/>
      <c r="DQ20" s="669">
        <v>
1854609</v>
      </c>
      <c r="DR20" s="664"/>
      <c r="DS20" s="664"/>
      <c r="DT20" s="664"/>
      <c r="DU20" s="664"/>
      <c r="DV20" s="664"/>
      <c r="DW20" s="664"/>
      <c r="DX20" s="664"/>
      <c r="DY20" s="664"/>
      <c r="DZ20" s="664"/>
      <c r="EA20" s="664"/>
      <c r="EB20" s="664"/>
      <c r="EC20" s="704"/>
    </row>
    <row r="21" spans="2:133" ht="11.25" customHeight="1" x14ac:dyDescent="0.2">
      <c r="B21" s="658" t="s">
        <v>
285</v>
      </c>
      <c r="C21" s="659"/>
      <c r="D21" s="659"/>
      <c r="E21" s="659"/>
      <c r="F21" s="659"/>
      <c r="G21" s="659"/>
      <c r="H21" s="659"/>
      <c r="I21" s="659"/>
      <c r="J21" s="659"/>
      <c r="K21" s="659"/>
      <c r="L21" s="659"/>
      <c r="M21" s="659"/>
      <c r="N21" s="659"/>
      <c r="O21" s="659"/>
      <c r="P21" s="659"/>
      <c r="Q21" s="660"/>
      <c r="R21" s="661" t="s">
        <v>
252</v>
      </c>
      <c r="S21" s="664"/>
      <c r="T21" s="664"/>
      <c r="U21" s="664"/>
      <c r="V21" s="664"/>
      <c r="W21" s="664"/>
      <c r="X21" s="664"/>
      <c r="Y21" s="665"/>
      <c r="Z21" s="723" t="s">
        <v>
186</v>
      </c>
      <c r="AA21" s="723"/>
      <c r="AB21" s="723"/>
      <c r="AC21" s="723"/>
      <c r="AD21" s="724" t="s">
        <v>
148</v>
      </c>
      <c r="AE21" s="724"/>
      <c r="AF21" s="724"/>
      <c r="AG21" s="724"/>
      <c r="AH21" s="724"/>
      <c r="AI21" s="724"/>
      <c r="AJ21" s="724"/>
      <c r="AK21" s="724"/>
      <c r="AL21" s="666" t="s">
        <v>
148</v>
      </c>
      <c r="AM21" s="667"/>
      <c r="AN21" s="667"/>
      <c r="AO21" s="725"/>
      <c r="AP21" s="769" t="s">
        <v>
286</v>
      </c>
      <c r="AQ21" s="776"/>
      <c r="AR21" s="776"/>
      <c r="AS21" s="776"/>
      <c r="AT21" s="776"/>
      <c r="AU21" s="776"/>
      <c r="AV21" s="776"/>
      <c r="AW21" s="776"/>
      <c r="AX21" s="776"/>
      <c r="AY21" s="776"/>
      <c r="AZ21" s="776"/>
      <c r="BA21" s="776"/>
      <c r="BB21" s="776"/>
      <c r="BC21" s="776"/>
      <c r="BD21" s="776"/>
      <c r="BE21" s="776"/>
      <c r="BF21" s="771"/>
      <c r="BG21" s="661">
        <v>
1995</v>
      </c>
      <c r="BH21" s="664"/>
      <c r="BI21" s="664"/>
      <c r="BJ21" s="664"/>
      <c r="BK21" s="664"/>
      <c r="BL21" s="664"/>
      <c r="BM21" s="664"/>
      <c r="BN21" s="665"/>
      <c r="BO21" s="723">
        <v>
1</v>
      </c>
      <c r="BP21" s="723"/>
      <c r="BQ21" s="723"/>
      <c r="BR21" s="723"/>
      <c r="BS21" s="669" t="s">
        <v>
148</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2">
      <c r="B22" s="658" t="s">
        <v>
287</v>
      </c>
      <c r="C22" s="659"/>
      <c r="D22" s="659"/>
      <c r="E22" s="659"/>
      <c r="F22" s="659"/>
      <c r="G22" s="659"/>
      <c r="H22" s="659"/>
      <c r="I22" s="659"/>
      <c r="J22" s="659"/>
      <c r="K22" s="659"/>
      <c r="L22" s="659"/>
      <c r="M22" s="659"/>
      <c r="N22" s="659"/>
      <c r="O22" s="659"/>
      <c r="P22" s="659"/>
      <c r="Q22" s="660"/>
      <c r="R22" s="661">
        <v>
1552817</v>
      </c>
      <c r="S22" s="664"/>
      <c r="T22" s="664"/>
      <c r="U22" s="664"/>
      <c r="V22" s="664"/>
      <c r="W22" s="664"/>
      <c r="X22" s="664"/>
      <c r="Y22" s="665"/>
      <c r="Z22" s="723">
        <v>
43</v>
      </c>
      <c r="AA22" s="723"/>
      <c r="AB22" s="723"/>
      <c r="AC22" s="723"/>
      <c r="AD22" s="724">
        <v>
1350904</v>
      </c>
      <c r="AE22" s="724"/>
      <c r="AF22" s="724"/>
      <c r="AG22" s="724"/>
      <c r="AH22" s="724"/>
      <c r="AI22" s="724"/>
      <c r="AJ22" s="724"/>
      <c r="AK22" s="724"/>
      <c r="AL22" s="666">
        <v>
99.7</v>
      </c>
      <c r="AM22" s="667"/>
      <c r="AN22" s="667"/>
      <c r="AO22" s="725"/>
      <c r="AP22" s="769" t="s">
        <v>
288</v>
      </c>
      <c r="AQ22" s="776"/>
      <c r="AR22" s="776"/>
      <c r="AS22" s="776"/>
      <c r="AT22" s="776"/>
      <c r="AU22" s="776"/>
      <c r="AV22" s="776"/>
      <c r="AW22" s="776"/>
      <c r="AX22" s="776"/>
      <c r="AY22" s="776"/>
      <c r="AZ22" s="776"/>
      <c r="BA22" s="776"/>
      <c r="BB22" s="776"/>
      <c r="BC22" s="776"/>
      <c r="BD22" s="776"/>
      <c r="BE22" s="776"/>
      <c r="BF22" s="771"/>
      <c r="BG22" s="661" t="s">
        <v>
148</v>
      </c>
      <c r="BH22" s="664"/>
      <c r="BI22" s="664"/>
      <c r="BJ22" s="664"/>
      <c r="BK22" s="664"/>
      <c r="BL22" s="664"/>
      <c r="BM22" s="664"/>
      <c r="BN22" s="665"/>
      <c r="BO22" s="723" t="s">
        <v>
186</v>
      </c>
      <c r="BP22" s="723"/>
      <c r="BQ22" s="723"/>
      <c r="BR22" s="723"/>
      <c r="BS22" s="669" t="s">
        <v>
186</v>
      </c>
      <c r="BT22" s="664"/>
      <c r="BU22" s="664"/>
      <c r="BV22" s="664"/>
      <c r="BW22" s="664"/>
      <c r="BX22" s="664"/>
      <c r="BY22" s="664"/>
      <c r="BZ22" s="664"/>
      <c r="CA22" s="664"/>
      <c r="CB22" s="704"/>
      <c r="CD22" s="778" t="s">
        <v>
289</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2">
      <c r="B23" s="658" t="s">
        <v>
290</v>
      </c>
      <c r="C23" s="659"/>
      <c r="D23" s="659"/>
      <c r="E23" s="659"/>
      <c r="F23" s="659"/>
      <c r="G23" s="659"/>
      <c r="H23" s="659"/>
      <c r="I23" s="659"/>
      <c r="J23" s="659"/>
      <c r="K23" s="659"/>
      <c r="L23" s="659"/>
      <c r="M23" s="659"/>
      <c r="N23" s="659"/>
      <c r="O23" s="659"/>
      <c r="P23" s="659"/>
      <c r="Q23" s="660"/>
      <c r="R23" s="661">
        <v>
739</v>
      </c>
      <c r="S23" s="664"/>
      <c r="T23" s="664"/>
      <c r="U23" s="664"/>
      <c r="V23" s="664"/>
      <c r="W23" s="664"/>
      <c r="X23" s="664"/>
      <c r="Y23" s="665"/>
      <c r="Z23" s="723">
        <v>
0</v>
      </c>
      <c r="AA23" s="723"/>
      <c r="AB23" s="723"/>
      <c r="AC23" s="723"/>
      <c r="AD23" s="724">
        <v>
739</v>
      </c>
      <c r="AE23" s="724"/>
      <c r="AF23" s="724"/>
      <c r="AG23" s="724"/>
      <c r="AH23" s="724"/>
      <c r="AI23" s="724"/>
      <c r="AJ23" s="724"/>
      <c r="AK23" s="724"/>
      <c r="AL23" s="666">
        <v>
0.1</v>
      </c>
      <c r="AM23" s="667"/>
      <c r="AN23" s="667"/>
      <c r="AO23" s="725"/>
      <c r="AP23" s="769" t="s">
        <v>
291</v>
      </c>
      <c r="AQ23" s="776"/>
      <c r="AR23" s="776"/>
      <c r="AS23" s="776"/>
      <c r="AT23" s="776"/>
      <c r="AU23" s="776"/>
      <c r="AV23" s="776"/>
      <c r="AW23" s="776"/>
      <c r="AX23" s="776"/>
      <c r="AY23" s="776"/>
      <c r="AZ23" s="776"/>
      <c r="BA23" s="776"/>
      <c r="BB23" s="776"/>
      <c r="BC23" s="776"/>
      <c r="BD23" s="776"/>
      <c r="BE23" s="776"/>
      <c r="BF23" s="771"/>
      <c r="BG23" s="661" t="s">
        <v>
148</v>
      </c>
      <c r="BH23" s="664"/>
      <c r="BI23" s="664"/>
      <c r="BJ23" s="664"/>
      <c r="BK23" s="664"/>
      <c r="BL23" s="664"/>
      <c r="BM23" s="664"/>
      <c r="BN23" s="665"/>
      <c r="BO23" s="723" t="s">
        <v>
148</v>
      </c>
      <c r="BP23" s="723"/>
      <c r="BQ23" s="723"/>
      <c r="BR23" s="723"/>
      <c r="BS23" s="669" t="s">
        <v>
186</v>
      </c>
      <c r="BT23" s="664"/>
      <c r="BU23" s="664"/>
      <c r="BV23" s="664"/>
      <c r="BW23" s="664"/>
      <c r="BX23" s="664"/>
      <c r="BY23" s="664"/>
      <c r="BZ23" s="664"/>
      <c r="CA23" s="664"/>
      <c r="CB23" s="704"/>
      <c r="CD23" s="778" t="s">
        <v>
230</v>
      </c>
      <c r="CE23" s="779"/>
      <c r="CF23" s="779"/>
      <c r="CG23" s="779"/>
      <c r="CH23" s="779"/>
      <c r="CI23" s="779"/>
      <c r="CJ23" s="779"/>
      <c r="CK23" s="779"/>
      <c r="CL23" s="779"/>
      <c r="CM23" s="779"/>
      <c r="CN23" s="779"/>
      <c r="CO23" s="779"/>
      <c r="CP23" s="779"/>
      <c r="CQ23" s="780"/>
      <c r="CR23" s="778" t="s">
        <v>
292</v>
      </c>
      <c r="CS23" s="779"/>
      <c r="CT23" s="779"/>
      <c r="CU23" s="779"/>
      <c r="CV23" s="779"/>
      <c r="CW23" s="779"/>
      <c r="CX23" s="779"/>
      <c r="CY23" s="780"/>
      <c r="CZ23" s="778" t="s">
        <v>
293</v>
      </c>
      <c r="DA23" s="779"/>
      <c r="DB23" s="779"/>
      <c r="DC23" s="780"/>
      <c r="DD23" s="778" t="s">
        <v>
294</v>
      </c>
      <c r="DE23" s="779"/>
      <c r="DF23" s="779"/>
      <c r="DG23" s="779"/>
      <c r="DH23" s="779"/>
      <c r="DI23" s="779"/>
      <c r="DJ23" s="779"/>
      <c r="DK23" s="780"/>
      <c r="DL23" s="787" t="s">
        <v>
295</v>
      </c>
      <c r="DM23" s="788"/>
      <c r="DN23" s="788"/>
      <c r="DO23" s="788"/>
      <c r="DP23" s="788"/>
      <c r="DQ23" s="788"/>
      <c r="DR23" s="788"/>
      <c r="DS23" s="788"/>
      <c r="DT23" s="788"/>
      <c r="DU23" s="788"/>
      <c r="DV23" s="789"/>
      <c r="DW23" s="778" t="s">
        <v>
296</v>
      </c>
      <c r="DX23" s="779"/>
      <c r="DY23" s="779"/>
      <c r="DZ23" s="779"/>
      <c r="EA23" s="779"/>
      <c r="EB23" s="779"/>
      <c r="EC23" s="780"/>
    </row>
    <row r="24" spans="2:133" ht="11.25" customHeight="1" x14ac:dyDescent="0.2">
      <c r="B24" s="658" t="s">
        <v>
297</v>
      </c>
      <c r="C24" s="659"/>
      <c r="D24" s="659"/>
      <c r="E24" s="659"/>
      <c r="F24" s="659"/>
      <c r="G24" s="659"/>
      <c r="H24" s="659"/>
      <c r="I24" s="659"/>
      <c r="J24" s="659"/>
      <c r="K24" s="659"/>
      <c r="L24" s="659"/>
      <c r="M24" s="659"/>
      <c r="N24" s="659"/>
      <c r="O24" s="659"/>
      <c r="P24" s="659"/>
      <c r="Q24" s="660"/>
      <c r="R24" s="661">
        <v>
5411</v>
      </c>
      <c r="S24" s="664"/>
      <c r="T24" s="664"/>
      <c r="U24" s="664"/>
      <c r="V24" s="664"/>
      <c r="W24" s="664"/>
      <c r="X24" s="664"/>
      <c r="Y24" s="665"/>
      <c r="Z24" s="723">
        <v>
0.1</v>
      </c>
      <c r="AA24" s="723"/>
      <c r="AB24" s="723"/>
      <c r="AC24" s="723"/>
      <c r="AD24" s="724" t="s">
        <v>
186</v>
      </c>
      <c r="AE24" s="724"/>
      <c r="AF24" s="724"/>
      <c r="AG24" s="724"/>
      <c r="AH24" s="724"/>
      <c r="AI24" s="724"/>
      <c r="AJ24" s="724"/>
      <c r="AK24" s="724"/>
      <c r="AL24" s="666" t="s">
        <v>
148</v>
      </c>
      <c r="AM24" s="667"/>
      <c r="AN24" s="667"/>
      <c r="AO24" s="725"/>
      <c r="AP24" s="769" t="s">
        <v>
298</v>
      </c>
      <c r="AQ24" s="776"/>
      <c r="AR24" s="776"/>
      <c r="AS24" s="776"/>
      <c r="AT24" s="776"/>
      <c r="AU24" s="776"/>
      <c r="AV24" s="776"/>
      <c r="AW24" s="776"/>
      <c r="AX24" s="776"/>
      <c r="AY24" s="776"/>
      <c r="AZ24" s="776"/>
      <c r="BA24" s="776"/>
      <c r="BB24" s="776"/>
      <c r="BC24" s="776"/>
      <c r="BD24" s="776"/>
      <c r="BE24" s="776"/>
      <c r="BF24" s="771"/>
      <c r="BG24" s="661" t="s">
        <v>
252</v>
      </c>
      <c r="BH24" s="664"/>
      <c r="BI24" s="664"/>
      <c r="BJ24" s="664"/>
      <c r="BK24" s="664"/>
      <c r="BL24" s="664"/>
      <c r="BM24" s="664"/>
      <c r="BN24" s="665"/>
      <c r="BO24" s="723" t="s">
        <v>
148</v>
      </c>
      <c r="BP24" s="723"/>
      <c r="BQ24" s="723"/>
      <c r="BR24" s="723"/>
      <c r="BS24" s="669" t="s">
        <v>
148</v>
      </c>
      <c r="BT24" s="664"/>
      <c r="BU24" s="664"/>
      <c r="BV24" s="664"/>
      <c r="BW24" s="664"/>
      <c r="BX24" s="664"/>
      <c r="BY24" s="664"/>
      <c r="BZ24" s="664"/>
      <c r="CA24" s="664"/>
      <c r="CB24" s="704"/>
      <c r="CD24" s="732" t="s">
        <v>
299</v>
      </c>
      <c r="CE24" s="733"/>
      <c r="CF24" s="733"/>
      <c r="CG24" s="733"/>
      <c r="CH24" s="733"/>
      <c r="CI24" s="733"/>
      <c r="CJ24" s="733"/>
      <c r="CK24" s="733"/>
      <c r="CL24" s="733"/>
      <c r="CM24" s="733"/>
      <c r="CN24" s="733"/>
      <c r="CO24" s="733"/>
      <c r="CP24" s="733"/>
      <c r="CQ24" s="734"/>
      <c r="CR24" s="726">
        <v>
783504</v>
      </c>
      <c r="CS24" s="727"/>
      <c r="CT24" s="727"/>
      <c r="CU24" s="727"/>
      <c r="CV24" s="727"/>
      <c r="CW24" s="727"/>
      <c r="CX24" s="727"/>
      <c r="CY24" s="773"/>
      <c r="CZ24" s="774">
        <v>
22.4</v>
      </c>
      <c r="DA24" s="743"/>
      <c r="DB24" s="743"/>
      <c r="DC24" s="777"/>
      <c r="DD24" s="772">
        <v>
563159</v>
      </c>
      <c r="DE24" s="727"/>
      <c r="DF24" s="727"/>
      <c r="DG24" s="727"/>
      <c r="DH24" s="727"/>
      <c r="DI24" s="727"/>
      <c r="DJ24" s="727"/>
      <c r="DK24" s="773"/>
      <c r="DL24" s="772">
        <v>
553903</v>
      </c>
      <c r="DM24" s="727"/>
      <c r="DN24" s="727"/>
      <c r="DO24" s="727"/>
      <c r="DP24" s="727"/>
      <c r="DQ24" s="727"/>
      <c r="DR24" s="727"/>
      <c r="DS24" s="727"/>
      <c r="DT24" s="727"/>
      <c r="DU24" s="727"/>
      <c r="DV24" s="773"/>
      <c r="DW24" s="774">
        <v>
39.299999999999997</v>
      </c>
      <c r="DX24" s="743"/>
      <c r="DY24" s="743"/>
      <c r="DZ24" s="743"/>
      <c r="EA24" s="743"/>
      <c r="EB24" s="743"/>
      <c r="EC24" s="775"/>
    </row>
    <row r="25" spans="2:133" ht="11.25" customHeight="1" x14ac:dyDescent="0.2">
      <c r="B25" s="658" t="s">
        <v>
300</v>
      </c>
      <c r="C25" s="659"/>
      <c r="D25" s="659"/>
      <c r="E25" s="659"/>
      <c r="F25" s="659"/>
      <c r="G25" s="659"/>
      <c r="H25" s="659"/>
      <c r="I25" s="659"/>
      <c r="J25" s="659"/>
      <c r="K25" s="659"/>
      <c r="L25" s="659"/>
      <c r="M25" s="659"/>
      <c r="N25" s="659"/>
      <c r="O25" s="659"/>
      <c r="P25" s="659"/>
      <c r="Q25" s="660"/>
      <c r="R25" s="661">
        <v>
21795</v>
      </c>
      <c r="S25" s="664"/>
      <c r="T25" s="664"/>
      <c r="U25" s="664"/>
      <c r="V25" s="664"/>
      <c r="W25" s="664"/>
      <c r="X25" s="664"/>
      <c r="Y25" s="665"/>
      <c r="Z25" s="723">
        <v>
0.6</v>
      </c>
      <c r="AA25" s="723"/>
      <c r="AB25" s="723"/>
      <c r="AC25" s="723"/>
      <c r="AD25" s="724">
        <v>
147</v>
      </c>
      <c r="AE25" s="724"/>
      <c r="AF25" s="724"/>
      <c r="AG25" s="724"/>
      <c r="AH25" s="724"/>
      <c r="AI25" s="724"/>
      <c r="AJ25" s="724"/>
      <c r="AK25" s="724"/>
      <c r="AL25" s="666">
        <v>
0</v>
      </c>
      <c r="AM25" s="667"/>
      <c r="AN25" s="667"/>
      <c r="AO25" s="725"/>
      <c r="AP25" s="769" t="s">
        <v>
301</v>
      </c>
      <c r="AQ25" s="776"/>
      <c r="AR25" s="776"/>
      <c r="AS25" s="776"/>
      <c r="AT25" s="776"/>
      <c r="AU25" s="776"/>
      <c r="AV25" s="776"/>
      <c r="AW25" s="776"/>
      <c r="AX25" s="776"/>
      <c r="AY25" s="776"/>
      <c r="AZ25" s="776"/>
      <c r="BA25" s="776"/>
      <c r="BB25" s="776"/>
      <c r="BC25" s="776"/>
      <c r="BD25" s="776"/>
      <c r="BE25" s="776"/>
      <c r="BF25" s="771"/>
      <c r="BG25" s="661" t="s">
        <v>
148</v>
      </c>
      <c r="BH25" s="664"/>
      <c r="BI25" s="664"/>
      <c r="BJ25" s="664"/>
      <c r="BK25" s="664"/>
      <c r="BL25" s="664"/>
      <c r="BM25" s="664"/>
      <c r="BN25" s="665"/>
      <c r="BO25" s="723" t="s">
        <v>
148</v>
      </c>
      <c r="BP25" s="723"/>
      <c r="BQ25" s="723"/>
      <c r="BR25" s="723"/>
      <c r="BS25" s="669" t="s">
        <v>
186</v>
      </c>
      <c r="BT25" s="664"/>
      <c r="BU25" s="664"/>
      <c r="BV25" s="664"/>
      <c r="BW25" s="664"/>
      <c r="BX25" s="664"/>
      <c r="BY25" s="664"/>
      <c r="BZ25" s="664"/>
      <c r="CA25" s="664"/>
      <c r="CB25" s="704"/>
      <c r="CD25" s="705" t="s">
        <v>
302</v>
      </c>
      <c r="CE25" s="702"/>
      <c r="CF25" s="702"/>
      <c r="CG25" s="702"/>
      <c r="CH25" s="702"/>
      <c r="CI25" s="702"/>
      <c r="CJ25" s="702"/>
      <c r="CK25" s="702"/>
      <c r="CL25" s="702"/>
      <c r="CM25" s="702"/>
      <c r="CN25" s="702"/>
      <c r="CO25" s="702"/>
      <c r="CP25" s="702"/>
      <c r="CQ25" s="703"/>
      <c r="CR25" s="661">
        <v>
475583</v>
      </c>
      <c r="CS25" s="662"/>
      <c r="CT25" s="662"/>
      <c r="CU25" s="662"/>
      <c r="CV25" s="662"/>
      <c r="CW25" s="662"/>
      <c r="CX25" s="662"/>
      <c r="CY25" s="663"/>
      <c r="CZ25" s="666">
        <v>
13.6</v>
      </c>
      <c r="DA25" s="695"/>
      <c r="DB25" s="695"/>
      <c r="DC25" s="696"/>
      <c r="DD25" s="669">
        <v>
430518</v>
      </c>
      <c r="DE25" s="662"/>
      <c r="DF25" s="662"/>
      <c r="DG25" s="662"/>
      <c r="DH25" s="662"/>
      <c r="DI25" s="662"/>
      <c r="DJ25" s="662"/>
      <c r="DK25" s="663"/>
      <c r="DL25" s="669">
        <v>
421262</v>
      </c>
      <c r="DM25" s="662"/>
      <c r="DN25" s="662"/>
      <c r="DO25" s="662"/>
      <c r="DP25" s="662"/>
      <c r="DQ25" s="662"/>
      <c r="DR25" s="662"/>
      <c r="DS25" s="662"/>
      <c r="DT25" s="662"/>
      <c r="DU25" s="662"/>
      <c r="DV25" s="663"/>
      <c r="DW25" s="666">
        <v>
29.9</v>
      </c>
      <c r="DX25" s="695"/>
      <c r="DY25" s="695"/>
      <c r="DZ25" s="695"/>
      <c r="EA25" s="695"/>
      <c r="EB25" s="695"/>
      <c r="EC25" s="697"/>
    </row>
    <row r="26" spans="2:133" ht="11.25" customHeight="1" x14ac:dyDescent="0.2">
      <c r="B26" s="658" t="s">
        <v>
303</v>
      </c>
      <c r="C26" s="659"/>
      <c r="D26" s="659"/>
      <c r="E26" s="659"/>
      <c r="F26" s="659"/>
      <c r="G26" s="659"/>
      <c r="H26" s="659"/>
      <c r="I26" s="659"/>
      <c r="J26" s="659"/>
      <c r="K26" s="659"/>
      <c r="L26" s="659"/>
      <c r="M26" s="659"/>
      <c r="N26" s="659"/>
      <c r="O26" s="659"/>
      <c r="P26" s="659"/>
      <c r="Q26" s="660"/>
      <c r="R26" s="661">
        <v>
7496</v>
      </c>
      <c r="S26" s="664"/>
      <c r="T26" s="664"/>
      <c r="U26" s="664"/>
      <c r="V26" s="664"/>
      <c r="W26" s="664"/>
      <c r="X26" s="664"/>
      <c r="Y26" s="665"/>
      <c r="Z26" s="723">
        <v>
0.2</v>
      </c>
      <c r="AA26" s="723"/>
      <c r="AB26" s="723"/>
      <c r="AC26" s="723"/>
      <c r="AD26" s="724" t="s">
        <v>
148</v>
      </c>
      <c r="AE26" s="724"/>
      <c r="AF26" s="724"/>
      <c r="AG26" s="724"/>
      <c r="AH26" s="724"/>
      <c r="AI26" s="724"/>
      <c r="AJ26" s="724"/>
      <c r="AK26" s="724"/>
      <c r="AL26" s="666" t="s">
        <v>
148</v>
      </c>
      <c r="AM26" s="667"/>
      <c r="AN26" s="667"/>
      <c r="AO26" s="725"/>
      <c r="AP26" s="769" t="s">
        <v>
304</v>
      </c>
      <c r="AQ26" s="770"/>
      <c r="AR26" s="770"/>
      <c r="AS26" s="770"/>
      <c r="AT26" s="770"/>
      <c r="AU26" s="770"/>
      <c r="AV26" s="770"/>
      <c r="AW26" s="770"/>
      <c r="AX26" s="770"/>
      <c r="AY26" s="770"/>
      <c r="AZ26" s="770"/>
      <c r="BA26" s="770"/>
      <c r="BB26" s="770"/>
      <c r="BC26" s="770"/>
      <c r="BD26" s="770"/>
      <c r="BE26" s="770"/>
      <c r="BF26" s="771"/>
      <c r="BG26" s="661" t="s">
        <v>
186</v>
      </c>
      <c r="BH26" s="664"/>
      <c r="BI26" s="664"/>
      <c r="BJ26" s="664"/>
      <c r="BK26" s="664"/>
      <c r="BL26" s="664"/>
      <c r="BM26" s="664"/>
      <c r="BN26" s="665"/>
      <c r="BO26" s="723" t="s">
        <v>
252</v>
      </c>
      <c r="BP26" s="723"/>
      <c r="BQ26" s="723"/>
      <c r="BR26" s="723"/>
      <c r="BS26" s="669" t="s">
        <v>
148</v>
      </c>
      <c r="BT26" s="664"/>
      <c r="BU26" s="664"/>
      <c r="BV26" s="664"/>
      <c r="BW26" s="664"/>
      <c r="BX26" s="664"/>
      <c r="BY26" s="664"/>
      <c r="BZ26" s="664"/>
      <c r="CA26" s="664"/>
      <c r="CB26" s="704"/>
      <c r="CD26" s="705" t="s">
        <v>
305</v>
      </c>
      <c r="CE26" s="702"/>
      <c r="CF26" s="702"/>
      <c r="CG26" s="702"/>
      <c r="CH26" s="702"/>
      <c r="CI26" s="702"/>
      <c r="CJ26" s="702"/>
      <c r="CK26" s="702"/>
      <c r="CL26" s="702"/>
      <c r="CM26" s="702"/>
      <c r="CN26" s="702"/>
      <c r="CO26" s="702"/>
      <c r="CP26" s="702"/>
      <c r="CQ26" s="703"/>
      <c r="CR26" s="661">
        <v>
256191</v>
      </c>
      <c r="CS26" s="664"/>
      <c r="CT26" s="664"/>
      <c r="CU26" s="664"/>
      <c r="CV26" s="664"/>
      <c r="CW26" s="664"/>
      <c r="CX26" s="664"/>
      <c r="CY26" s="665"/>
      <c r="CZ26" s="666">
        <v>
7.3</v>
      </c>
      <c r="DA26" s="695"/>
      <c r="DB26" s="695"/>
      <c r="DC26" s="696"/>
      <c r="DD26" s="669">
        <v>
219381</v>
      </c>
      <c r="DE26" s="664"/>
      <c r="DF26" s="664"/>
      <c r="DG26" s="664"/>
      <c r="DH26" s="664"/>
      <c r="DI26" s="664"/>
      <c r="DJ26" s="664"/>
      <c r="DK26" s="665"/>
      <c r="DL26" s="669" t="s">
        <v>
186</v>
      </c>
      <c r="DM26" s="664"/>
      <c r="DN26" s="664"/>
      <c r="DO26" s="664"/>
      <c r="DP26" s="664"/>
      <c r="DQ26" s="664"/>
      <c r="DR26" s="664"/>
      <c r="DS26" s="664"/>
      <c r="DT26" s="664"/>
      <c r="DU26" s="664"/>
      <c r="DV26" s="665"/>
      <c r="DW26" s="666" t="s">
        <v>
148</v>
      </c>
      <c r="DX26" s="695"/>
      <c r="DY26" s="695"/>
      <c r="DZ26" s="695"/>
      <c r="EA26" s="695"/>
      <c r="EB26" s="695"/>
      <c r="EC26" s="697"/>
    </row>
    <row r="27" spans="2:133" ht="11.25" customHeight="1" x14ac:dyDescent="0.2">
      <c r="B27" s="658" t="s">
        <v>
306</v>
      </c>
      <c r="C27" s="659"/>
      <c r="D27" s="659"/>
      <c r="E27" s="659"/>
      <c r="F27" s="659"/>
      <c r="G27" s="659"/>
      <c r="H27" s="659"/>
      <c r="I27" s="659"/>
      <c r="J27" s="659"/>
      <c r="K27" s="659"/>
      <c r="L27" s="659"/>
      <c r="M27" s="659"/>
      <c r="N27" s="659"/>
      <c r="O27" s="659"/>
      <c r="P27" s="659"/>
      <c r="Q27" s="660"/>
      <c r="R27" s="661">
        <v>
89022</v>
      </c>
      <c r="S27" s="664"/>
      <c r="T27" s="664"/>
      <c r="U27" s="664"/>
      <c r="V27" s="664"/>
      <c r="W27" s="664"/>
      <c r="X27" s="664"/>
      <c r="Y27" s="665"/>
      <c r="Z27" s="723">
        <v>
2.5</v>
      </c>
      <c r="AA27" s="723"/>
      <c r="AB27" s="723"/>
      <c r="AC27" s="723"/>
      <c r="AD27" s="724" t="s">
        <v>
148</v>
      </c>
      <c r="AE27" s="724"/>
      <c r="AF27" s="724"/>
      <c r="AG27" s="724"/>
      <c r="AH27" s="724"/>
      <c r="AI27" s="724"/>
      <c r="AJ27" s="724"/>
      <c r="AK27" s="724"/>
      <c r="AL27" s="666" t="s">
        <v>
186</v>
      </c>
      <c r="AM27" s="667"/>
      <c r="AN27" s="667"/>
      <c r="AO27" s="725"/>
      <c r="AP27" s="658" t="s">
        <v>
307</v>
      </c>
      <c r="AQ27" s="659"/>
      <c r="AR27" s="659"/>
      <c r="AS27" s="659"/>
      <c r="AT27" s="659"/>
      <c r="AU27" s="659"/>
      <c r="AV27" s="659"/>
      <c r="AW27" s="659"/>
      <c r="AX27" s="659"/>
      <c r="AY27" s="659"/>
      <c r="AZ27" s="659"/>
      <c r="BA27" s="659"/>
      <c r="BB27" s="659"/>
      <c r="BC27" s="659"/>
      <c r="BD27" s="659"/>
      <c r="BE27" s="659"/>
      <c r="BF27" s="660"/>
      <c r="BG27" s="661">
        <v>
204572</v>
      </c>
      <c r="BH27" s="664"/>
      <c r="BI27" s="664"/>
      <c r="BJ27" s="664"/>
      <c r="BK27" s="664"/>
      <c r="BL27" s="664"/>
      <c r="BM27" s="664"/>
      <c r="BN27" s="665"/>
      <c r="BO27" s="723">
        <v>
100</v>
      </c>
      <c r="BP27" s="723"/>
      <c r="BQ27" s="723"/>
      <c r="BR27" s="723"/>
      <c r="BS27" s="669">
        <v>
1018</v>
      </c>
      <c r="BT27" s="664"/>
      <c r="BU27" s="664"/>
      <c r="BV27" s="664"/>
      <c r="BW27" s="664"/>
      <c r="BX27" s="664"/>
      <c r="BY27" s="664"/>
      <c r="BZ27" s="664"/>
      <c r="CA27" s="664"/>
      <c r="CB27" s="704"/>
      <c r="CD27" s="705" t="s">
        <v>
308</v>
      </c>
      <c r="CE27" s="702"/>
      <c r="CF27" s="702"/>
      <c r="CG27" s="702"/>
      <c r="CH27" s="702"/>
      <c r="CI27" s="702"/>
      <c r="CJ27" s="702"/>
      <c r="CK27" s="702"/>
      <c r="CL27" s="702"/>
      <c r="CM27" s="702"/>
      <c r="CN27" s="702"/>
      <c r="CO27" s="702"/>
      <c r="CP27" s="702"/>
      <c r="CQ27" s="703"/>
      <c r="CR27" s="661">
        <v>
214135</v>
      </c>
      <c r="CS27" s="662"/>
      <c r="CT27" s="662"/>
      <c r="CU27" s="662"/>
      <c r="CV27" s="662"/>
      <c r="CW27" s="662"/>
      <c r="CX27" s="662"/>
      <c r="CY27" s="663"/>
      <c r="CZ27" s="666">
        <v>
6.1</v>
      </c>
      <c r="DA27" s="695"/>
      <c r="DB27" s="695"/>
      <c r="DC27" s="696"/>
      <c r="DD27" s="669">
        <v>
38855</v>
      </c>
      <c r="DE27" s="662"/>
      <c r="DF27" s="662"/>
      <c r="DG27" s="662"/>
      <c r="DH27" s="662"/>
      <c r="DI27" s="662"/>
      <c r="DJ27" s="662"/>
      <c r="DK27" s="663"/>
      <c r="DL27" s="669">
        <v>
38855</v>
      </c>
      <c r="DM27" s="662"/>
      <c r="DN27" s="662"/>
      <c r="DO27" s="662"/>
      <c r="DP27" s="662"/>
      <c r="DQ27" s="662"/>
      <c r="DR27" s="662"/>
      <c r="DS27" s="662"/>
      <c r="DT27" s="662"/>
      <c r="DU27" s="662"/>
      <c r="DV27" s="663"/>
      <c r="DW27" s="666">
        <v>
2.8</v>
      </c>
      <c r="DX27" s="695"/>
      <c r="DY27" s="695"/>
      <c r="DZ27" s="695"/>
      <c r="EA27" s="695"/>
      <c r="EB27" s="695"/>
      <c r="EC27" s="697"/>
    </row>
    <row r="28" spans="2:133" ht="11.25" customHeight="1" x14ac:dyDescent="0.2">
      <c r="B28" s="766" t="s">
        <v>
309</v>
      </c>
      <c r="C28" s="767"/>
      <c r="D28" s="767"/>
      <c r="E28" s="767"/>
      <c r="F28" s="767"/>
      <c r="G28" s="767"/>
      <c r="H28" s="767"/>
      <c r="I28" s="767"/>
      <c r="J28" s="767"/>
      <c r="K28" s="767"/>
      <c r="L28" s="767"/>
      <c r="M28" s="767"/>
      <c r="N28" s="767"/>
      <c r="O28" s="767"/>
      <c r="P28" s="767"/>
      <c r="Q28" s="768"/>
      <c r="R28" s="661" t="s">
        <v>
148</v>
      </c>
      <c r="S28" s="664"/>
      <c r="T28" s="664"/>
      <c r="U28" s="664"/>
      <c r="V28" s="664"/>
      <c r="W28" s="664"/>
      <c r="X28" s="664"/>
      <c r="Y28" s="665"/>
      <c r="Z28" s="723" t="s">
        <v>
148</v>
      </c>
      <c r="AA28" s="723"/>
      <c r="AB28" s="723"/>
      <c r="AC28" s="723"/>
      <c r="AD28" s="724" t="s">
        <v>
186</v>
      </c>
      <c r="AE28" s="724"/>
      <c r="AF28" s="724"/>
      <c r="AG28" s="724"/>
      <c r="AH28" s="724"/>
      <c r="AI28" s="724"/>
      <c r="AJ28" s="724"/>
      <c r="AK28" s="724"/>
      <c r="AL28" s="666" t="s">
        <v>
252</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
310</v>
      </c>
      <c r="CE28" s="702"/>
      <c r="CF28" s="702"/>
      <c r="CG28" s="702"/>
      <c r="CH28" s="702"/>
      <c r="CI28" s="702"/>
      <c r="CJ28" s="702"/>
      <c r="CK28" s="702"/>
      <c r="CL28" s="702"/>
      <c r="CM28" s="702"/>
      <c r="CN28" s="702"/>
      <c r="CO28" s="702"/>
      <c r="CP28" s="702"/>
      <c r="CQ28" s="703"/>
      <c r="CR28" s="661">
        <v>
93786</v>
      </c>
      <c r="CS28" s="664"/>
      <c r="CT28" s="664"/>
      <c r="CU28" s="664"/>
      <c r="CV28" s="664"/>
      <c r="CW28" s="664"/>
      <c r="CX28" s="664"/>
      <c r="CY28" s="665"/>
      <c r="CZ28" s="666">
        <v>
2.7</v>
      </c>
      <c r="DA28" s="695"/>
      <c r="DB28" s="695"/>
      <c r="DC28" s="696"/>
      <c r="DD28" s="669">
        <v>
93786</v>
      </c>
      <c r="DE28" s="664"/>
      <c r="DF28" s="664"/>
      <c r="DG28" s="664"/>
      <c r="DH28" s="664"/>
      <c r="DI28" s="664"/>
      <c r="DJ28" s="664"/>
      <c r="DK28" s="665"/>
      <c r="DL28" s="669">
        <v>
93786</v>
      </c>
      <c r="DM28" s="664"/>
      <c r="DN28" s="664"/>
      <c r="DO28" s="664"/>
      <c r="DP28" s="664"/>
      <c r="DQ28" s="664"/>
      <c r="DR28" s="664"/>
      <c r="DS28" s="664"/>
      <c r="DT28" s="664"/>
      <c r="DU28" s="664"/>
      <c r="DV28" s="665"/>
      <c r="DW28" s="666">
        <v>
6.7</v>
      </c>
      <c r="DX28" s="695"/>
      <c r="DY28" s="695"/>
      <c r="DZ28" s="695"/>
      <c r="EA28" s="695"/>
      <c r="EB28" s="695"/>
      <c r="EC28" s="697"/>
    </row>
    <row r="29" spans="2:133" ht="11.25" customHeight="1" x14ac:dyDescent="0.2">
      <c r="B29" s="658" t="s">
        <v>
311</v>
      </c>
      <c r="C29" s="659"/>
      <c r="D29" s="659"/>
      <c r="E29" s="659"/>
      <c r="F29" s="659"/>
      <c r="G29" s="659"/>
      <c r="H29" s="659"/>
      <c r="I29" s="659"/>
      <c r="J29" s="659"/>
      <c r="K29" s="659"/>
      <c r="L29" s="659"/>
      <c r="M29" s="659"/>
      <c r="N29" s="659"/>
      <c r="O29" s="659"/>
      <c r="P29" s="659"/>
      <c r="Q29" s="660"/>
      <c r="R29" s="661">
        <v>
1502152</v>
      </c>
      <c r="S29" s="664"/>
      <c r="T29" s="664"/>
      <c r="U29" s="664"/>
      <c r="V29" s="664"/>
      <c r="W29" s="664"/>
      <c r="X29" s="664"/>
      <c r="Y29" s="665"/>
      <c r="Z29" s="723">
        <v>
41.6</v>
      </c>
      <c r="AA29" s="723"/>
      <c r="AB29" s="723"/>
      <c r="AC29" s="723"/>
      <c r="AD29" s="724" t="s">
        <v>
186</v>
      </c>
      <c r="AE29" s="724"/>
      <c r="AF29" s="724"/>
      <c r="AG29" s="724"/>
      <c r="AH29" s="724"/>
      <c r="AI29" s="724"/>
      <c r="AJ29" s="724"/>
      <c r="AK29" s="724"/>
      <c r="AL29" s="666" t="s">
        <v>
148</v>
      </c>
      <c r="AM29" s="667"/>
      <c r="AN29" s="667"/>
      <c r="AO29" s="725"/>
      <c r="AP29" s="735" t="s">
        <v>
230</v>
      </c>
      <c r="AQ29" s="736"/>
      <c r="AR29" s="736"/>
      <c r="AS29" s="736"/>
      <c r="AT29" s="736"/>
      <c r="AU29" s="736"/>
      <c r="AV29" s="736"/>
      <c r="AW29" s="736"/>
      <c r="AX29" s="736"/>
      <c r="AY29" s="736"/>
      <c r="AZ29" s="736"/>
      <c r="BA29" s="736"/>
      <c r="BB29" s="736"/>
      <c r="BC29" s="736"/>
      <c r="BD29" s="736"/>
      <c r="BE29" s="736"/>
      <c r="BF29" s="737"/>
      <c r="BG29" s="735" t="s">
        <v>
312</v>
      </c>
      <c r="BH29" s="763"/>
      <c r="BI29" s="763"/>
      <c r="BJ29" s="763"/>
      <c r="BK29" s="763"/>
      <c r="BL29" s="763"/>
      <c r="BM29" s="763"/>
      <c r="BN29" s="763"/>
      <c r="BO29" s="763"/>
      <c r="BP29" s="763"/>
      <c r="BQ29" s="764"/>
      <c r="BR29" s="735" t="s">
        <v>
313</v>
      </c>
      <c r="BS29" s="763"/>
      <c r="BT29" s="763"/>
      <c r="BU29" s="763"/>
      <c r="BV29" s="763"/>
      <c r="BW29" s="763"/>
      <c r="BX29" s="763"/>
      <c r="BY29" s="763"/>
      <c r="BZ29" s="763"/>
      <c r="CA29" s="763"/>
      <c r="CB29" s="764"/>
      <c r="CD29" s="745" t="s">
        <v>
314</v>
      </c>
      <c r="CE29" s="746"/>
      <c r="CF29" s="705" t="s">
        <v>
315</v>
      </c>
      <c r="CG29" s="702"/>
      <c r="CH29" s="702"/>
      <c r="CI29" s="702"/>
      <c r="CJ29" s="702"/>
      <c r="CK29" s="702"/>
      <c r="CL29" s="702"/>
      <c r="CM29" s="702"/>
      <c r="CN29" s="702"/>
      <c r="CO29" s="702"/>
      <c r="CP29" s="702"/>
      <c r="CQ29" s="703"/>
      <c r="CR29" s="661">
        <v>
93786</v>
      </c>
      <c r="CS29" s="662"/>
      <c r="CT29" s="662"/>
      <c r="CU29" s="662"/>
      <c r="CV29" s="662"/>
      <c r="CW29" s="662"/>
      <c r="CX29" s="662"/>
      <c r="CY29" s="663"/>
      <c r="CZ29" s="666">
        <v>
2.7</v>
      </c>
      <c r="DA29" s="695"/>
      <c r="DB29" s="695"/>
      <c r="DC29" s="696"/>
      <c r="DD29" s="669">
        <v>
93786</v>
      </c>
      <c r="DE29" s="662"/>
      <c r="DF29" s="662"/>
      <c r="DG29" s="662"/>
      <c r="DH29" s="662"/>
      <c r="DI29" s="662"/>
      <c r="DJ29" s="662"/>
      <c r="DK29" s="663"/>
      <c r="DL29" s="669">
        <v>
93786</v>
      </c>
      <c r="DM29" s="662"/>
      <c r="DN29" s="662"/>
      <c r="DO29" s="662"/>
      <c r="DP29" s="662"/>
      <c r="DQ29" s="662"/>
      <c r="DR29" s="662"/>
      <c r="DS29" s="662"/>
      <c r="DT29" s="662"/>
      <c r="DU29" s="662"/>
      <c r="DV29" s="663"/>
      <c r="DW29" s="666">
        <v>
6.7</v>
      </c>
      <c r="DX29" s="695"/>
      <c r="DY29" s="695"/>
      <c r="DZ29" s="695"/>
      <c r="EA29" s="695"/>
      <c r="EB29" s="695"/>
      <c r="EC29" s="697"/>
    </row>
    <row r="30" spans="2:133" ht="11.25" customHeight="1" x14ac:dyDescent="0.2">
      <c r="B30" s="658" t="s">
        <v>
316</v>
      </c>
      <c r="C30" s="659"/>
      <c r="D30" s="659"/>
      <c r="E30" s="659"/>
      <c r="F30" s="659"/>
      <c r="G30" s="659"/>
      <c r="H30" s="659"/>
      <c r="I30" s="659"/>
      <c r="J30" s="659"/>
      <c r="K30" s="659"/>
      <c r="L30" s="659"/>
      <c r="M30" s="659"/>
      <c r="N30" s="659"/>
      <c r="O30" s="659"/>
      <c r="P30" s="659"/>
      <c r="Q30" s="660"/>
      <c r="R30" s="661">
        <v>
8892</v>
      </c>
      <c r="S30" s="664"/>
      <c r="T30" s="664"/>
      <c r="U30" s="664"/>
      <c r="V30" s="664"/>
      <c r="W30" s="664"/>
      <c r="X30" s="664"/>
      <c r="Y30" s="665"/>
      <c r="Z30" s="723">
        <v>
0.2</v>
      </c>
      <c r="AA30" s="723"/>
      <c r="AB30" s="723"/>
      <c r="AC30" s="723"/>
      <c r="AD30" s="724">
        <v>
2518</v>
      </c>
      <c r="AE30" s="724"/>
      <c r="AF30" s="724"/>
      <c r="AG30" s="724"/>
      <c r="AH30" s="724"/>
      <c r="AI30" s="724"/>
      <c r="AJ30" s="724"/>
      <c r="AK30" s="724"/>
      <c r="AL30" s="666">
        <v>
0.2</v>
      </c>
      <c r="AM30" s="667"/>
      <c r="AN30" s="667"/>
      <c r="AO30" s="725"/>
      <c r="AP30" s="751" t="s">
        <v>
317</v>
      </c>
      <c r="AQ30" s="752"/>
      <c r="AR30" s="752"/>
      <c r="AS30" s="752"/>
      <c r="AT30" s="757" t="s">
        <v>
318</v>
      </c>
      <c r="AU30" s="230"/>
      <c r="AV30" s="230"/>
      <c r="AW30" s="230"/>
      <c r="AX30" s="760" t="s">
        <v>
192</v>
      </c>
      <c r="AY30" s="761"/>
      <c r="AZ30" s="761"/>
      <c r="BA30" s="761"/>
      <c r="BB30" s="761"/>
      <c r="BC30" s="761"/>
      <c r="BD30" s="761"/>
      <c r="BE30" s="761"/>
      <c r="BF30" s="762"/>
      <c r="BG30" s="741">
        <v>
99.6</v>
      </c>
      <c r="BH30" s="742"/>
      <c r="BI30" s="742"/>
      <c r="BJ30" s="742"/>
      <c r="BK30" s="742"/>
      <c r="BL30" s="742"/>
      <c r="BM30" s="743">
        <v>
98.7</v>
      </c>
      <c r="BN30" s="742"/>
      <c r="BO30" s="742"/>
      <c r="BP30" s="742"/>
      <c r="BQ30" s="744"/>
      <c r="BR30" s="741">
        <v>
99.6</v>
      </c>
      <c r="BS30" s="742"/>
      <c r="BT30" s="742"/>
      <c r="BU30" s="742"/>
      <c r="BV30" s="742"/>
      <c r="BW30" s="742"/>
      <c r="BX30" s="743">
        <v>
98.6</v>
      </c>
      <c r="BY30" s="742"/>
      <c r="BZ30" s="742"/>
      <c r="CA30" s="742"/>
      <c r="CB30" s="744"/>
      <c r="CD30" s="747"/>
      <c r="CE30" s="748"/>
      <c r="CF30" s="705" t="s">
        <v>
319</v>
      </c>
      <c r="CG30" s="702"/>
      <c r="CH30" s="702"/>
      <c r="CI30" s="702"/>
      <c r="CJ30" s="702"/>
      <c r="CK30" s="702"/>
      <c r="CL30" s="702"/>
      <c r="CM30" s="702"/>
      <c r="CN30" s="702"/>
      <c r="CO30" s="702"/>
      <c r="CP30" s="702"/>
      <c r="CQ30" s="703"/>
      <c r="CR30" s="661">
        <v>
88094</v>
      </c>
      <c r="CS30" s="664"/>
      <c r="CT30" s="664"/>
      <c r="CU30" s="664"/>
      <c r="CV30" s="664"/>
      <c r="CW30" s="664"/>
      <c r="CX30" s="664"/>
      <c r="CY30" s="665"/>
      <c r="CZ30" s="666">
        <v>
2.5</v>
      </c>
      <c r="DA30" s="695"/>
      <c r="DB30" s="695"/>
      <c r="DC30" s="696"/>
      <c r="DD30" s="669">
        <v>
88094</v>
      </c>
      <c r="DE30" s="664"/>
      <c r="DF30" s="664"/>
      <c r="DG30" s="664"/>
      <c r="DH30" s="664"/>
      <c r="DI30" s="664"/>
      <c r="DJ30" s="664"/>
      <c r="DK30" s="665"/>
      <c r="DL30" s="669">
        <v>
88094</v>
      </c>
      <c r="DM30" s="664"/>
      <c r="DN30" s="664"/>
      <c r="DO30" s="664"/>
      <c r="DP30" s="664"/>
      <c r="DQ30" s="664"/>
      <c r="DR30" s="664"/>
      <c r="DS30" s="664"/>
      <c r="DT30" s="664"/>
      <c r="DU30" s="664"/>
      <c r="DV30" s="665"/>
      <c r="DW30" s="666">
        <v>
6.3</v>
      </c>
      <c r="DX30" s="695"/>
      <c r="DY30" s="695"/>
      <c r="DZ30" s="695"/>
      <c r="EA30" s="695"/>
      <c r="EB30" s="695"/>
      <c r="EC30" s="697"/>
    </row>
    <row r="31" spans="2:133" ht="11.25" customHeight="1" x14ac:dyDescent="0.2">
      <c r="B31" s="658" t="s">
        <v>
320</v>
      </c>
      <c r="C31" s="659"/>
      <c r="D31" s="659"/>
      <c r="E31" s="659"/>
      <c r="F31" s="659"/>
      <c r="G31" s="659"/>
      <c r="H31" s="659"/>
      <c r="I31" s="659"/>
      <c r="J31" s="659"/>
      <c r="K31" s="659"/>
      <c r="L31" s="659"/>
      <c r="M31" s="659"/>
      <c r="N31" s="659"/>
      <c r="O31" s="659"/>
      <c r="P31" s="659"/>
      <c r="Q31" s="660"/>
      <c r="R31" s="661">
        <v>
4994</v>
      </c>
      <c r="S31" s="664"/>
      <c r="T31" s="664"/>
      <c r="U31" s="664"/>
      <c r="V31" s="664"/>
      <c r="W31" s="664"/>
      <c r="X31" s="664"/>
      <c r="Y31" s="665"/>
      <c r="Z31" s="723">
        <v>
0.1</v>
      </c>
      <c r="AA31" s="723"/>
      <c r="AB31" s="723"/>
      <c r="AC31" s="723"/>
      <c r="AD31" s="724" t="s">
        <v>
186</v>
      </c>
      <c r="AE31" s="724"/>
      <c r="AF31" s="724"/>
      <c r="AG31" s="724"/>
      <c r="AH31" s="724"/>
      <c r="AI31" s="724"/>
      <c r="AJ31" s="724"/>
      <c r="AK31" s="724"/>
      <c r="AL31" s="666" t="s">
        <v>
252</v>
      </c>
      <c r="AM31" s="667"/>
      <c r="AN31" s="667"/>
      <c r="AO31" s="725"/>
      <c r="AP31" s="753"/>
      <c r="AQ31" s="754"/>
      <c r="AR31" s="754"/>
      <c r="AS31" s="754"/>
      <c r="AT31" s="758"/>
      <c r="AU31" s="229" t="s">
        <v>
321</v>
      </c>
      <c r="AV31" s="229"/>
      <c r="AW31" s="229"/>
      <c r="AX31" s="658" t="s">
        <v>
322</v>
      </c>
      <c r="AY31" s="659"/>
      <c r="AZ31" s="659"/>
      <c r="BA31" s="659"/>
      <c r="BB31" s="659"/>
      <c r="BC31" s="659"/>
      <c r="BD31" s="659"/>
      <c r="BE31" s="659"/>
      <c r="BF31" s="660"/>
      <c r="BG31" s="739">
        <v>
99.7</v>
      </c>
      <c r="BH31" s="662"/>
      <c r="BI31" s="662"/>
      <c r="BJ31" s="662"/>
      <c r="BK31" s="662"/>
      <c r="BL31" s="662"/>
      <c r="BM31" s="667">
        <v>
98.9</v>
      </c>
      <c r="BN31" s="740"/>
      <c r="BO31" s="740"/>
      <c r="BP31" s="740"/>
      <c r="BQ31" s="701"/>
      <c r="BR31" s="739">
        <v>
99.4</v>
      </c>
      <c r="BS31" s="662"/>
      <c r="BT31" s="662"/>
      <c r="BU31" s="662"/>
      <c r="BV31" s="662"/>
      <c r="BW31" s="662"/>
      <c r="BX31" s="667">
        <v>
98.9</v>
      </c>
      <c r="BY31" s="740"/>
      <c r="BZ31" s="740"/>
      <c r="CA31" s="740"/>
      <c r="CB31" s="701"/>
      <c r="CD31" s="747"/>
      <c r="CE31" s="748"/>
      <c r="CF31" s="705" t="s">
        <v>
323</v>
      </c>
      <c r="CG31" s="702"/>
      <c r="CH31" s="702"/>
      <c r="CI31" s="702"/>
      <c r="CJ31" s="702"/>
      <c r="CK31" s="702"/>
      <c r="CL31" s="702"/>
      <c r="CM31" s="702"/>
      <c r="CN31" s="702"/>
      <c r="CO31" s="702"/>
      <c r="CP31" s="702"/>
      <c r="CQ31" s="703"/>
      <c r="CR31" s="661">
        <v>
5692</v>
      </c>
      <c r="CS31" s="662"/>
      <c r="CT31" s="662"/>
      <c r="CU31" s="662"/>
      <c r="CV31" s="662"/>
      <c r="CW31" s="662"/>
      <c r="CX31" s="662"/>
      <c r="CY31" s="663"/>
      <c r="CZ31" s="666">
        <v>
0.2</v>
      </c>
      <c r="DA31" s="695"/>
      <c r="DB31" s="695"/>
      <c r="DC31" s="696"/>
      <c r="DD31" s="669">
        <v>
5692</v>
      </c>
      <c r="DE31" s="662"/>
      <c r="DF31" s="662"/>
      <c r="DG31" s="662"/>
      <c r="DH31" s="662"/>
      <c r="DI31" s="662"/>
      <c r="DJ31" s="662"/>
      <c r="DK31" s="663"/>
      <c r="DL31" s="669">
        <v>
5692</v>
      </c>
      <c r="DM31" s="662"/>
      <c r="DN31" s="662"/>
      <c r="DO31" s="662"/>
      <c r="DP31" s="662"/>
      <c r="DQ31" s="662"/>
      <c r="DR31" s="662"/>
      <c r="DS31" s="662"/>
      <c r="DT31" s="662"/>
      <c r="DU31" s="662"/>
      <c r="DV31" s="663"/>
      <c r="DW31" s="666">
        <v>
0.4</v>
      </c>
      <c r="DX31" s="695"/>
      <c r="DY31" s="695"/>
      <c r="DZ31" s="695"/>
      <c r="EA31" s="695"/>
      <c r="EB31" s="695"/>
      <c r="EC31" s="697"/>
    </row>
    <row r="32" spans="2:133" ht="11.25" customHeight="1" x14ac:dyDescent="0.2">
      <c r="B32" s="658" t="s">
        <v>
324</v>
      </c>
      <c r="C32" s="659"/>
      <c r="D32" s="659"/>
      <c r="E32" s="659"/>
      <c r="F32" s="659"/>
      <c r="G32" s="659"/>
      <c r="H32" s="659"/>
      <c r="I32" s="659"/>
      <c r="J32" s="659"/>
      <c r="K32" s="659"/>
      <c r="L32" s="659"/>
      <c r="M32" s="659"/>
      <c r="N32" s="659"/>
      <c r="O32" s="659"/>
      <c r="P32" s="659"/>
      <c r="Q32" s="660"/>
      <c r="R32" s="661">
        <v>
179589</v>
      </c>
      <c r="S32" s="664"/>
      <c r="T32" s="664"/>
      <c r="U32" s="664"/>
      <c r="V32" s="664"/>
      <c r="W32" s="664"/>
      <c r="X32" s="664"/>
      <c r="Y32" s="665"/>
      <c r="Z32" s="723">
        <v>
5</v>
      </c>
      <c r="AA32" s="723"/>
      <c r="AB32" s="723"/>
      <c r="AC32" s="723"/>
      <c r="AD32" s="724" t="s">
        <v>
148</v>
      </c>
      <c r="AE32" s="724"/>
      <c r="AF32" s="724"/>
      <c r="AG32" s="724"/>
      <c r="AH32" s="724"/>
      <c r="AI32" s="724"/>
      <c r="AJ32" s="724"/>
      <c r="AK32" s="724"/>
      <c r="AL32" s="666" t="s">
        <v>
148</v>
      </c>
      <c r="AM32" s="667"/>
      <c r="AN32" s="667"/>
      <c r="AO32" s="725"/>
      <c r="AP32" s="755"/>
      <c r="AQ32" s="756"/>
      <c r="AR32" s="756"/>
      <c r="AS32" s="756"/>
      <c r="AT32" s="759"/>
      <c r="AU32" s="231"/>
      <c r="AV32" s="231"/>
      <c r="AW32" s="231"/>
      <c r="AX32" s="673" t="s">
        <v>
325</v>
      </c>
      <c r="AY32" s="674"/>
      <c r="AZ32" s="674"/>
      <c r="BA32" s="674"/>
      <c r="BB32" s="674"/>
      <c r="BC32" s="674"/>
      <c r="BD32" s="674"/>
      <c r="BE32" s="674"/>
      <c r="BF32" s="675"/>
      <c r="BG32" s="738">
        <v>
99.5</v>
      </c>
      <c r="BH32" s="677"/>
      <c r="BI32" s="677"/>
      <c r="BJ32" s="677"/>
      <c r="BK32" s="677"/>
      <c r="BL32" s="677"/>
      <c r="BM32" s="721">
        <v>
98.5</v>
      </c>
      <c r="BN32" s="677"/>
      <c r="BO32" s="677"/>
      <c r="BP32" s="677"/>
      <c r="BQ32" s="714"/>
      <c r="BR32" s="738">
        <v>
99.7</v>
      </c>
      <c r="BS32" s="677"/>
      <c r="BT32" s="677"/>
      <c r="BU32" s="677"/>
      <c r="BV32" s="677"/>
      <c r="BW32" s="677"/>
      <c r="BX32" s="721">
        <v>
98.3</v>
      </c>
      <c r="BY32" s="677"/>
      <c r="BZ32" s="677"/>
      <c r="CA32" s="677"/>
      <c r="CB32" s="714"/>
      <c r="CD32" s="749"/>
      <c r="CE32" s="750"/>
      <c r="CF32" s="705" t="s">
        <v>
326</v>
      </c>
      <c r="CG32" s="702"/>
      <c r="CH32" s="702"/>
      <c r="CI32" s="702"/>
      <c r="CJ32" s="702"/>
      <c r="CK32" s="702"/>
      <c r="CL32" s="702"/>
      <c r="CM32" s="702"/>
      <c r="CN32" s="702"/>
      <c r="CO32" s="702"/>
      <c r="CP32" s="702"/>
      <c r="CQ32" s="703"/>
      <c r="CR32" s="661" t="s">
        <v>
148</v>
      </c>
      <c r="CS32" s="664"/>
      <c r="CT32" s="664"/>
      <c r="CU32" s="664"/>
      <c r="CV32" s="664"/>
      <c r="CW32" s="664"/>
      <c r="CX32" s="664"/>
      <c r="CY32" s="665"/>
      <c r="CZ32" s="666" t="s">
        <v>
186</v>
      </c>
      <c r="DA32" s="695"/>
      <c r="DB32" s="695"/>
      <c r="DC32" s="696"/>
      <c r="DD32" s="669" t="s">
        <v>
186</v>
      </c>
      <c r="DE32" s="664"/>
      <c r="DF32" s="664"/>
      <c r="DG32" s="664"/>
      <c r="DH32" s="664"/>
      <c r="DI32" s="664"/>
      <c r="DJ32" s="664"/>
      <c r="DK32" s="665"/>
      <c r="DL32" s="669" t="s">
        <v>
252</v>
      </c>
      <c r="DM32" s="664"/>
      <c r="DN32" s="664"/>
      <c r="DO32" s="664"/>
      <c r="DP32" s="664"/>
      <c r="DQ32" s="664"/>
      <c r="DR32" s="664"/>
      <c r="DS32" s="664"/>
      <c r="DT32" s="664"/>
      <c r="DU32" s="664"/>
      <c r="DV32" s="665"/>
      <c r="DW32" s="666" t="s">
        <v>
148</v>
      </c>
      <c r="DX32" s="695"/>
      <c r="DY32" s="695"/>
      <c r="DZ32" s="695"/>
      <c r="EA32" s="695"/>
      <c r="EB32" s="695"/>
      <c r="EC32" s="697"/>
    </row>
    <row r="33" spans="2:133" ht="11.25" customHeight="1" x14ac:dyDescent="0.2">
      <c r="B33" s="658" t="s">
        <v>
327</v>
      </c>
      <c r="C33" s="659"/>
      <c r="D33" s="659"/>
      <c r="E33" s="659"/>
      <c r="F33" s="659"/>
      <c r="G33" s="659"/>
      <c r="H33" s="659"/>
      <c r="I33" s="659"/>
      <c r="J33" s="659"/>
      <c r="K33" s="659"/>
      <c r="L33" s="659"/>
      <c r="M33" s="659"/>
      <c r="N33" s="659"/>
      <c r="O33" s="659"/>
      <c r="P33" s="659"/>
      <c r="Q33" s="660"/>
      <c r="R33" s="661">
        <v>
161656</v>
      </c>
      <c r="S33" s="664"/>
      <c r="T33" s="664"/>
      <c r="U33" s="664"/>
      <c r="V33" s="664"/>
      <c r="W33" s="664"/>
      <c r="X33" s="664"/>
      <c r="Y33" s="665"/>
      <c r="Z33" s="723">
        <v>
4.5</v>
      </c>
      <c r="AA33" s="723"/>
      <c r="AB33" s="723"/>
      <c r="AC33" s="723"/>
      <c r="AD33" s="724" t="s">
        <v>
148</v>
      </c>
      <c r="AE33" s="724"/>
      <c r="AF33" s="724"/>
      <c r="AG33" s="724"/>
      <c r="AH33" s="724"/>
      <c r="AI33" s="724"/>
      <c r="AJ33" s="724"/>
      <c r="AK33" s="724"/>
      <c r="AL33" s="666" t="s">
        <v>
186</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
328</v>
      </c>
      <c r="CE33" s="702"/>
      <c r="CF33" s="702"/>
      <c r="CG33" s="702"/>
      <c r="CH33" s="702"/>
      <c r="CI33" s="702"/>
      <c r="CJ33" s="702"/>
      <c r="CK33" s="702"/>
      <c r="CL33" s="702"/>
      <c r="CM33" s="702"/>
      <c r="CN33" s="702"/>
      <c r="CO33" s="702"/>
      <c r="CP33" s="702"/>
      <c r="CQ33" s="703"/>
      <c r="CR33" s="661">
        <v>
2047819</v>
      </c>
      <c r="CS33" s="662"/>
      <c r="CT33" s="662"/>
      <c r="CU33" s="662"/>
      <c r="CV33" s="662"/>
      <c r="CW33" s="662"/>
      <c r="CX33" s="662"/>
      <c r="CY33" s="663"/>
      <c r="CZ33" s="666">
        <v>
58.6</v>
      </c>
      <c r="DA33" s="695"/>
      <c r="DB33" s="695"/>
      <c r="DC33" s="696"/>
      <c r="DD33" s="669">
        <v>
990068</v>
      </c>
      <c r="DE33" s="662"/>
      <c r="DF33" s="662"/>
      <c r="DG33" s="662"/>
      <c r="DH33" s="662"/>
      <c r="DI33" s="662"/>
      <c r="DJ33" s="662"/>
      <c r="DK33" s="663"/>
      <c r="DL33" s="669">
        <v>
595295</v>
      </c>
      <c r="DM33" s="662"/>
      <c r="DN33" s="662"/>
      <c r="DO33" s="662"/>
      <c r="DP33" s="662"/>
      <c r="DQ33" s="662"/>
      <c r="DR33" s="662"/>
      <c r="DS33" s="662"/>
      <c r="DT33" s="662"/>
      <c r="DU33" s="662"/>
      <c r="DV33" s="663"/>
      <c r="DW33" s="666">
        <v>
42.3</v>
      </c>
      <c r="DX33" s="695"/>
      <c r="DY33" s="695"/>
      <c r="DZ33" s="695"/>
      <c r="EA33" s="695"/>
      <c r="EB33" s="695"/>
      <c r="EC33" s="697"/>
    </row>
    <row r="34" spans="2:133" ht="11.25" customHeight="1" x14ac:dyDescent="0.2">
      <c r="B34" s="658" t="s">
        <v>
329</v>
      </c>
      <c r="C34" s="659"/>
      <c r="D34" s="659"/>
      <c r="E34" s="659"/>
      <c r="F34" s="659"/>
      <c r="G34" s="659"/>
      <c r="H34" s="659"/>
      <c r="I34" s="659"/>
      <c r="J34" s="659"/>
      <c r="K34" s="659"/>
      <c r="L34" s="659"/>
      <c r="M34" s="659"/>
      <c r="N34" s="659"/>
      <c r="O34" s="659"/>
      <c r="P34" s="659"/>
      <c r="Q34" s="660"/>
      <c r="R34" s="661">
        <v>
20814</v>
      </c>
      <c r="S34" s="664"/>
      <c r="T34" s="664"/>
      <c r="U34" s="664"/>
      <c r="V34" s="664"/>
      <c r="W34" s="664"/>
      <c r="X34" s="664"/>
      <c r="Y34" s="665"/>
      <c r="Z34" s="723">
        <v>
0.6</v>
      </c>
      <c r="AA34" s="723"/>
      <c r="AB34" s="723"/>
      <c r="AC34" s="723"/>
      <c r="AD34" s="724">
        <v>
286</v>
      </c>
      <c r="AE34" s="724"/>
      <c r="AF34" s="724"/>
      <c r="AG34" s="724"/>
      <c r="AH34" s="724"/>
      <c r="AI34" s="724"/>
      <c r="AJ34" s="724"/>
      <c r="AK34" s="724"/>
      <c r="AL34" s="666">
        <v>
0</v>
      </c>
      <c r="AM34" s="667"/>
      <c r="AN34" s="667"/>
      <c r="AO34" s="725"/>
      <c r="AP34" s="234"/>
      <c r="AQ34" s="735" t="s">
        <v>
330</v>
      </c>
      <c r="AR34" s="736"/>
      <c r="AS34" s="736"/>
      <c r="AT34" s="736"/>
      <c r="AU34" s="736"/>
      <c r="AV34" s="736"/>
      <c r="AW34" s="736"/>
      <c r="AX34" s="736"/>
      <c r="AY34" s="736"/>
      <c r="AZ34" s="736"/>
      <c r="BA34" s="736"/>
      <c r="BB34" s="736"/>
      <c r="BC34" s="736"/>
      <c r="BD34" s="736"/>
      <c r="BE34" s="736"/>
      <c r="BF34" s="737"/>
      <c r="BG34" s="735" t="s">
        <v>
331</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
332</v>
      </c>
      <c r="CE34" s="702"/>
      <c r="CF34" s="702"/>
      <c r="CG34" s="702"/>
      <c r="CH34" s="702"/>
      <c r="CI34" s="702"/>
      <c r="CJ34" s="702"/>
      <c r="CK34" s="702"/>
      <c r="CL34" s="702"/>
      <c r="CM34" s="702"/>
      <c r="CN34" s="702"/>
      <c r="CO34" s="702"/>
      <c r="CP34" s="702"/>
      <c r="CQ34" s="703"/>
      <c r="CR34" s="661">
        <v>
902164</v>
      </c>
      <c r="CS34" s="664"/>
      <c r="CT34" s="664"/>
      <c r="CU34" s="664"/>
      <c r="CV34" s="664"/>
      <c r="CW34" s="664"/>
      <c r="CX34" s="664"/>
      <c r="CY34" s="665"/>
      <c r="CZ34" s="666">
        <v>
25.8</v>
      </c>
      <c r="DA34" s="695"/>
      <c r="DB34" s="695"/>
      <c r="DC34" s="696"/>
      <c r="DD34" s="669">
        <v>
515487</v>
      </c>
      <c r="DE34" s="664"/>
      <c r="DF34" s="664"/>
      <c r="DG34" s="664"/>
      <c r="DH34" s="664"/>
      <c r="DI34" s="664"/>
      <c r="DJ34" s="664"/>
      <c r="DK34" s="665"/>
      <c r="DL34" s="669">
        <v>
340290</v>
      </c>
      <c r="DM34" s="664"/>
      <c r="DN34" s="664"/>
      <c r="DO34" s="664"/>
      <c r="DP34" s="664"/>
      <c r="DQ34" s="664"/>
      <c r="DR34" s="664"/>
      <c r="DS34" s="664"/>
      <c r="DT34" s="664"/>
      <c r="DU34" s="664"/>
      <c r="DV34" s="665"/>
      <c r="DW34" s="666">
        <v>
24.2</v>
      </c>
      <c r="DX34" s="695"/>
      <c r="DY34" s="695"/>
      <c r="DZ34" s="695"/>
      <c r="EA34" s="695"/>
      <c r="EB34" s="695"/>
      <c r="EC34" s="697"/>
    </row>
    <row r="35" spans="2:133" ht="11.25" customHeight="1" x14ac:dyDescent="0.2">
      <c r="B35" s="658" t="s">
        <v>
333</v>
      </c>
      <c r="C35" s="659"/>
      <c r="D35" s="659"/>
      <c r="E35" s="659"/>
      <c r="F35" s="659"/>
      <c r="G35" s="659"/>
      <c r="H35" s="659"/>
      <c r="I35" s="659"/>
      <c r="J35" s="659"/>
      <c r="K35" s="659"/>
      <c r="L35" s="659"/>
      <c r="M35" s="659"/>
      <c r="N35" s="659"/>
      <c r="O35" s="659"/>
      <c r="P35" s="659"/>
      <c r="Q35" s="660"/>
      <c r="R35" s="661">
        <v>
53711</v>
      </c>
      <c r="S35" s="664"/>
      <c r="T35" s="664"/>
      <c r="U35" s="664"/>
      <c r="V35" s="664"/>
      <c r="W35" s="664"/>
      <c r="X35" s="664"/>
      <c r="Y35" s="665"/>
      <c r="Z35" s="723">
        <v>
1.5</v>
      </c>
      <c r="AA35" s="723"/>
      <c r="AB35" s="723"/>
      <c r="AC35" s="723"/>
      <c r="AD35" s="724" t="s">
        <v>
148</v>
      </c>
      <c r="AE35" s="724"/>
      <c r="AF35" s="724"/>
      <c r="AG35" s="724"/>
      <c r="AH35" s="724"/>
      <c r="AI35" s="724"/>
      <c r="AJ35" s="724"/>
      <c r="AK35" s="724"/>
      <c r="AL35" s="666" t="s">
        <v>
186</v>
      </c>
      <c r="AM35" s="667"/>
      <c r="AN35" s="667"/>
      <c r="AO35" s="725"/>
      <c r="AP35" s="234"/>
      <c r="AQ35" s="729" t="s">
        <v>
334</v>
      </c>
      <c r="AR35" s="730"/>
      <c r="AS35" s="730"/>
      <c r="AT35" s="730"/>
      <c r="AU35" s="730"/>
      <c r="AV35" s="730"/>
      <c r="AW35" s="730"/>
      <c r="AX35" s="730"/>
      <c r="AY35" s="731"/>
      <c r="AZ35" s="726">
        <v>
645705</v>
      </c>
      <c r="BA35" s="727"/>
      <c r="BB35" s="727"/>
      <c r="BC35" s="727"/>
      <c r="BD35" s="727"/>
      <c r="BE35" s="727"/>
      <c r="BF35" s="728"/>
      <c r="BG35" s="732" t="s">
        <v>
335</v>
      </c>
      <c r="BH35" s="733"/>
      <c r="BI35" s="733"/>
      <c r="BJ35" s="733"/>
      <c r="BK35" s="733"/>
      <c r="BL35" s="733"/>
      <c r="BM35" s="733"/>
      <c r="BN35" s="733"/>
      <c r="BO35" s="733"/>
      <c r="BP35" s="733"/>
      <c r="BQ35" s="733"/>
      <c r="BR35" s="733"/>
      <c r="BS35" s="733"/>
      <c r="BT35" s="733"/>
      <c r="BU35" s="734"/>
      <c r="BV35" s="726">
        <v>
23280</v>
      </c>
      <c r="BW35" s="727"/>
      <c r="BX35" s="727"/>
      <c r="BY35" s="727"/>
      <c r="BZ35" s="727"/>
      <c r="CA35" s="727"/>
      <c r="CB35" s="728"/>
      <c r="CD35" s="705" t="s">
        <v>
336</v>
      </c>
      <c r="CE35" s="702"/>
      <c r="CF35" s="702"/>
      <c r="CG35" s="702"/>
      <c r="CH35" s="702"/>
      <c r="CI35" s="702"/>
      <c r="CJ35" s="702"/>
      <c r="CK35" s="702"/>
      <c r="CL35" s="702"/>
      <c r="CM35" s="702"/>
      <c r="CN35" s="702"/>
      <c r="CO35" s="702"/>
      <c r="CP35" s="702"/>
      <c r="CQ35" s="703"/>
      <c r="CR35" s="661">
        <v>
41701</v>
      </c>
      <c r="CS35" s="662"/>
      <c r="CT35" s="662"/>
      <c r="CU35" s="662"/>
      <c r="CV35" s="662"/>
      <c r="CW35" s="662"/>
      <c r="CX35" s="662"/>
      <c r="CY35" s="663"/>
      <c r="CZ35" s="666">
        <v>
1.2</v>
      </c>
      <c r="DA35" s="695"/>
      <c r="DB35" s="695"/>
      <c r="DC35" s="696"/>
      <c r="DD35" s="669">
        <v>
25123</v>
      </c>
      <c r="DE35" s="662"/>
      <c r="DF35" s="662"/>
      <c r="DG35" s="662"/>
      <c r="DH35" s="662"/>
      <c r="DI35" s="662"/>
      <c r="DJ35" s="662"/>
      <c r="DK35" s="663"/>
      <c r="DL35" s="669">
        <v>
25123</v>
      </c>
      <c r="DM35" s="662"/>
      <c r="DN35" s="662"/>
      <c r="DO35" s="662"/>
      <c r="DP35" s="662"/>
      <c r="DQ35" s="662"/>
      <c r="DR35" s="662"/>
      <c r="DS35" s="662"/>
      <c r="DT35" s="662"/>
      <c r="DU35" s="662"/>
      <c r="DV35" s="663"/>
      <c r="DW35" s="666">
        <v>
1.8</v>
      </c>
      <c r="DX35" s="695"/>
      <c r="DY35" s="695"/>
      <c r="DZ35" s="695"/>
      <c r="EA35" s="695"/>
      <c r="EB35" s="695"/>
      <c r="EC35" s="697"/>
    </row>
    <row r="36" spans="2:133" ht="11.25" customHeight="1" x14ac:dyDescent="0.2">
      <c r="B36" s="658" t="s">
        <v>
337</v>
      </c>
      <c r="C36" s="659"/>
      <c r="D36" s="659"/>
      <c r="E36" s="659"/>
      <c r="F36" s="659"/>
      <c r="G36" s="659"/>
      <c r="H36" s="659"/>
      <c r="I36" s="659"/>
      <c r="J36" s="659"/>
      <c r="K36" s="659"/>
      <c r="L36" s="659"/>
      <c r="M36" s="659"/>
      <c r="N36" s="659"/>
      <c r="O36" s="659"/>
      <c r="P36" s="659"/>
      <c r="Q36" s="660"/>
      <c r="R36" s="661" t="s">
        <v>
186</v>
      </c>
      <c r="S36" s="664"/>
      <c r="T36" s="664"/>
      <c r="U36" s="664"/>
      <c r="V36" s="664"/>
      <c r="W36" s="664"/>
      <c r="X36" s="664"/>
      <c r="Y36" s="665"/>
      <c r="Z36" s="723" t="s">
        <v>
148</v>
      </c>
      <c r="AA36" s="723"/>
      <c r="AB36" s="723"/>
      <c r="AC36" s="723"/>
      <c r="AD36" s="724" t="s">
        <v>
252</v>
      </c>
      <c r="AE36" s="724"/>
      <c r="AF36" s="724"/>
      <c r="AG36" s="724"/>
      <c r="AH36" s="724"/>
      <c r="AI36" s="724"/>
      <c r="AJ36" s="724"/>
      <c r="AK36" s="724"/>
      <c r="AL36" s="666" t="s">
        <v>
252</v>
      </c>
      <c r="AM36" s="667"/>
      <c r="AN36" s="667"/>
      <c r="AO36" s="725"/>
      <c r="AQ36" s="698" t="s">
        <v>
338</v>
      </c>
      <c r="AR36" s="699"/>
      <c r="AS36" s="699"/>
      <c r="AT36" s="699"/>
      <c r="AU36" s="699"/>
      <c r="AV36" s="699"/>
      <c r="AW36" s="699"/>
      <c r="AX36" s="699"/>
      <c r="AY36" s="700"/>
      <c r="AZ36" s="661">
        <v>
306407</v>
      </c>
      <c r="BA36" s="664"/>
      <c r="BB36" s="664"/>
      <c r="BC36" s="664"/>
      <c r="BD36" s="662"/>
      <c r="BE36" s="662"/>
      <c r="BF36" s="701"/>
      <c r="BG36" s="705" t="s">
        <v>
339</v>
      </c>
      <c r="BH36" s="702"/>
      <c r="BI36" s="702"/>
      <c r="BJ36" s="702"/>
      <c r="BK36" s="702"/>
      <c r="BL36" s="702"/>
      <c r="BM36" s="702"/>
      <c r="BN36" s="702"/>
      <c r="BO36" s="702"/>
      <c r="BP36" s="702"/>
      <c r="BQ36" s="702"/>
      <c r="BR36" s="702"/>
      <c r="BS36" s="702"/>
      <c r="BT36" s="702"/>
      <c r="BU36" s="703"/>
      <c r="BV36" s="661">
        <v>
-1644</v>
      </c>
      <c r="BW36" s="664"/>
      <c r="BX36" s="664"/>
      <c r="BY36" s="664"/>
      <c r="BZ36" s="664"/>
      <c r="CA36" s="664"/>
      <c r="CB36" s="704"/>
      <c r="CD36" s="705" t="s">
        <v>
340</v>
      </c>
      <c r="CE36" s="702"/>
      <c r="CF36" s="702"/>
      <c r="CG36" s="702"/>
      <c r="CH36" s="702"/>
      <c r="CI36" s="702"/>
      <c r="CJ36" s="702"/>
      <c r="CK36" s="702"/>
      <c r="CL36" s="702"/>
      <c r="CM36" s="702"/>
      <c r="CN36" s="702"/>
      <c r="CO36" s="702"/>
      <c r="CP36" s="702"/>
      <c r="CQ36" s="703"/>
      <c r="CR36" s="661">
        <v>
466283</v>
      </c>
      <c r="CS36" s="664"/>
      <c r="CT36" s="664"/>
      <c r="CU36" s="664"/>
      <c r="CV36" s="664"/>
      <c r="CW36" s="664"/>
      <c r="CX36" s="664"/>
      <c r="CY36" s="665"/>
      <c r="CZ36" s="666">
        <v>
13.3</v>
      </c>
      <c r="DA36" s="695"/>
      <c r="DB36" s="695"/>
      <c r="DC36" s="696"/>
      <c r="DD36" s="669">
        <v>
203040</v>
      </c>
      <c r="DE36" s="664"/>
      <c r="DF36" s="664"/>
      <c r="DG36" s="664"/>
      <c r="DH36" s="664"/>
      <c r="DI36" s="664"/>
      <c r="DJ36" s="664"/>
      <c r="DK36" s="665"/>
      <c r="DL36" s="669">
        <v>
162906</v>
      </c>
      <c r="DM36" s="664"/>
      <c r="DN36" s="664"/>
      <c r="DO36" s="664"/>
      <c r="DP36" s="664"/>
      <c r="DQ36" s="664"/>
      <c r="DR36" s="664"/>
      <c r="DS36" s="664"/>
      <c r="DT36" s="664"/>
      <c r="DU36" s="664"/>
      <c r="DV36" s="665"/>
      <c r="DW36" s="666">
        <v>
11.6</v>
      </c>
      <c r="DX36" s="695"/>
      <c r="DY36" s="695"/>
      <c r="DZ36" s="695"/>
      <c r="EA36" s="695"/>
      <c r="EB36" s="695"/>
      <c r="EC36" s="697"/>
    </row>
    <row r="37" spans="2:133" ht="11.25" customHeight="1" x14ac:dyDescent="0.2">
      <c r="B37" s="658" t="s">
        <v>
341</v>
      </c>
      <c r="C37" s="659"/>
      <c r="D37" s="659"/>
      <c r="E37" s="659"/>
      <c r="F37" s="659"/>
      <c r="G37" s="659"/>
      <c r="H37" s="659"/>
      <c r="I37" s="659"/>
      <c r="J37" s="659"/>
      <c r="K37" s="659"/>
      <c r="L37" s="659"/>
      <c r="M37" s="659"/>
      <c r="N37" s="659"/>
      <c r="O37" s="659"/>
      <c r="P37" s="659"/>
      <c r="Q37" s="660"/>
      <c r="R37" s="661">
        <v>
53711</v>
      </c>
      <c r="S37" s="664"/>
      <c r="T37" s="664"/>
      <c r="U37" s="664"/>
      <c r="V37" s="664"/>
      <c r="W37" s="664"/>
      <c r="X37" s="664"/>
      <c r="Y37" s="665"/>
      <c r="Z37" s="723">
        <v>
1.5</v>
      </c>
      <c r="AA37" s="723"/>
      <c r="AB37" s="723"/>
      <c r="AC37" s="723"/>
      <c r="AD37" s="724" t="s">
        <v>
186</v>
      </c>
      <c r="AE37" s="724"/>
      <c r="AF37" s="724"/>
      <c r="AG37" s="724"/>
      <c r="AH37" s="724"/>
      <c r="AI37" s="724"/>
      <c r="AJ37" s="724"/>
      <c r="AK37" s="724"/>
      <c r="AL37" s="666" t="s">
        <v>
148</v>
      </c>
      <c r="AM37" s="667"/>
      <c r="AN37" s="667"/>
      <c r="AO37" s="725"/>
      <c r="AQ37" s="698" t="s">
        <v>
342</v>
      </c>
      <c r="AR37" s="699"/>
      <c r="AS37" s="699"/>
      <c r="AT37" s="699"/>
      <c r="AU37" s="699"/>
      <c r="AV37" s="699"/>
      <c r="AW37" s="699"/>
      <c r="AX37" s="699"/>
      <c r="AY37" s="700"/>
      <c r="AZ37" s="661">
        <v>
60503</v>
      </c>
      <c r="BA37" s="664"/>
      <c r="BB37" s="664"/>
      <c r="BC37" s="664"/>
      <c r="BD37" s="662"/>
      <c r="BE37" s="662"/>
      <c r="BF37" s="701"/>
      <c r="BG37" s="705" t="s">
        <v>
343</v>
      </c>
      <c r="BH37" s="702"/>
      <c r="BI37" s="702"/>
      <c r="BJ37" s="702"/>
      <c r="BK37" s="702"/>
      <c r="BL37" s="702"/>
      <c r="BM37" s="702"/>
      <c r="BN37" s="702"/>
      <c r="BO37" s="702"/>
      <c r="BP37" s="702"/>
      <c r="BQ37" s="702"/>
      <c r="BR37" s="702"/>
      <c r="BS37" s="702"/>
      <c r="BT37" s="702"/>
      <c r="BU37" s="703"/>
      <c r="BV37" s="661">
        <v>
423</v>
      </c>
      <c r="BW37" s="664"/>
      <c r="BX37" s="664"/>
      <c r="BY37" s="664"/>
      <c r="BZ37" s="664"/>
      <c r="CA37" s="664"/>
      <c r="CB37" s="704"/>
      <c r="CD37" s="705" t="s">
        <v>
344</v>
      </c>
      <c r="CE37" s="702"/>
      <c r="CF37" s="702"/>
      <c r="CG37" s="702"/>
      <c r="CH37" s="702"/>
      <c r="CI37" s="702"/>
      <c r="CJ37" s="702"/>
      <c r="CK37" s="702"/>
      <c r="CL37" s="702"/>
      <c r="CM37" s="702"/>
      <c r="CN37" s="702"/>
      <c r="CO37" s="702"/>
      <c r="CP37" s="702"/>
      <c r="CQ37" s="703"/>
      <c r="CR37" s="661">
        <v>
66665</v>
      </c>
      <c r="CS37" s="662"/>
      <c r="CT37" s="662"/>
      <c r="CU37" s="662"/>
      <c r="CV37" s="662"/>
      <c r="CW37" s="662"/>
      <c r="CX37" s="662"/>
      <c r="CY37" s="663"/>
      <c r="CZ37" s="666">
        <v>
1.9</v>
      </c>
      <c r="DA37" s="695"/>
      <c r="DB37" s="695"/>
      <c r="DC37" s="696"/>
      <c r="DD37" s="669">
        <v>
14165</v>
      </c>
      <c r="DE37" s="662"/>
      <c r="DF37" s="662"/>
      <c r="DG37" s="662"/>
      <c r="DH37" s="662"/>
      <c r="DI37" s="662"/>
      <c r="DJ37" s="662"/>
      <c r="DK37" s="663"/>
      <c r="DL37" s="669">
        <v>
13693</v>
      </c>
      <c r="DM37" s="662"/>
      <c r="DN37" s="662"/>
      <c r="DO37" s="662"/>
      <c r="DP37" s="662"/>
      <c r="DQ37" s="662"/>
      <c r="DR37" s="662"/>
      <c r="DS37" s="662"/>
      <c r="DT37" s="662"/>
      <c r="DU37" s="662"/>
      <c r="DV37" s="663"/>
      <c r="DW37" s="666">
        <v>
1</v>
      </c>
      <c r="DX37" s="695"/>
      <c r="DY37" s="695"/>
      <c r="DZ37" s="695"/>
      <c r="EA37" s="695"/>
      <c r="EB37" s="695"/>
      <c r="EC37" s="697"/>
    </row>
    <row r="38" spans="2:133" ht="11.25" customHeight="1" x14ac:dyDescent="0.2">
      <c r="B38" s="673" t="s">
        <v>
345</v>
      </c>
      <c r="C38" s="674"/>
      <c r="D38" s="674"/>
      <c r="E38" s="674"/>
      <c r="F38" s="674"/>
      <c r="G38" s="674"/>
      <c r="H38" s="674"/>
      <c r="I38" s="674"/>
      <c r="J38" s="674"/>
      <c r="K38" s="674"/>
      <c r="L38" s="674"/>
      <c r="M38" s="674"/>
      <c r="N38" s="674"/>
      <c r="O38" s="674"/>
      <c r="P38" s="674"/>
      <c r="Q38" s="675"/>
      <c r="R38" s="676">
        <v>
3609088</v>
      </c>
      <c r="S38" s="713"/>
      <c r="T38" s="713"/>
      <c r="U38" s="713"/>
      <c r="V38" s="713"/>
      <c r="W38" s="713"/>
      <c r="X38" s="713"/>
      <c r="Y38" s="718"/>
      <c r="Z38" s="719">
        <v>
100</v>
      </c>
      <c r="AA38" s="719"/>
      <c r="AB38" s="719"/>
      <c r="AC38" s="719"/>
      <c r="AD38" s="720">
        <v>
1354594</v>
      </c>
      <c r="AE38" s="720"/>
      <c r="AF38" s="720"/>
      <c r="AG38" s="720"/>
      <c r="AH38" s="720"/>
      <c r="AI38" s="720"/>
      <c r="AJ38" s="720"/>
      <c r="AK38" s="720"/>
      <c r="AL38" s="679">
        <v>
100</v>
      </c>
      <c r="AM38" s="721"/>
      <c r="AN38" s="721"/>
      <c r="AO38" s="722"/>
      <c r="AQ38" s="698" t="s">
        <v>
346</v>
      </c>
      <c r="AR38" s="699"/>
      <c r="AS38" s="699"/>
      <c r="AT38" s="699"/>
      <c r="AU38" s="699"/>
      <c r="AV38" s="699"/>
      <c r="AW38" s="699"/>
      <c r="AX38" s="699"/>
      <c r="AY38" s="700"/>
      <c r="AZ38" s="661">
        <v>
53652</v>
      </c>
      <c r="BA38" s="664"/>
      <c r="BB38" s="664"/>
      <c r="BC38" s="664"/>
      <c r="BD38" s="662"/>
      <c r="BE38" s="662"/>
      <c r="BF38" s="701"/>
      <c r="BG38" s="705" t="s">
        <v>
347</v>
      </c>
      <c r="BH38" s="702"/>
      <c r="BI38" s="702"/>
      <c r="BJ38" s="702"/>
      <c r="BK38" s="702"/>
      <c r="BL38" s="702"/>
      <c r="BM38" s="702"/>
      <c r="BN38" s="702"/>
      <c r="BO38" s="702"/>
      <c r="BP38" s="702"/>
      <c r="BQ38" s="702"/>
      <c r="BR38" s="702"/>
      <c r="BS38" s="702"/>
      <c r="BT38" s="702"/>
      <c r="BU38" s="703"/>
      <c r="BV38" s="661">
        <v>
638</v>
      </c>
      <c r="BW38" s="664"/>
      <c r="BX38" s="664"/>
      <c r="BY38" s="664"/>
      <c r="BZ38" s="664"/>
      <c r="CA38" s="664"/>
      <c r="CB38" s="704"/>
      <c r="CD38" s="705" t="s">
        <v>
348</v>
      </c>
      <c r="CE38" s="702"/>
      <c r="CF38" s="702"/>
      <c r="CG38" s="702"/>
      <c r="CH38" s="702"/>
      <c r="CI38" s="702"/>
      <c r="CJ38" s="702"/>
      <c r="CK38" s="702"/>
      <c r="CL38" s="702"/>
      <c r="CM38" s="702"/>
      <c r="CN38" s="702"/>
      <c r="CO38" s="702"/>
      <c r="CP38" s="702"/>
      <c r="CQ38" s="703"/>
      <c r="CR38" s="661">
        <v>
585202</v>
      </c>
      <c r="CS38" s="664"/>
      <c r="CT38" s="664"/>
      <c r="CU38" s="664"/>
      <c r="CV38" s="664"/>
      <c r="CW38" s="664"/>
      <c r="CX38" s="664"/>
      <c r="CY38" s="665"/>
      <c r="CZ38" s="666">
        <v>
16.8</v>
      </c>
      <c r="DA38" s="695"/>
      <c r="DB38" s="695"/>
      <c r="DC38" s="696"/>
      <c r="DD38" s="669">
        <v>
196407</v>
      </c>
      <c r="DE38" s="664"/>
      <c r="DF38" s="664"/>
      <c r="DG38" s="664"/>
      <c r="DH38" s="664"/>
      <c r="DI38" s="664"/>
      <c r="DJ38" s="664"/>
      <c r="DK38" s="665"/>
      <c r="DL38" s="669">
        <v>
66976</v>
      </c>
      <c r="DM38" s="664"/>
      <c r="DN38" s="664"/>
      <c r="DO38" s="664"/>
      <c r="DP38" s="664"/>
      <c r="DQ38" s="664"/>
      <c r="DR38" s="664"/>
      <c r="DS38" s="664"/>
      <c r="DT38" s="664"/>
      <c r="DU38" s="664"/>
      <c r="DV38" s="665"/>
      <c r="DW38" s="666">
        <v>
4.8</v>
      </c>
      <c r="DX38" s="695"/>
      <c r="DY38" s="695"/>
      <c r="DZ38" s="695"/>
      <c r="EA38" s="695"/>
      <c r="EB38" s="695"/>
      <c r="EC38" s="697"/>
    </row>
    <row r="39" spans="2:133" ht="11.25" customHeight="1" x14ac:dyDescent="0.2">
      <c r="AQ39" s="698" t="s">
        <v>
349</v>
      </c>
      <c r="AR39" s="699"/>
      <c r="AS39" s="699"/>
      <c r="AT39" s="699"/>
      <c r="AU39" s="699"/>
      <c r="AV39" s="699"/>
      <c r="AW39" s="699"/>
      <c r="AX39" s="699"/>
      <c r="AY39" s="700"/>
      <c r="AZ39" s="661">
        <v>
21337</v>
      </c>
      <c r="BA39" s="664"/>
      <c r="BB39" s="664"/>
      <c r="BC39" s="664"/>
      <c r="BD39" s="662"/>
      <c r="BE39" s="662"/>
      <c r="BF39" s="701"/>
      <c r="BG39" s="706" t="s">
        <v>
350</v>
      </c>
      <c r="BH39" s="707"/>
      <c r="BI39" s="707"/>
      <c r="BJ39" s="707"/>
      <c r="BK39" s="707"/>
      <c r="BL39" s="235"/>
      <c r="BM39" s="702" t="s">
        <v>
351</v>
      </c>
      <c r="BN39" s="702"/>
      <c r="BO39" s="702"/>
      <c r="BP39" s="702"/>
      <c r="BQ39" s="702"/>
      <c r="BR39" s="702"/>
      <c r="BS39" s="702"/>
      <c r="BT39" s="702"/>
      <c r="BU39" s="703"/>
      <c r="BV39" s="661">
        <v>
67</v>
      </c>
      <c r="BW39" s="664"/>
      <c r="BX39" s="664"/>
      <c r="BY39" s="664"/>
      <c r="BZ39" s="664"/>
      <c r="CA39" s="664"/>
      <c r="CB39" s="704"/>
      <c r="CD39" s="705" t="s">
        <v>
352</v>
      </c>
      <c r="CE39" s="702"/>
      <c r="CF39" s="702"/>
      <c r="CG39" s="702"/>
      <c r="CH39" s="702"/>
      <c r="CI39" s="702"/>
      <c r="CJ39" s="702"/>
      <c r="CK39" s="702"/>
      <c r="CL39" s="702"/>
      <c r="CM39" s="702"/>
      <c r="CN39" s="702"/>
      <c r="CO39" s="702"/>
      <c r="CP39" s="702"/>
      <c r="CQ39" s="703"/>
      <c r="CR39" s="661">
        <v>
52469</v>
      </c>
      <c r="CS39" s="662"/>
      <c r="CT39" s="662"/>
      <c r="CU39" s="662"/>
      <c r="CV39" s="662"/>
      <c r="CW39" s="662"/>
      <c r="CX39" s="662"/>
      <c r="CY39" s="663"/>
      <c r="CZ39" s="666">
        <v>
1.5</v>
      </c>
      <c r="DA39" s="695"/>
      <c r="DB39" s="695"/>
      <c r="DC39" s="696"/>
      <c r="DD39" s="669">
        <v>
50011</v>
      </c>
      <c r="DE39" s="662"/>
      <c r="DF39" s="662"/>
      <c r="DG39" s="662"/>
      <c r="DH39" s="662"/>
      <c r="DI39" s="662"/>
      <c r="DJ39" s="662"/>
      <c r="DK39" s="663"/>
      <c r="DL39" s="669" t="s">
        <v>
186</v>
      </c>
      <c r="DM39" s="662"/>
      <c r="DN39" s="662"/>
      <c r="DO39" s="662"/>
      <c r="DP39" s="662"/>
      <c r="DQ39" s="662"/>
      <c r="DR39" s="662"/>
      <c r="DS39" s="662"/>
      <c r="DT39" s="662"/>
      <c r="DU39" s="662"/>
      <c r="DV39" s="663"/>
      <c r="DW39" s="666" t="s">
        <v>
148</v>
      </c>
      <c r="DX39" s="695"/>
      <c r="DY39" s="695"/>
      <c r="DZ39" s="695"/>
      <c r="EA39" s="695"/>
      <c r="EB39" s="695"/>
      <c r="EC39" s="697"/>
    </row>
    <row r="40" spans="2:133" ht="11.25" customHeight="1" x14ac:dyDescent="0.2">
      <c r="AQ40" s="698" t="s">
        <v>
353</v>
      </c>
      <c r="AR40" s="699"/>
      <c r="AS40" s="699"/>
      <c r="AT40" s="699"/>
      <c r="AU40" s="699"/>
      <c r="AV40" s="699"/>
      <c r="AW40" s="699"/>
      <c r="AX40" s="699"/>
      <c r="AY40" s="700"/>
      <c r="AZ40" s="661">
        <v>
60936</v>
      </c>
      <c r="BA40" s="664"/>
      <c r="BB40" s="664"/>
      <c r="BC40" s="664"/>
      <c r="BD40" s="662"/>
      <c r="BE40" s="662"/>
      <c r="BF40" s="701"/>
      <c r="BG40" s="706"/>
      <c r="BH40" s="707"/>
      <c r="BI40" s="707"/>
      <c r="BJ40" s="707"/>
      <c r="BK40" s="707"/>
      <c r="BL40" s="235"/>
      <c r="BM40" s="702" t="s">
        <v>
354</v>
      </c>
      <c r="BN40" s="702"/>
      <c r="BO40" s="702"/>
      <c r="BP40" s="702"/>
      <c r="BQ40" s="702"/>
      <c r="BR40" s="702"/>
      <c r="BS40" s="702"/>
      <c r="BT40" s="702"/>
      <c r="BU40" s="703"/>
      <c r="BV40" s="661" t="s">
        <v>
186</v>
      </c>
      <c r="BW40" s="664"/>
      <c r="BX40" s="664"/>
      <c r="BY40" s="664"/>
      <c r="BZ40" s="664"/>
      <c r="CA40" s="664"/>
      <c r="CB40" s="704"/>
      <c r="CD40" s="705" t="s">
        <v>
355</v>
      </c>
      <c r="CE40" s="702"/>
      <c r="CF40" s="702"/>
      <c r="CG40" s="702"/>
      <c r="CH40" s="702"/>
      <c r="CI40" s="702"/>
      <c r="CJ40" s="702"/>
      <c r="CK40" s="702"/>
      <c r="CL40" s="702"/>
      <c r="CM40" s="702"/>
      <c r="CN40" s="702"/>
      <c r="CO40" s="702"/>
      <c r="CP40" s="702"/>
      <c r="CQ40" s="703"/>
      <c r="CR40" s="661" t="s">
        <v>
148</v>
      </c>
      <c r="CS40" s="664"/>
      <c r="CT40" s="664"/>
      <c r="CU40" s="664"/>
      <c r="CV40" s="664"/>
      <c r="CW40" s="664"/>
      <c r="CX40" s="664"/>
      <c r="CY40" s="665"/>
      <c r="CZ40" s="666" t="s">
        <v>
186</v>
      </c>
      <c r="DA40" s="695"/>
      <c r="DB40" s="695"/>
      <c r="DC40" s="696"/>
      <c r="DD40" s="669" t="s">
        <v>
148</v>
      </c>
      <c r="DE40" s="664"/>
      <c r="DF40" s="664"/>
      <c r="DG40" s="664"/>
      <c r="DH40" s="664"/>
      <c r="DI40" s="664"/>
      <c r="DJ40" s="664"/>
      <c r="DK40" s="665"/>
      <c r="DL40" s="669" t="s">
        <v>
186</v>
      </c>
      <c r="DM40" s="664"/>
      <c r="DN40" s="664"/>
      <c r="DO40" s="664"/>
      <c r="DP40" s="664"/>
      <c r="DQ40" s="664"/>
      <c r="DR40" s="664"/>
      <c r="DS40" s="664"/>
      <c r="DT40" s="664"/>
      <c r="DU40" s="664"/>
      <c r="DV40" s="665"/>
      <c r="DW40" s="666" t="s">
        <v>
186</v>
      </c>
      <c r="DX40" s="695"/>
      <c r="DY40" s="695"/>
      <c r="DZ40" s="695"/>
      <c r="EA40" s="695"/>
      <c r="EB40" s="695"/>
      <c r="EC40" s="697"/>
    </row>
    <row r="41" spans="2:133" ht="11.25" customHeight="1" x14ac:dyDescent="0.2">
      <c r="AQ41" s="710" t="s">
        <v>
356</v>
      </c>
      <c r="AR41" s="711"/>
      <c r="AS41" s="711"/>
      <c r="AT41" s="711"/>
      <c r="AU41" s="711"/>
      <c r="AV41" s="711"/>
      <c r="AW41" s="711"/>
      <c r="AX41" s="711"/>
      <c r="AY41" s="712"/>
      <c r="AZ41" s="676">
        <v>
142870</v>
      </c>
      <c r="BA41" s="713"/>
      <c r="BB41" s="713"/>
      <c r="BC41" s="713"/>
      <c r="BD41" s="677"/>
      <c r="BE41" s="677"/>
      <c r="BF41" s="714"/>
      <c r="BG41" s="708"/>
      <c r="BH41" s="709"/>
      <c r="BI41" s="709"/>
      <c r="BJ41" s="709"/>
      <c r="BK41" s="709"/>
      <c r="BL41" s="236"/>
      <c r="BM41" s="715" t="s">
        <v>
357</v>
      </c>
      <c r="BN41" s="715"/>
      <c r="BO41" s="715"/>
      <c r="BP41" s="715"/>
      <c r="BQ41" s="715"/>
      <c r="BR41" s="715"/>
      <c r="BS41" s="715"/>
      <c r="BT41" s="715"/>
      <c r="BU41" s="716"/>
      <c r="BV41" s="676">
        <v>
378</v>
      </c>
      <c r="BW41" s="713"/>
      <c r="BX41" s="713"/>
      <c r="BY41" s="713"/>
      <c r="BZ41" s="713"/>
      <c r="CA41" s="713"/>
      <c r="CB41" s="717"/>
      <c r="CD41" s="705" t="s">
        <v>
358</v>
      </c>
      <c r="CE41" s="702"/>
      <c r="CF41" s="702"/>
      <c r="CG41" s="702"/>
      <c r="CH41" s="702"/>
      <c r="CI41" s="702"/>
      <c r="CJ41" s="702"/>
      <c r="CK41" s="702"/>
      <c r="CL41" s="702"/>
      <c r="CM41" s="702"/>
      <c r="CN41" s="702"/>
      <c r="CO41" s="702"/>
      <c r="CP41" s="702"/>
      <c r="CQ41" s="703"/>
      <c r="CR41" s="661" t="s">
        <v>
186</v>
      </c>
      <c r="CS41" s="662"/>
      <c r="CT41" s="662"/>
      <c r="CU41" s="662"/>
      <c r="CV41" s="662"/>
      <c r="CW41" s="662"/>
      <c r="CX41" s="662"/>
      <c r="CY41" s="663"/>
      <c r="CZ41" s="666" t="s">
        <v>
148</v>
      </c>
      <c r="DA41" s="695"/>
      <c r="DB41" s="695"/>
      <c r="DC41" s="696"/>
      <c r="DD41" s="669" t="s">
        <v>
186</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2">
      <c r="B42" s="229" t="s">
        <v>
359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
360</v>
      </c>
      <c r="CE42" s="659"/>
      <c r="CF42" s="659"/>
      <c r="CG42" s="659"/>
      <c r="CH42" s="659"/>
      <c r="CI42" s="659"/>
      <c r="CJ42" s="659"/>
      <c r="CK42" s="659"/>
      <c r="CL42" s="659"/>
      <c r="CM42" s="659"/>
      <c r="CN42" s="659"/>
      <c r="CO42" s="659"/>
      <c r="CP42" s="659"/>
      <c r="CQ42" s="660"/>
      <c r="CR42" s="661">
        <v>
662068</v>
      </c>
      <c r="CS42" s="664"/>
      <c r="CT42" s="664"/>
      <c r="CU42" s="664"/>
      <c r="CV42" s="664"/>
      <c r="CW42" s="664"/>
      <c r="CX42" s="664"/>
      <c r="CY42" s="665"/>
      <c r="CZ42" s="666">
        <v>
19</v>
      </c>
      <c r="DA42" s="667"/>
      <c r="DB42" s="667"/>
      <c r="DC42" s="668"/>
      <c r="DD42" s="669">
        <v>
301382</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2">
      <c r="B43" s="239" t="s">
        <v>
361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
362</v>
      </c>
      <c r="CE43" s="659"/>
      <c r="CF43" s="659"/>
      <c r="CG43" s="659"/>
      <c r="CH43" s="659"/>
      <c r="CI43" s="659"/>
      <c r="CJ43" s="659"/>
      <c r="CK43" s="659"/>
      <c r="CL43" s="659"/>
      <c r="CM43" s="659"/>
      <c r="CN43" s="659"/>
      <c r="CO43" s="659"/>
      <c r="CP43" s="659"/>
      <c r="CQ43" s="660"/>
      <c r="CR43" s="661">
        <v>
17964</v>
      </c>
      <c r="CS43" s="662"/>
      <c r="CT43" s="662"/>
      <c r="CU43" s="662"/>
      <c r="CV43" s="662"/>
      <c r="CW43" s="662"/>
      <c r="CX43" s="662"/>
      <c r="CY43" s="663"/>
      <c r="CZ43" s="666">
        <v>
0.5</v>
      </c>
      <c r="DA43" s="695"/>
      <c r="DB43" s="695"/>
      <c r="DC43" s="696"/>
      <c r="DD43" s="669">
        <v>
17725</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2">
      <c r="B44" s="240" t="s">
        <v>
363</v>
      </c>
      <c r="CD44" s="689" t="s">
        <v>
314</v>
      </c>
      <c r="CE44" s="690"/>
      <c r="CF44" s="658" t="s">
        <v>
364</v>
      </c>
      <c r="CG44" s="659"/>
      <c r="CH44" s="659"/>
      <c r="CI44" s="659"/>
      <c r="CJ44" s="659"/>
      <c r="CK44" s="659"/>
      <c r="CL44" s="659"/>
      <c r="CM44" s="659"/>
      <c r="CN44" s="659"/>
      <c r="CO44" s="659"/>
      <c r="CP44" s="659"/>
      <c r="CQ44" s="660"/>
      <c r="CR44" s="661">
        <v>
641857</v>
      </c>
      <c r="CS44" s="664"/>
      <c r="CT44" s="664"/>
      <c r="CU44" s="664"/>
      <c r="CV44" s="664"/>
      <c r="CW44" s="664"/>
      <c r="CX44" s="664"/>
      <c r="CY44" s="665"/>
      <c r="CZ44" s="666">
        <v>
18.399999999999999</v>
      </c>
      <c r="DA44" s="667"/>
      <c r="DB44" s="667"/>
      <c r="DC44" s="668"/>
      <c r="DD44" s="669">
        <v>
281171</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2">
      <c r="CD45" s="691"/>
      <c r="CE45" s="692"/>
      <c r="CF45" s="658" t="s">
        <v>
365</v>
      </c>
      <c r="CG45" s="659"/>
      <c r="CH45" s="659"/>
      <c r="CI45" s="659"/>
      <c r="CJ45" s="659"/>
      <c r="CK45" s="659"/>
      <c r="CL45" s="659"/>
      <c r="CM45" s="659"/>
      <c r="CN45" s="659"/>
      <c r="CO45" s="659"/>
      <c r="CP45" s="659"/>
      <c r="CQ45" s="660"/>
      <c r="CR45" s="661">
        <v>
49627</v>
      </c>
      <c r="CS45" s="662"/>
      <c r="CT45" s="662"/>
      <c r="CU45" s="662"/>
      <c r="CV45" s="662"/>
      <c r="CW45" s="662"/>
      <c r="CX45" s="662"/>
      <c r="CY45" s="663"/>
      <c r="CZ45" s="666">
        <v>
1.4</v>
      </c>
      <c r="DA45" s="695"/>
      <c r="DB45" s="695"/>
      <c r="DC45" s="696"/>
      <c r="DD45" s="669">
        <v>
3891</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2">
      <c r="CD46" s="691"/>
      <c r="CE46" s="692"/>
      <c r="CF46" s="658" t="s">
        <v>
366</v>
      </c>
      <c r="CG46" s="659"/>
      <c r="CH46" s="659"/>
      <c r="CI46" s="659"/>
      <c r="CJ46" s="659"/>
      <c r="CK46" s="659"/>
      <c r="CL46" s="659"/>
      <c r="CM46" s="659"/>
      <c r="CN46" s="659"/>
      <c r="CO46" s="659"/>
      <c r="CP46" s="659"/>
      <c r="CQ46" s="660"/>
      <c r="CR46" s="661">
        <v>
592230</v>
      </c>
      <c r="CS46" s="664"/>
      <c r="CT46" s="664"/>
      <c r="CU46" s="664"/>
      <c r="CV46" s="664"/>
      <c r="CW46" s="664"/>
      <c r="CX46" s="664"/>
      <c r="CY46" s="665"/>
      <c r="CZ46" s="666">
        <v>
17</v>
      </c>
      <c r="DA46" s="667"/>
      <c r="DB46" s="667"/>
      <c r="DC46" s="668"/>
      <c r="DD46" s="669">
        <v>
277280</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2">
      <c r="CD47" s="691"/>
      <c r="CE47" s="692"/>
      <c r="CF47" s="658" t="s">
        <v>
367</v>
      </c>
      <c r="CG47" s="659"/>
      <c r="CH47" s="659"/>
      <c r="CI47" s="659"/>
      <c r="CJ47" s="659"/>
      <c r="CK47" s="659"/>
      <c r="CL47" s="659"/>
      <c r="CM47" s="659"/>
      <c r="CN47" s="659"/>
      <c r="CO47" s="659"/>
      <c r="CP47" s="659"/>
      <c r="CQ47" s="660"/>
      <c r="CR47" s="661">
        <v>
20211</v>
      </c>
      <c r="CS47" s="662"/>
      <c r="CT47" s="662"/>
      <c r="CU47" s="662"/>
      <c r="CV47" s="662"/>
      <c r="CW47" s="662"/>
      <c r="CX47" s="662"/>
      <c r="CY47" s="663"/>
      <c r="CZ47" s="666">
        <v>
0.6</v>
      </c>
      <c r="DA47" s="695"/>
      <c r="DB47" s="695"/>
      <c r="DC47" s="696"/>
      <c r="DD47" s="669">
        <v>
20211</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ht="10.8" x14ac:dyDescent="0.2">
      <c r="CD48" s="693"/>
      <c r="CE48" s="694"/>
      <c r="CF48" s="658" t="s">
        <v>
368</v>
      </c>
      <c r="CG48" s="659"/>
      <c r="CH48" s="659"/>
      <c r="CI48" s="659"/>
      <c r="CJ48" s="659"/>
      <c r="CK48" s="659"/>
      <c r="CL48" s="659"/>
      <c r="CM48" s="659"/>
      <c r="CN48" s="659"/>
      <c r="CO48" s="659"/>
      <c r="CP48" s="659"/>
      <c r="CQ48" s="660"/>
      <c r="CR48" s="661" t="s">
        <v>
148</v>
      </c>
      <c r="CS48" s="664"/>
      <c r="CT48" s="664"/>
      <c r="CU48" s="664"/>
      <c r="CV48" s="664"/>
      <c r="CW48" s="664"/>
      <c r="CX48" s="664"/>
      <c r="CY48" s="665"/>
      <c r="CZ48" s="666" t="s">
        <v>
148</v>
      </c>
      <c r="DA48" s="667"/>
      <c r="DB48" s="667"/>
      <c r="DC48" s="668"/>
      <c r="DD48" s="669" t="s">
        <v>
186</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2">
      <c r="CD49" s="673" t="s">
        <v>
369</v>
      </c>
      <c r="CE49" s="674"/>
      <c r="CF49" s="674"/>
      <c r="CG49" s="674"/>
      <c r="CH49" s="674"/>
      <c r="CI49" s="674"/>
      <c r="CJ49" s="674"/>
      <c r="CK49" s="674"/>
      <c r="CL49" s="674"/>
      <c r="CM49" s="674"/>
      <c r="CN49" s="674"/>
      <c r="CO49" s="674"/>
      <c r="CP49" s="674"/>
      <c r="CQ49" s="675"/>
      <c r="CR49" s="676">
        <v>
3493391</v>
      </c>
      <c r="CS49" s="677"/>
      <c r="CT49" s="677"/>
      <c r="CU49" s="677"/>
      <c r="CV49" s="677"/>
      <c r="CW49" s="677"/>
      <c r="CX49" s="677"/>
      <c r="CY49" s="678"/>
      <c r="CZ49" s="679">
        <v>
100</v>
      </c>
      <c r="DA49" s="680"/>
      <c r="DB49" s="680"/>
      <c r="DC49" s="681"/>
      <c r="DD49" s="682">
        <v>
1854609</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t="10.8" hidden="1" x14ac:dyDescent="0.2"/>
    <row r="51" spans="82:133" ht="10.8" hidden="1" x14ac:dyDescent="0.2"/>
    <row r="52" spans="82:133" ht="10.8" hidden="1" x14ac:dyDescent="0.2"/>
    <row r="53" spans="82:133" ht="10.8" hidden="1" x14ac:dyDescent="0.2"/>
  </sheetData>
  <sheetProtection algorithmName="SHA-512" hashValue="8b/cQjPiQwaf0aI1Jn/UMsMynq2ksuO7+cOZ+i0eunhLNk28I8kBdS5XFX5Df2wcBA02Dq3HNHxYZZHyDd1v/g==" saltValue="zR7RmH5hG8lcCCFRvz+wU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headerFooter alignWithMargins="0">
    <oddFooter>
&amp;C&amp;P/&amp;N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
370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05" t="s">
        <v>
371</v>
      </c>
      <c r="DK2" s="1206"/>
      <c r="DL2" s="1206"/>
      <c r="DM2" s="1206"/>
      <c r="DN2" s="1206"/>
      <c r="DO2" s="1207"/>
      <c r="DP2" s="249"/>
      <c r="DQ2" s="1205" t="s">
        <v>
372</v>
      </c>
      <c r="DR2" s="1206"/>
      <c r="DS2" s="1206"/>
      <c r="DT2" s="1206"/>
      <c r="DU2" s="1206"/>
      <c r="DV2" s="1206"/>
      <c r="DW2" s="1206"/>
      <c r="DX2" s="1206"/>
      <c r="DY2" s="1206"/>
      <c r="DZ2" s="1207"/>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1158" t="s">
        <v>
373</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2"/>
      <c r="BA4" s="252"/>
      <c r="BB4" s="252"/>
      <c r="BC4" s="252"/>
      <c r="BD4" s="252"/>
      <c r="BE4" s="253"/>
      <c r="BF4" s="253"/>
      <c r="BG4" s="253"/>
      <c r="BH4" s="253"/>
      <c r="BI4" s="253"/>
      <c r="BJ4" s="253"/>
      <c r="BK4" s="253"/>
      <c r="BL4" s="253"/>
      <c r="BM4" s="253"/>
      <c r="BN4" s="253"/>
      <c r="BO4" s="253"/>
      <c r="BP4" s="253"/>
      <c r="BQ4" s="252" t="s">
        <v>
374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1090" t="s">
        <v>
375</v>
      </c>
      <c r="B5" s="1091"/>
      <c r="C5" s="1091"/>
      <c r="D5" s="1091"/>
      <c r="E5" s="1091"/>
      <c r="F5" s="1091"/>
      <c r="G5" s="1091"/>
      <c r="H5" s="1091"/>
      <c r="I5" s="1091"/>
      <c r="J5" s="1091"/>
      <c r="K5" s="1091"/>
      <c r="L5" s="1091"/>
      <c r="M5" s="1091"/>
      <c r="N5" s="1091"/>
      <c r="O5" s="1091"/>
      <c r="P5" s="1092"/>
      <c r="Q5" s="1096" t="s">
        <v>
376</v>
      </c>
      <c r="R5" s="1097"/>
      <c r="S5" s="1097"/>
      <c r="T5" s="1097"/>
      <c r="U5" s="1098"/>
      <c r="V5" s="1096" t="s">
        <v>
377</v>
      </c>
      <c r="W5" s="1097"/>
      <c r="X5" s="1097"/>
      <c r="Y5" s="1097"/>
      <c r="Z5" s="1098"/>
      <c r="AA5" s="1096" t="s">
        <v>
378</v>
      </c>
      <c r="AB5" s="1097"/>
      <c r="AC5" s="1097"/>
      <c r="AD5" s="1097"/>
      <c r="AE5" s="1097"/>
      <c r="AF5" s="1208" t="s">
        <v>
379</v>
      </c>
      <c r="AG5" s="1097"/>
      <c r="AH5" s="1097"/>
      <c r="AI5" s="1097"/>
      <c r="AJ5" s="1112"/>
      <c r="AK5" s="1097" t="s">
        <v>
380</v>
      </c>
      <c r="AL5" s="1097"/>
      <c r="AM5" s="1097"/>
      <c r="AN5" s="1097"/>
      <c r="AO5" s="1098"/>
      <c r="AP5" s="1096" t="s">
        <v>
381</v>
      </c>
      <c r="AQ5" s="1097"/>
      <c r="AR5" s="1097"/>
      <c r="AS5" s="1097"/>
      <c r="AT5" s="1098"/>
      <c r="AU5" s="1096" t="s">
        <v>
382</v>
      </c>
      <c r="AV5" s="1097"/>
      <c r="AW5" s="1097"/>
      <c r="AX5" s="1097"/>
      <c r="AY5" s="1112"/>
      <c r="AZ5" s="256"/>
      <c r="BA5" s="256"/>
      <c r="BB5" s="256"/>
      <c r="BC5" s="256"/>
      <c r="BD5" s="256"/>
      <c r="BE5" s="257"/>
      <c r="BF5" s="257"/>
      <c r="BG5" s="257"/>
      <c r="BH5" s="257"/>
      <c r="BI5" s="257"/>
      <c r="BJ5" s="257"/>
      <c r="BK5" s="257"/>
      <c r="BL5" s="257"/>
      <c r="BM5" s="257"/>
      <c r="BN5" s="257"/>
      <c r="BO5" s="257"/>
      <c r="BP5" s="257"/>
      <c r="BQ5" s="1090" t="s">
        <v>
383</v>
      </c>
      <c r="BR5" s="1091"/>
      <c r="BS5" s="1091"/>
      <c r="BT5" s="1091"/>
      <c r="BU5" s="1091"/>
      <c r="BV5" s="1091"/>
      <c r="BW5" s="1091"/>
      <c r="BX5" s="1091"/>
      <c r="BY5" s="1091"/>
      <c r="BZ5" s="1091"/>
      <c r="CA5" s="1091"/>
      <c r="CB5" s="1091"/>
      <c r="CC5" s="1091"/>
      <c r="CD5" s="1091"/>
      <c r="CE5" s="1091"/>
      <c r="CF5" s="1091"/>
      <c r="CG5" s="1092"/>
      <c r="CH5" s="1096" t="s">
        <v>
384</v>
      </c>
      <c r="CI5" s="1097"/>
      <c r="CJ5" s="1097"/>
      <c r="CK5" s="1097"/>
      <c r="CL5" s="1098"/>
      <c r="CM5" s="1096" t="s">
        <v>
385</v>
      </c>
      <c r="CN5" s="1097"/>
      <c r="CO5" s="1097"/>
      <c r="CP5" s="1097"/>
      <c r="CQ5" s="1098"/>
      <c r="CR5" s="1096" t="s">
        <v>
386</v>
      </c>
      <c r="CS5" s="1097"/>
      <c r="CT5" s="1097"/>
      <c r="CU5" s="1097"/>
      <c r="CV5" s="1098"/>
      <c r="CW5" s="1096" t="s">
        <v>
387</v>
      </c>
      <c r="CX5" s="1097"/>
      <c r="CY5" s="1097"/>
      <c r="CZ5" s="1097"/>
      <c r="DA5" s="1098"/>
      <c r="DB5" s="1096" t="s">
        <v>
388</v>
      </c>
      <c r="DC5" s="1097"/>
      <c r="DD5" s="1097"/>
      <c r="DE5" s="1097"/>
      <c r="DF5" s="1098"/>
      <c r="DG5" s="1193" t="s">
        <v>
389</v>
      </c>
      <c r="DH5" s="1194"/>
      <c r="DI5" s="1194"/>
      <c r="DJ5" s="1194"/>
      <c r="DK5" s="1195"/>
      <c r="DL5" s="1193" t="s">
        <v>
390</v>
      </c>
      <c r="DM5" s="1194"/>
      <c r="DN5" s="1194"/>
      <c r="DO5" s="1194"/>
      <c r="DP5" s="1195"/>
      <c r="DQ5" s="1096" t="s">
        <v>
391</v>
      </c>
      <c r="DR5" s="1097"/>
      <c r="DS5" s="1097"/>
      <c r="DT5" s="1097"/>
      <c r="DU5" s="1098"/>
      <c r="DV5" s="1096" t="s">
        <v>
382</v>
      </c>
      <c r="DW5" s="1097"/>
      <c r="DX5" s="1097"/>
      <c r="DY5" s="1097"/>
      <c r="DZ5" s="1112"/>
      <c r="EA5" s="254"/>
    </row>
    <row r="6" spans="1:131" s="255" customFormat="1" ht="26.25" customHeight="1" thickBot="1" x14ac:dyDescent="0.25">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2"/>
      <c r="BA6" s="252"/>
      <c r="BB6" s="252"/>
      <c r="BC6" s="252"/>
      <c r="BD6" s="252"/>
      <c r="BE6" s="253"/>
      <c r="BF6" s="253"/>
      <c r="BG6" s="253"/>
      <c r="BH6" s="253"/>
      <c r="BI6" s="253"/>
      <c r="BJ6" s="253"/>
      <c r="BK6" s="253"/>
      <c r="BL6" s="253"/>
      <c r="BM6" s="253"/>
      <c r="BN6" s="253"/>
      <c r="BO6" s="253"/>
      <c r="BP6" s="253"/>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4"/>
    </row>
    <row r="7" spans="1:131" s="255" customFormat="1" ht="26.25" customHeight="1" thickTop="1" x14ac:dyDescent="0.2">
      <c r="A7" s="258">
        <v>
1</v>
      </c>
      <c r="B7" s="1145" t="s">
        <v>
392</v>
      </c>
      <c r="C7" s="1146"/>
      <c r="D7" s="1146"/>
      <c r="E7" s="1146"/>
      <c r="F7" s="1146"/>
      <c r="G7" s="1146"/>
      <c r="H7" s="1146"/>
      <c r="I7" s="1146"/>
      <c r="J7" s="1146"/>
      <c r="K7" s="1146"/>
      <c r="L7" s="1146"/>
      <c r="M7" s="1146"/>
      <c r="N7" s="1146"/>
      <c r="O7" s="1146"/>
      <c r="P7" s="1147"/>
      <c r="Q7" s="1199">
        <v>
3602</v>
      </c>
      <c r="R7" s="1200"/>
      <c r="S7" s="1200"/>
      <c r="T7" s="1200"/>
      <c r="U7" s="1200"/>
      <c r="V7" s="1200">
        <v>
3495</v>
      </c>
      <c r="W7" s="1200"/>
      <c r="X7" s="1200"/>
      <c r="Y7" s="1200"/>
      <c r="Z7" s="1200"/>
      <c r="AA7" s="1200">
        <v>
107</v>
      </c>
      <c r="AB7" s="1200"/>
      <c r="AC7" s="1200"/>
      <c r="AD7" s="1200"/>
      <c r="AE7" s="1201"/>
      <c r="AF7" s="1202">
        <v>
107</v>
      </c>
      <c r="AG7" s="1203"/>
      <c r="AH7" s="1203"/>
      <c r="AI7" s="1203"/>
      <c r="AJ7" s="1204"/>
      <c r="AK7" s="1186">
        <v>
72</v>
      </c>
      <c r="AL7" s="1187"/>
      <c r="AM7" s="1187"/>
      <c r="AN7" s="1187"/>
      <c r="AO7" s="1187"/>
      <c r="AP7" s="1187">
        <v>
1036</v>
      </c>
      <c r="AQ7" s="1187"/>
      <c r="AR7" s="1187"/>
      <c r="AS7" s="1187"/>
      <c r="AT7" s="1187"/>
      <c r="AU7" s="1188"/>
      <c r="AV7" s="1188"/>
      <c r="AW7" s="1188"/>
      <c r="AX7" s="1188"/>
      <c r="AY7" s="1189"/>
      <c r="AZ7" s="252"/>
      <c r="BA7" s="252"/>
      <c r="BB7" s="252"/>
      <c r="BC7" s="252"/>
      <c r="BD7" s="252"/>
      <c r="BE7" s="253"/>
      <c r="BF7" s="253"/>
      <c r="BG7" s="253"/>
      <c r="BH7" s="253"/>
      <c r="BI7" s="253"/>
      <c r="BJ7" s="253"/>
      <c r="BK7" s="253"/>
      <c r="BL7" s="253"/>
      <c r="BM7" s="253"/>
      <c r="BN7" s="253"/>
      <c r="BO7" s="253"/>
      <c r="BP7" s="253"/>
      <c r="BQ7" s="259">
        <v>
1</v>
      </c>
      <c r="BR7" s="260"/>
      <c r="BS7" s="1190" t="s">
        <v>
591</v>
      </c>
      <c r="BT7" s="1191"/>
      <c r="BU7" s="1191"/>
      <c r="BV7" s="1191"/>
      <c r="BW7" s="1191"/>
      <c r="BX7" s="1191"/>
      <c r="BY7" s="1191"/>
      <c r="BZ7" s="1191"/>
      <c r="CA7" s="1191"/>
      <c r="CB7" s="1191"/>
      <c r="CC7" s="1191"/>
      <c r="CD7" s="1191"/>
      <c r="CE7" s="1191"/>
      <c r="CF7" s="1191"/>
      <c r="CG7" s="1192"/>
      <c r="CH7" s="1183">
        <v>
-16</v>
      </c>
      <c r="CI7" s="1184"/>
      <c r="CJ7" s="1184"/>
      <c r="CK7" s="1184"/>
      <c r="CL7" s="1185"/>
      <c r="CM7" s="1183">
        <v>
54</v>
      </c>
      <c r="CN7" s="1184"/>
      <c r="CO7" s="1184"/>
      <c r="CP7" s="1184"/>
      <c r="CQ7" s="1185"/>
      <c r="CR7" s="1183">
        <v>
95</v>
      </c>
      <c r="CS7" s="1184"/>
      <c r="CT7" s="1184"/>
      <c r="CU7" s="1184"/>
      <c r="CV7" s="1185"/>
      <c r="CW7" s="1183" t="s">
        <v>
582</v>
      </c>
      <c r="CX7" s="1184"/>
      <c r="CY7" s="1184"/>
      <c r="CZ7" s="1184"/>
      <c r="DA7" s="1185"/>
      <c r="DB7" s="1183" t="s">
        <v>
582</v>
      </c>
      <c r="DC7" s="1184"/>
      <c r="DD7" s="1184"/>
      <c r="DE7" s="1184"/>
      <c r="DF7" s="1185"/>
      <c r="DG7" s="1183" t="s">
        <v>
582</v>
      </c>
      <c r="DH7" s="1184"/>
      <c r="DI7" s="1184"/>
      <c r="DJ7" s="1184"/>
      <c r="DK7" s="1185"/>
      <c r="DL7" s="1183" t="s">
        <v>
582</v>
      </c>
      <c r="DM7" s="1184"/>
      <c r="DN7" s="1184"/>
      <c r="DO7" s="1184"/>
      <c r="DP7" s="1185"/>
      <c r="DQ7" s="1183" t="s">
        <v>
582</v>
      </c>
      <c r="DR7" s="1184"/>
      <c r="DS7" s="1184"/>
      <c r="DT7" s="1184"/>
      <c r="DU7" s="1185"/>
      <c r="DV7" s="1210"/>
      <c r="DW7" s="1211"/>
      <c r="DX7" s="1211"/>
      <c r="DY7" s="1211"/>
      <c r="DZ7" s="1212"/>
      <c r="EA7" s="254"/>
    </row>
    <row r="8" spans="1:131" s="255" customFormat="1" ht="26.25" customHeight="1" x14ac:dyDescent="0.2">
      <c r="A8" s="261">
        <v>
2</v>
      </c>
      <c r="B8" s="1132" t="s">
        <v>
393</v>
      </c>
      <c r="C8" s="1133"/>
      <c r="D8" s="1133"/>
      <c r="E8" s="1133"/>
      <c r="F8" s="1133"/>
      <c r="G8" s="1133"/>
      <c r="H8" s="1133"/>
      <c r="I8" s="1133"/>
      <c r="J8" s="1133"/>
      <c r="K8" s="1133"/>
      <c r="L8" s="1133"/>
      <c r="M8" s="1133"/>
      <c r="N8" s="1133"/>
      <c r="O8" s="1133"/>
      <c r="P8" s="1134"/>
      <c r="Q8" s="1138">
        <v>
131</v>
      </c>
      <c r="R8" s="1139"/>
      <c r="S8" s="1139"/>
      <c r="T8" s="1139"/>
      <c r="U8" s="1139"/>
      <c r="V8" s="1139">
        <v>
122</v>
      </c>
      <c r="W8" s="1139"/>
      <c r="X8" s="1139"/>
      <c r="Y8" s="1139"/>
      <c r="Z8" s="1139"/>
      <c r="AA8" s="1139">
        <v>
9</v>
      </c>
      <c r="AB8" s="1139"/>
      <c r="AC8" s="1139"/>
      <c r="AD8" s="1139"/>
      <c r="AE8" s="1140"/>
      <c r="AF8" s="1114">
        <v>
9</v>
      </c>
      <c r="AG8" s="1115"/>
      <c r="AH8" s="1115"/>
      <c r="AI8" s="1115"/>
      <c r="AJ8" s="1116"/>
      <c r="AK8" s="1181" t="s">
        <v>
582</v>
      </c>
      <c r="AL8" s="1182"/>
      <c r="AM8" s="1182"/>
      <c r="AN8" s="1182"/>
      <c r="AO8" s="1182"/>
      <c r="AP8" s="1182" t="s">
        <v>
582</v>
      </c>
      <c r="AQ8" s="1182"/>
      <c r="AR8" s="1182"/>
      <c r="AS8" s="1182"/>
      <c r="AT8" s="1182"/>
      <c r="AU8" s="1179"/>
      <c r="AV8" s="1179"/>
      <c r="AW8" s="1179"/>
      <c r="AX8" s="1179"/>
      <c r="AY8" s="1180"/>
      <c r="AZ8" s="252"/>
      <c r="BA8" s="252"/>
      <c r="BB8" s="252"/>
      <c r="BC8" s="252"/>
      <c r="BD8" s="252"/>
      <c r="BE8" s="253"/>
      <c r="BF8" s="253"/>
      <c r="BG8" s="253"/>
      <c r="BH8" s="253"/>
      <c r="BI8" s="253"/>
      <c r="BJ8" s="253"/>
      <c r="BK8" s="253"/>
      <c r="BL8" s="253"/>
      <c r="BM8" s="253"/>
      <c r="BN8" s="253"/>
      <c r="BO8" s="253"/>
      <c r="BP8" s="253"/>
      <c r="BQ8" s="262">
        <v>
2</v>
      </c>
      <c r="BR8" s="263"/>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4"/>
    </row>
    <row r="9" spans="1:131" s="255" customFormat="1" ht="26.25" customHeight="1" x14ac:dyDescent="0.2">
      <c r="A9" s="261">
        <v>
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2"/>
      <c r="BA9" s="252"/>
      <c r="BB9" s="252"/>
      <c r="BC9" s="252"/>
      <c r="BD9" s="252"/>
      <c r="BE9" s="253"/>
      <c r="BF9" s="253"/>
      <c r="BG9" s="253"/>
      <c r="BH9" s="253"/>
      <c r="BI9" s="253"/>
      <c r="BJ9" s="253"/>
      <c r="BK9" s="253"/>
      <c r="BL9" s="253"/>
      <c r="BM9" s="253"/>
      <c r="BN9" s="253"/>
      <c r="BO9" s="253"/>
      <c r="BP9" s="253"/>
      <c r="BQ9" s="262">
        <v>
3</v>
      </c>
      <c r="BR9" s="263"/>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4"/>
    </row>
    <row r="10" spans="1:131" s="255" customFormat="1" ht="26.25" customHeight="1" x14ac:dyDescent="0.2">
      <c r="A10" s="261">
        <v>
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2"/>
      <c r="BA10" s="252"/>
      <c r="BB10" s="252"/>
      <c r="BC10" s="252"/>
      <c r="BD10" s="252"/>
      <c r="BE10" s="253"/>
      <c r="BF10" s="253"/>
      <c r="BG10" s="253"/>
      <c r="BH10" s="253"/>
      <c r="BI10" s="253"/>
      <c r="BJ10" s="253"/>
      <c r="BK10" s="253"/>
      <c r="BL10" s="253"/>
      <c r="BM10" s="253"/>
      <c r="BN10" s="253"/>
      <c r="BO10" s="253"/>
      <c r="BP10" s="253"/>
      <c r="BQ10" s="262">
        <v>
4</v>
      </c>
      <c r="BR10" s="263"/>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4"/>
    </row>
    <row r="11" spans="1:131" s="255" customFormat="1" ht="26.25" customHeight="1" x14ac:dyDescent="0.2">
      <c r="A11" s="261">
        <v>
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2"/>
      <c r="BA11" s="252"/>
      <c r="BB11" s="252"/>
      <c r="BC11" s="252"/>
      <c r="BD11" s="252"/>
      <c r="BE11" s="253"/>
      <c r="BF11" s="253"/>
      <c r="BG11" s="253"/>
      <c r="BH11" s="253"/>
      <c r="BI11" s="253"/>
      <c r="BJ11" s="253"/>
      <c r="BK11" s="253"/>
      <c r="BL11" s="253"/>
      <c r="BM11" s="253"/>
      <c r="BN11" s="253"/>
      <c r="BO11" s="253"/>
      <c r="BP11" s="253"/>
      <c r="BQ11" s="262">
        <v>
5</v>
      </c>
      <c r="BR11" s="263"/>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4"/>
    </row>
    <row r="12" spans="1:131" s="255" customFormat="1" ht="26.25" customHeight="1" x14ac:dyDescent="0.2">
      <c r="A12" s="261">
        <v>
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2"/>
      <c r="BA12" s="252"/>
      <c r="BB12" s="252"/>
      <c r="BC12" s="252"/>
      <c r="BD12" s="252"/>
      <c r="BE12" s="253"/>
      <c r="BF12" s="253"/>
      <c r="BG12" s="253"/>
      <c r="BH12" s="253"/>
      <c r="BI12" s="253"/>
      <c r="BJ12" s="253"/>
      <c r="BK12" s="253"/>
      <c r="BL12" s="253"/>
      <c r="BM12" s="253"/>
      <c r="BN12" s="253"/>
      <c r="BO12" s="253"/>
      <c r="BP12" s="253"/>
      <c r="BQ12" s="262">
        <v>
6</v>
      </c>
      <c r="BR12" s="263"/>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4"/>
    </row>
    <row r="13" spans="1:131" s="255" customFormat="1" ht="26.25" customHeight="1" x14ac:dyDescent="0.2">
      <c r="A13" s="261">
        <v>
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2"/>
      <c r="BA13" s="252"/>
      <c r="BB13" s="252"/>
      <c r="BC13" s="252"/>
      <c r="BD13" s="252"/>
      <c r="BE13" s="253"/>
      <c r="BF13" s="253"/>
      <c r="BG13" s="253"/>
      <c r="BH13" s="253"/>
      <c r="BI13" s="253"/>
      <c r="BJ13" s="253"/>
      <c r="BK13" s="253"/>
      <c r="BL13" s="253"/>
      <c r="BM13" s="253"/>
      <c r="BN13" s="253"/>
      <c r="BO13" s="253"/>
      <c r="BP13" s="253"/>
      <c r="BQ13" s="262">
        <v>
7</v>
      </c>
      <c r="BR13" s="263"/>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4"/>
    </row>
    <row r="14" spans="1:131" s="255" customFormat="1" ht="26.25" customHeight="1" x14ac:dyDescent="0.2">
      <c r="A14" s="261">
        <v>
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2"/>
      <c r="BA14" s="252"/>
      <c r="BB14" s="252"/>
      <c r="BC14" s="252"/>
      <c r="BD14" s="252"/>
      <c r="BE14" s="253"/>
      <c r="BF14" s="253"/>
      <c r="BG14" s="253"/>
      <c r="BH14" s="253"/>
      <c r="BI14" s="253"/>
      <c r="BJ14" s="253"/>
      <c r="BK14" s="253"/>
      <c r="BL14" s="253"/>
      <c r="BM14" s="253"/>
      <c r="BN14" s="253"/>
      <c r="BO14" s="253"/>
      <c r="BP14" s="253"/>
      <c r="BQ14" s="262">
        <v>
8</v>
      </c>
      <c r="BR14" s="263"/>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4"/>
    </row>
    <row r="15" spans="1:131" s="255" customFormat="1" ht="26.25" customHeight="1" x14ac:dyDescent="0.2">
      <c r="A15" s="261">
        <v>
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2"/>
      <c r="BA15" s="252"/>
      <c r="BB15" s="252"/>
      <c r="BC15" s="252"/>
      <c r="BD15" s="252"/>
      <c r="BE15" s="253"/>
      <c r="BF15" s="253"/>
      <c r="BG15" s="253"/>
      <c r="BH15" s="253"/>
      <c r="BI15" s="253"/>
      <c r="BJ15" s="253"/>
      <c r="BK15" s="253"/>
      <c r="BL15" s="253"/>
      <c r="BM15" s="253"/>
      <c r="BN15" s="253"/>
      <c r="BO15" s="253"/>
      <c r="BP15" s="253"/>
      <c r="BQ15" s="262">
        <v>
9</v>
      </c>
      <c r="BR15" s="263"/>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4"/>
    </row>
    <row r="16" spans="1:131" s="255" customFormat="1" ht="26.25" customHeight="1" x14ac:dyDescent="0.2">
      <c r="A16" s="261">
        <v>
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2"/>
      <c r="BA16" s="252"/>
      <c r="BB16" s="252"/>
      <c r="BC16" s="252"/>
      <c r="BD16" s="252"/>
      <c r="BE16" s="253"/>
      <c r="BF16" s="253"/>
      <c r="BG16" s="253"/>
      <c r="BH16" s="253"/>
      <c r="BI16" s="253"/>
      <c r="BJ16" s="253"/>
      <c r="BK16" s="253"/>
      <c r="BL16" s="253"/>
      <c r="BM16" s="253"/>
      <c r="BN16" s="253"/>
      <c r="BO16" s="253"/>
      <c r="BP16" s="253"/>
      <c r="BQ16" s="262">
        <v>
10</v>
      </c>
      <c r="BR16" s="263"/>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4"/>
    </row>
    <row r="17" spans="1:131" s="255" customFormat="1" ht="26.25" customHeight="1" x14ac:dyDescent="0.2">
      <c r="A17" s="261">
        <v>
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2"/>
      <c r="BA17" s="252"/>
      <c r="BB17" s="252"/>
      <c r="BC17" s="252"/>
      <c r="BD17" s="252"/>
      <c r="BE17" s="253"/>
      <c r="BF17" s="253"/>
      <c r="BG17" s="253"/>
      <c r="BH17" s="253"/>
      <c r="BI17" s="253"/>
      <c r="BJ17" s="253"/>
      <c r="BK17" s="253"/>
      <c r="BL17" s="253"/>
      <c r="BM17" s="253"/>
      <c r="BN17" s="253"/>
      <c r="BO17" s="253"/>
      <c r="BP17" s="253"/>
      <c r="BQ17" s="262">
        <v>
11</v>
      </c>
      <c r="BR17" s="263"/>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4"/>
    </row>
    <row r="18" spans="1:131" s="255" customFormat="1" ht="26.25" customHeight="1" x14ac:dyDescent="0.2">
      <c r="A18" s="261">
        <v>
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2"/>
      <c r="BA18" s="252"/>
      <c r="BB18" s="252"/>
      <c r="BC18" s="252"/>
      <c r="BD18" s="252"/>
      <c r="BE18" s="253"/>
      <c r="BF18" s="253"/>
      <c r="BG18" s="253"/>
      <c r="BH18" s="253"/>
      <c r="BI18" s="253"/>
      <c r="BJ18" s="253"/>
      <c r="BK18" s="253"/>
      <c r="BL18" s="253"/>
      <c r="BM18" s="253"/>
      <c r="BN18" s="253"/>
      <c r="BO18" s="253"/>
      <c r="BP18" s="253"/>
      <c r="BQ18" s="262">
        <v>
12</v>
      </c>
      <c r="BR18" s="263"/>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4"/>
    </row>
    <row r="19" spans="1:131" s="255" customFormat="1" ht="26.25" customHeight="1" x14ac:dyDescent="0.2">
      <c r="A19" s="261">
        <v>
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2"/>
      <c r="BA19" s="252"/>
      <c r="BB19" s="252"/>
      <c r="BC19" s="252"/>
      <c r="BD19" s="252"/>
      <c r="BE19" s="253"/>
      <c r="BF19" s="253"/>
      <c r="BG19" s="253"/>
      <c r="BH19" s="253"/>
      <c r="BI19" s="253"/>
      <c r="BJ19" s="253"/>
      <c r="BK19" s="253"/>
      <c r="BL19" s="253"/>
      <c r="BM19" s="253"/>
      <c r="BN19" s="253"/>
      <c r="BO19" s="253"/>
      <c r="BP19" s="253"/>
      <c r="BQ19" s="262">
        <v>
13</v>
      </c>
      <c r="BR19" s="263"/>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4"/>
    </row>
    <row r="20" spans="1:131" s="255" customFormat="1" ht="26.25" customHeight="1" x14ac:dyDescent="0.2">
      <c r="A20" s="261">
        <v>
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2"/>
      <c r="BA20" s="252"/>
      <c r="BB20" s="252"/>
      <c r="BC20" s="252"/>
      <c r="BD20" s="252"/>
      <c r="BE20" s="253"/>
      <c r="BF20" s="253"/>
      <c r="BG20" s="253"/>
      <c r="BH20" s="253"/>
      <c r="BI20" s="253"/>
      <c r="BJ20" s="253"/>
      <c r="BK20" s="253"/>
      <c r="BL20" s="253"/>
      <c r="BM20" s="253"/>
      <c r="BN20" s="253"/>
      <c r="BO20" s="253"/>
      <c r="BP20" s="253"/>
      <c r="BQ20" s="262">
        <v>
14</v>
      </c>
      <c r="BR20" s="263"/>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4"/>
    </row>
    <row r="21" spans="1:131" s="255" customFormat="1" ht="26.25" customHeight="1" thickBot="1" x14ac:dyDescent="0.25">
      <c r="A21" s="261">
        <v>
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2"/>
      <c r="BA21" s="252"/>
      <c r="BB21" s="252"/>
      <c r="BC21" s="252"/>
      <c r="BD21" s="252"/>
      <c r="BE21" s="253"/>
      <c r="BF21" s="253"/>
      <c r="BG21" s="253"/>
      <c r="BH21" s="253"/>
      <c r="BI21" s="253"/>
      <c r="BJ21" s="253"/>
      <c r="BK21" s="253"/>
      <c r="BL21" s="253"/>
      <c r="BM21" s="253"/>
      <c r="BN21" s="253"/>
      <c r="BO21" s="253"/>
      <c r="BP21" s="253"/>
      <c r="BQ21" s="262">
        <v>
15</v>
      </c>
      <c r="BR21" s="263"/>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4"/>
    </row>
    <row r="22" spans="1:131" s="255" customFormat="1" ht="26.25" customHeight="1" x14ac:dyDescent="0.2">
      <c r="A22" s="261">
        <v>
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
394</v>
      </c>
      <c r="BA22" s="1130"/>
      <c r="BB22" s="1130"/>
      <c r="BC22" s="1130"/>
      <c r="BD22" s="1131"/>
      <c r="BE22" s="253"/>
      <c r="BF22" s="253"/>
      <c r="BG22" s="253"/>
      <c r="BH22" s="253"/>
      <c r="BI22" s="253"/>
      <c r="BJ22" s="253"/>
      <c r="BK22" s="253"/>
      <c r="BL22" s="253"/>
      <c r="BM22" s="253"/>
      <c r="BN22" s="253"/>
      <c r="BO22" s="253"/>
      <c r="BP22" s="253"/>
      <c r="BQ22" s="262">
        <v>
16</v>
      </c>
      <c r="BR22" s="263"/>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4"/>
    </row>
    <row r="23" spans="1:131" s="255" customFormat="1" ht="26.25" customHeight="1" thickBot="1" x14ac:dyDescent="0.25">
      <c r="A23" s="264" t="s">
        <v>
395</v>
      </c>
      <c r="B23" s="1033" t="s">
        <v>
396</v>
      </c>
      <c r="C23" s="1034"/>
      <c r="D23" s="1034"/>
      <c r="E23" s="1034"/>
      <c r="F23" s="1034"/>
      <c r="G23" s="1034"/>
      <c r="H23" s="1034"/>
      <c r="I23" s="1034"/>
      <c r="J23" s="1034"/>
      <c r="K23" s="1034"/>
      <c r="L23" s="1034"/>
      <c r="M23" s="1034"/>
      <c r="N23" s="1034"/>
      <c r="O23" s="1034"/>
      <c r="P23" s="1035"/>
      <c r="Q23" s="1163">
        <v>
3733</v>
      </c>
      <c r="R23" s="1164"/>
      <c r="S23" s="1164"/>
      <c r="T23" s="1164"/>
      <c r="U23" s="1164"/>
      <c r="V23" s="1164">
        <v>
3617</v>
      </c>
      <c r="W23" s="1164"/>
      <c r="X23" s="1164"/>
      <c r="Y23" s="1164"/>
      <c r="Z23" s="1164"/>
      <c r="AA23" s="1164">
        <v>
116</v>
      </c>
      <c r="AB23" s="1164"/>
      <c r="AC23" s="1164"/>
      <c r="AD23" s="1164"/>
      <c r="AE23" s="1165"/>
      <c r="AF23" s="1166">
        <v>
116</v>
      </c>
      <c r="AG23" s="1164"/>
      <c r="AH23" s="1164"/>
      <c r="AI23" s="1164"/>
      <c r="AJ23" s="1167"/>
      <c r="AK23" s="1168"/>
      <c r="AL23" s="1169"/>
      <c r="AM23" s="1169"/>
      <c r="AN23" s="1169"/>
      <c r="AO23" s="1169"/>
      <c r="AP23" s="1164">
        <v>
1036</v>
      </c>
      <c r="AQ23" s="1164"/>
      <c r="AR23" s="1164"/>
      <c r="AS23" s="1164"/>
      <c r="AT23" s="1164"/>
      <c r="AU23" s="1170"/>
      <c r="AV23" s="1170"/>
      <c r="AW23" s="1170"/>
      <c r="AX23" s="1170"/>
      <c r="AY23" s="1171"/>
      <c r="AZ23" s="1160" t="s">
        <v>
397</v>
      </c>
      <c r="BA23" s="1161"/>
      <c r="BB23" s="1161"/>
      <c r="BC23" s="1161"/>
      <c r="BD23" s="1162"/>
      <c r="BE23" s="253"/>
      <c r="BF23" s="253"/>
      <c r="BG23" s="253"/>
      <c r="BH23" s="253"/>
      <c r="BI23" s="253"/>
      <c r="BJ23" s="253"/>
      <c r="BK23" s="253"/>
      <c r="BL23" s="253"/>
      <c r="BM23" s="253"/>
      <c r="BN23" s="253"/>
      <c r="BO23" s="253"/>
      <c r="BP23" s="253"/>
      <c r="BQ23" s="262">
        <v>
17</v>
      </c>
      <c r="BR23" s="263"/>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4"/>
    </row>
    <row r="24" spans="1:131" s="255" customFormat="1" ht="26.25" customHeight="1" x14ac:dyDescent="0.2">
      <c r="A24" s="1159" t="s">
        <v>
398</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2"/>
      <c r="BA24" s="252"/>
      <c r="BB24" s="252"/>
      <c r="BC24" s="252"/>
      <c r="BD24" s="252"/>
      <c r="BE24" s="253"/>
      <c r="BF24" s="253"/>
      <c r="BG24" s="253"/>
      <c r="BH24" s="253"/>
      <c r="BI24" s="253"/>
      <c r="BJ24" s="253"/>
      <c r="BK24" s="253"/>
      <c r="BL24" s="253"/>
      <c r="BM24" s="253"/>
      <c r="BN24" s="253"/>
      <c r="BO24" s="253"/>
      <c r="BP24" s="253"/>
      <c r="BQ24" s="262">
        <v>
18</v>
      </c>
      <c r="BR24" s="263"/>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4"/>
    </row>
    <row r="25" spans="1:131" s="247" customFormat="1" ht="26.25" customHeight="1" thickBot="1" x14ac:dyDescent="0.25">
      <c r="A25" s="1158" t="s">
        <v>
399</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2"/>
      <c r="BK25" s="252"/>
      <c r="BL25" s="252"/>
      <c r="BM25" s="252"/>
      <c r="BN25" s="252"/>
      <c r="BO25" s="265"/>
      <c r="BP25" s="265"/>
      <c r="BQ25" s="262">
        <v>
19</v>
      </c>
      <c r="BR25" s="263"/>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6"/>
    </row>
    <row r="26" spans="1:131" s="247" customFormat="1" ht="26.25" customHeight="1" x14ac:dyDescent="0.2">
      <c r="A26" s="1090" t="s">
        <v>
375</v>
      </c>
      <c r="B26" s="1091"/>
      <c r="C26" s="1091"/>
      <c r="D26" s="1091"/>
      <c r="E26" s="1091"/>
      <c r="F26" s="1091"/>
      <c r="G26" s="1091"/>
      <c r="H26" s="1091"/>
      <c r="I26" s="1091"/>
      <c r="J26" s="1091"/>
      <c r="K26" s="1091"/>
      <c r="L26" s="1091"/>
      <c r="M26" s="1091"/>
      <c r="N26" s="1091"/>
      <c r="O26" s="1091"/>
      <c r="P26" s="1092"/>
      <c r="Q26" s="1096" t="s">
        <v>
400</v>
      </c>
      <c r="R26" s="1097"/>
      <c r="S26" s="1097"/>
      <c r="T26" s="1097"/>
      <c r="U26" s="1098"/>
      <c r="V26" s="1096" t="s">
        <v>
401</v>
      </c>
      <c r="W26" s="1097"/>
      <c r="X26" s="1097"/>
      <c r="Y26" s="1097"/>
      <c r="Z26" s="1098"/>
      <c r="AA26" s="1096" t="s">
        <v>
402</v>
      </c>
      <c r="AB26" s="1097"/>
      <c r="AC26" s="1097"/>
      <c r="AD26" s="1097"/>
      <c r="AE26" s="1097"/>
      <c r="AF26" s="1154" t="s">
        <v>
403</v>
      </c>
      <c r="AG26" s="1103"/>
      <c r="AH26" s="1103"/>
      <c r="AI26" s="1103"/>
      <c r="AJ26" s="1155"/>
      <c r="AK26" s="1097" t="s">
        <v>
404</v>
      </c>
      <c r="AL26" s="1097"/>
      <c r="AM26" s="1097"/>
      <c r="AN26" s="1097"/>
      <c r="AO26" s="1098"/>
      <c r="AP26" s="1096" t="s">
        <v>
405</v>
      </c>
      <c r="AQ26" s="1097"/>
      <c r="AR26" s="1097"/>
      <c r="AS26" s="1097"/>
      <c r="AT26" s="1098"/>
      <c r="AU26" s="1096" t="s">
        <v>
406</v>
      </c>
      <c r="AV26" s="1097"/>
      <c r="AW26" s="1097"/>
      <c r="AX26" s="1097"/>
      <c r="AY26" s="1098"/>
      <c r="AZ26" s="1096" t="s">
        <v>
407</v>
      </c>
      <c r="BA26" s="1097"/>
      <c r="BB26" s="1097"/>
      <c r="BC26" s="1097"/>
      <c r="BD26" s="1098"/>
      <c r="BE26" s="1096" t="s">
        <v>
382</v>
      </c>
      <c r="BF26" s="1097"/>
      <c r="BG26" s="1097"/>
      <c r="BH26" s="1097"/>
      <c r="BI26" s="1112"/>
      <c r="BJ26" s="252"/>
      <c r="BK26" s="252"/>
      <c r="BL26" s="252"/>
      <c r="BM26" s="252"/>
      <c r="BN26" s="252"/>
      <c r="BO26" s="265"/>
      <c r="BP26" s="265"/>
      <c r="BQ26" s="262">
        <v>
20</v>
      </c>
      <c r="BR26" s="263"/>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6"/>
    </row>
    <row r="27" spans="1:131" s="247" customFormat="1" ht="26.25" customHeight="1" thickBot="1" x14ac:dyDescent="0.25">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2"/>
      <c r="BK27" s="252"/>
      <c r="BL27" s="252"/>
      <c r="BM27" s="252"/>
      <c r="BN27" s="252"/>
      <c r="BO27" s="265"/>
      <c r="BP27" s="265"/>
      <c r="BQ27" s="262">
        <v>
21</v>
      </c>
      <c r="BR27" s="263"/>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6"/>
    </row>
    <row r="28" spans="1:131" s="247" customFormat="1" ht="26.25" customHeight="1" thickTop="1" x14ac:dyDescent="0.2">
      <c r="A28" s="266">
        <v>
1</v>
      </c>
      <c r="B28" s="1145" t="s">
        <v>
408</v>
      </c>
      <c r="C28" s="1146"/>
      <c r="D28" s="1146"/>
      <c r="E28" s="1146"/>
      <c r="F28" s="1146"/>
      <c r="G28" s="1146"/>
      <c r="H28" s="1146"/>
      <c r="I28" s="1146"/>
      <c r="J28" s="1146"/>
      <c r="K28" s="1146"/>
      <c r="L28" s="1146"/>
      <c r="M28" s="1146"/>
      <c r="N28" s="1146"/>
      <c r="O28" s="1146"/>
      <c r="P28" s="1147"/>
      <c r="Q28" s="1148">
        <v>
634</v>
      </c>
      <c r="R28" s="1149"/>
      <c r="S28" s="1149"/>
      <c r="T28" s="1149"/>
      <c r="U28" s="1149"/>
      <c r="V28" s="1149">
        <v>
601</v>
      </c>
      <c r="W28" s="1149"/>
      <c r="X28" s="1149"/>
      <c r="Y28" s="1149"/>
      <c r="Z28" s="1149"/>
      <c r="AA28" s="1149">
        <v>
33</v>
      </c>
      <c r="AB28" s="1149"/>
      <c r="AC28" s="1149"/>
      <c r="AD28" s="1149"/>
      <c r="AE28" s="1150"/>
      <c r="AF28" s="1151">
        <v>
33</v>
      </c>
      <c r="AG28" s="1149"/>
      <c r="AH28" s="1149"/>
      <c r="AI28" s="1149"/>
      <c r="AJ28" s="1152"/>
      <c r="AK28" s="1153">
        <v>
74</v>
      </c>
      <c r="AL28" s="1141"/>
      <c r="AM28" s="1141"/>
      <c r="AN28" s="1141"/>
      <c r="AO28" s="1141"/>
      <c r="AP28" s="1141" t="s">
        <v>
582</v>
      </c>
      <c r="AQ28" s="1141"/>
      <c r="AR28" s="1141"/>
      <c r="AS28" s="1141"/>
      <c r="AT28" s="1141"/>
      <c r="AU28" s="1141" t="s">
        <v>
582</v>
      </c>
      <c r="AV28" s="1141"/>
      <c r="AW28" s="1141"/>
      <c r="AX28" s="1141"/>
      <c r="AY28" s="1141"/>
      <c r="AZ28" s="1142" t="s">
        <v>
582</v>
      </c>
      <c r="BA28" s="1142"/>
      <c r="BB28" s="1142"/>
      <c r="BC28" s="1142"/>
      <c r="BD28" s="1142"/>
      <c r="BE28" s="1143"/>
      <c r="BF28" s="1143"/>
      <c r="BG28" s="1143"/>
      <c r="BH28" s="1143"/>
      <c r="BI28" s="1144"/>
      <c r="BJ28" s="252"/>
      <c r="BK28" s="252"/>
      <c r="BL28" s="252"/>
      <c r="BM28" s="252"/>
      <c r="BN28" s="252"/>
      <c r="BO28" s="265"/>
      <c r="BP28" s="265"/>
      <c r="BQ28" s="262">
        <v>
22</v>
      </c>
      <c r="BR28" s="263"/>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6"/>
    </row>
    <row r="29" spans="1:131" s="247" customFormat="1" ht="26.25" customHeight="1" x14ac:dyDescent="0.2">
      <c r="A29" s="266">
        <v>
2</v>
      </c>
      <c r="B29" s="1132" t="s">
        <v>
409</v>
      </c>
      <c r="C29" s="1133"/>
      <c r="D29" s="1133"/>
      <c r="E29" s="1133"/>
      <c r="F29" s="1133"/>
      <c r="G29" s="1133"/>
      <c r="H29" s="1133"/>
      <c r="I29" s="1133"/>
      <c r="J29" s="1133"/>
      <c r="K29" s="1133"/>
      <c r="L29" s="1133"/>
      <c r="M29" s="1133"/>
      <c r="N29" s="1133"/>
      <c r="O29" s="1133"/>
      <c r="P29" s="1134"/>
      <c r="Q29" s="1138">
        <v>
515</v>
      </c>
      <c r="R29" s="1139"/>
      <c r="S29" s="1139"/>
      <c r="T29" s="1139"/>
      <c r="U29" s="1139"/>
      <c r="V29" s="1139">
        <v>
506</v>
      </c>
      <c r="W29" s="1139"/>
      <c r="X29" s="1139"/>
      <c r="Y29" s="1139"/>
      <c r="Z29" s="1139"/>
      <c r="AA29" s="1139">
        <v>
9</v>
      </c>
      <c r="AB29" s="1139"/>
      <c r="AC29" s="1139"/>
      <c r="AD29" s="1139"/>
      <c r="AE29" s="1140"/>
      <c r="AF29" s="1114">
        <v>
9</v>
      </c>
      <c r="AG29" s="1115"/>
      <c r="AH29" s="1115"/>
      <c r="AI29" s="1115"/>
      <c r="AJ29" s="1116"/>
      <c r="AK29" s="1069">
        <v>
128</v>
      </c>
      <c r="AL29" s="1060"/>
      <c r="AM29" s="1060"/>
      <c r="AN29" s="1060"/>
      <c r="AO29" s="1060"/>
      <c r="AP29" s="1060" t="s">
        <v>
582</v>
      </c>
      <c r="AQ29" s="1060"/>
      <c r="AR29" s="1060"/>
      <c r="AS29" s="1060"/>
      <c r="AT29" s="1060"/>
      <c r="AU29" s="1060" t="s">
        <v>
582</v>
      </c>
      <c r="AV29" s="1060"/>
      <c r="AW29" s="1060"/>
      <c r="AX29" s="1060"/>
      <c r="AY29" s="1060"/>
      <c r="AZ29" s="1137" t="s">
        <v>
582</v>
      </c>
      <c r="BA29" s="1137"/>
      <c r="BB29" s="1137"/>
      <c r="BC29" s="1137"/>
      <c r="BD29" s="1137"/>
      <c r="BE29" s="1127"/>
      <c r="BF29" s="1127"/>
      <c r="BG29" s="1127"/>
      <c r="BH29" s="1127"/>
      <c r="BI29" s="1128"/>
      <c r="BJ29" s="252"/>
      <c r="BK29" s="252"/>
      <c r="BL29" s="252"/>
      <c r="BM29" s="252"/>
      <c r="BN29" s="252"/>
      <c r="BO29" s="265"/>
      <c r="BP29" s="265"/>
      <c r="BQ29" s="262">
        <v>
23</v>
      </c>
      <c r="BR29" s="263"/>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6"/>
    </row>
    <row r="30" spans="1:131" s="247" customFormat="1" ht="26.25" customHeight="1" x14ac:dyDescent="0.2">
      <c r="A30" s="266">
        <v>
3</v>
      </c>
      <c r="B30" s="1132" t="s">
        <v>
410</v>
      </c>
      <c r="C30" s="1133"/>
      <c r="D30" s="1133"/>
      <c r="E30" s="1133"/>
      <c r="F30" s="1133"/>
      <c r="G30" s="1133"/>
      <c r="H30" s="1133"/>
      <c r="I30" s="1133"/>
      <c r="J30" s="1133"/>
      <c r="K30" s="1133"/>
      <c r="L30" s="1133"/>
      <c r="M30" s="1133"/>
      <c r="N30" s="1133"/>
      <c r="O30" s="1133"/>
      <c r="P30" s="1134"/>
      <c r="Q30" s="1138">
        <v>
9</v>
      </c>
      <c r="R30" s="1139"/>
      <c r="S30" s="1139"/>
      <c r="T30" s="1139"/>
      <c r="U30" s="1139"/>
      <c r="V30" s="1139">
        <v>
8</v>
      </c>
      <c r="W30" s="1139"/>
      <c r="X30" s="1139"/>
      <c r="Y30" s="1139"/>
      <c r="Z30" s="1139"/>
      <c r="AA30" s="1139">
        <v>
1</v>
      </c>
      <c r="AB30" s="1139"/>
      <c r="AC30" s="1139"/>
      <c r="AD30" s="1139"/>
      <c r="AE30" s="1140"/>
      <c r="AF30" s="1114">
        <v>
1</v>
      </c>
      <c r="AG30" s="1115"/>
      <c r="AH30" s="1115"/>
      <c r="AI30" s="1115"/>
      <c r="AJ30" s="1116"/>
      <c r="AK30" s="1069">
        <v>
5</v>
      </c>
      <c r="AL30" s="1060"/>
      <c r="AM30" s="1060"/>
      <c r="AN30" s="1060"/>
      <c r="AO30" s="1060"/>
      <c r="AP30" s="1060" t="s">
        <v>
582</v>
      </c>
      <c r="AQ30" s="1060"/>
      <c r="AR30" s="1060"/>
      <c r="AS30" s="1060"/>
      <c r="AT30" s="1060"/>
      <c r="AU30" s="1060" t="s">
        <v>
583</v>
      </c>
      <c r="AV30" s="1060"/>
      <c r="AW30" s="1060"/>
      <c r="AX30" s="1060"/>
      <c r="AY30" s="1060"/>
      <c r="AZ30" s="1137" t="s">
        <v>
582</v>
      </c>
      <c r="BA30" s="1137"/>
      <c r="BB30" s="1137"/>
      <c r="BC30" s="1137"/>
      <c r="BD30" s="1137"/>
      <c r="BE30" s="1127"/>
      <c r="BF30" s="1127"/>
      <c r="BG30" s="1127"/>
      <c r="BH30" s="1127"/>
      <c r="BI30" s="1128"/>
      <c r="BJ30" s="252"/>
      <c r="BK30" s="252"/>
      <c r="BL30" s="252"/>
      <c r="BM30" s="252"/>
      <c r="BN30" s="252"/>
      <c r="BO30" s="265"/>
      <c r="BP30" s="265"/>
      <c r="BQ30" s="262">
        <v>
24</v>
      </c>
      <c r="BR30" s="263"/>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6"/>
    </row>
    <row r="31" spans="1:131" s="247" customFormat="1" ht="26.25" customHeight="1" x14ac:dyDescent="0.2">
      <c r="A31" s="266">
        <v>
4</v>
      </c>
      <c r="B31" s="1132" t="s">
        <v>
411</v>
      </c>
      <c r="C31" s="1133"/>
      <c r="D31" s="1133"/>
      <c r="E31" s="1133"/>
      <c r="F31" s="1133"/>
      <c r="G31" s="1133"/>
      <c r="H31" s="1133"/>
      <c r="I31" s="1133"/>
      <c r="J31" s="1133"/>
      <c r="K31" s="1133"/>
      <c r="L31" s="1133"/>
      <c r="M31" s="1133"/>
      <c r="N31" s="1133"/>
      <c r="O31" s="1133"/>
      <c r="P31" s="1134"/>
      <c r="Q31" s="1138">
        <v>
85</v>
      </c>
      <c r="R31" s="1139"/>
      <c r="S31" s="1139"/>
      <c r="T31" s="1139"/>
      <c r="U31" s="1139"/>
      <c r="V31" s="1139">
        <v>
84</v>
      </c>
      <c r="W31" s="1139"/>
      <c r="X31" s="1139"/>
      <c r="Y31" s="1139"/>
      <c r="Z31" s="1139"/>
      <c r="AA31" s="1139">
        <v>
1</v>
      </c>
      <c r="AB31" s="1139"/>
      <c r="AC31" s="1139"/>
      <c r="AD31" s="1139"/>
      <c r="AE31" s="1140"/>
      <c r="AF31" s="1114">
        <v>
1</v>
      </c>
      <c r="AG31" s="1115"/>
      <c r="AH31" s="1115"/>
      <c r="AI31" s="1115"/>
      <c r="AJ31" s="1116"/>
      <c r="AK31" s="1069">
        <v>
51</v>
      </c>
      <c r="AL31" s="1060"/>
      <c r="AM31" s="1060"/>
      <c r="AN31" s="1060"/>
      <c r="AO31" s="1060"/>
      <c r="AP31" s="1060" t="s">
        <v>
582</v>
      </c>
      <c r="AQ31" s="1060"/>
      <c r="AR31" s="1060"/>
      <c r="AS31" s="1060"/>
      <c r="AT31" s="1060"/>
      <c r="AU31" s="1060" t="s">
        <v>
582</v>
      </c>
      <c r="AV31" s="1060"/>
      <c r="AW31" s="1060"/>
      <c r="AX31" s="1060"/>
      <c r="AY31" s="1060"/>
      <c r="AZ31" s="1137" t="s">
        <v>
582</v>
      </c>
      <c r="BA31" s="1137"/>
      <c r="BB31" s="1137"/>
      <c r="BC31" s="1137"/>
      <c r="BD31" s="1137"/>
      <c r="BE31" s="1127"/>
      <c r="BF31" s="1127"/>
      <c r="BG31" s="1127"/>
      <c r="BH31" s="1127"/>
      <c r="BI31" s="1128"/>
      <c r="BJ31" s="252"/>
      <c r="BK31" s="252"/>
      <c r="BL31" s="252"/>
      <c r="BM31" s="252"/>
      <c r="BN31" s="252"/>
      <c r="BO31" s="265"/>
      <c r="BP31" s="265"/>
      <c r="BQ31" s="262">
        <v>
25</v>
      </c>
      <c r="BR31" s="263"/>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6"/>
    </row>
    <row r="32" spans="1:131" s="247" customFormat="1" ht="26.25" customHeight="1" x14ac:dyDescent="0.2">
      <c r="A32" s="266">
        <v>
5</v>
      </c>
      <c r="B32" s="1132" t="s">
        <v>
412</v>
      </c>
      <c r="C32" s="1133"/>
      <c r="D32" s="1133"/>
      <c r="E32" s="1133"/>
      <c r="F32" s="1133"/>
      <c r="G32" s="1133"/>
      <c r="H32" s="1133"/>
      <c r="I32" s="1133"/>
      <c r="J32" s="1133"/>
      <c r="K32" s="1133"/>
      <c r="L32" s="1133"/>
      <c r="M32" s="1133"/>
      <c r="N32" s="1133"/>
      <c r="O32" s="1133"/>
      <c r="P32" s="1134"/>
      <c r="Q32" s="1138">
        <v>
209</v>
      </c>
      <c r="R32" s="1139"/>
      <c r="S32" s="1139"/>
      <c r="T32" s="1139"/>
      <c r="U32" s="1139"/>
      <c r="V32" s="1139">
        <v>
203</v>
      </c>
      <c r="W32" s="1139"/>
      <c r="X32" s="1139"/>
      <c r="Y32" s="1139"/>
      <c r="Z32" s="1139"/>
      <c r="AA32" s="1139">
        <v>
6</v>
      </c>
      <c r="AB32" s="1139"/>
      <c r="AC32" s="1139"/>
      <c r="AD32" s="1139"/>
      <c r="AE32" s="1140"/>
      <c r="AF32" s="1114">
        <v>
6</v>
      </c>
      <c r="AG32" s="1115"/>
      <c r="AH32" s="1115"/>
      <c r="AI32" s="1115"/>
      <c r="AJ32" s="1116"/>
      <c r="AK32" s="1069">
        <v>
54</v>
      </c>
      <c r="AL32" s="1060"/>
      <c r="AM32" s="1060"/>
      <c r="AN32" s="1060"/>
      <c r="AO32" s="1060"/>
      <c r="AP32" s="1060">
        <v>
45</v>
      </c>
      <c r="AQ32" s="1060"/>
      <c r="AR32" s="1060"/>
      <c r="AS32" s="1060"/>
      <c r="AT32" s="1060"/>
      <c r="AU32" s="1060">
        <v>
35</v>
      </c>
      <c r="AV32" s="1060"/>
      <c r="AW32" s="1060"/>
      <c r="AX32" s="1060"/>
      <c r="AY32" s="1060"/>
      <c r="AZ32" s="1137" t="s">
        <v>
582</v>
      </c>
      <c r="BA32" s="1137"/>
      <c r="BB32" s="1137"/>
      <c r="BC32" s="1137"/>
      <c r="BD32" s="1137"/>
      <c r="BE32" s="1127" t="s">
        <v>
413</v>
      </c>
      <c r="BF32" s="1127"/>
      <c r="BG32" s="1127"/>
      <c r="BH32" s="1127"/>
      <c r="BI32" s="1128"/>
      <c r="BJ32" s="252"/>
      <c r="BK32" s="252"/>
      <c r="BL32" s="252"/>
      <c r="BM32" s="252"/>
      <c r="BN32" s="252"/>
      <c r="BO32" s="265"/>
      <c r="BP32" s="265"/>
      <c r="BQ32" s="262">
        <v>
26</v>
      </c>
      <c r="BR32" s="263"/>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6"/>
    </row>
    <row r="33" spans="1:131" s="247" customFormat="1" ht="26.25" customHeight="1" x14ac:dyDescent="0.2">
      <c r="A33" s="266">
        <v>
6</v>
      </c>
      <c r="B33" s="1132" t="s">
        <v>
414</v>
      </c>
      <c r="C33" s="1133"/>
      <c r="D33" s="1133"/>
      <c r="E33" s="1133"/>
      <c r="F33" s="1133"/>
      <c r="G33" s="1133"/>
      <c r="H33" s="1133"/>
      <c r="I33" s="1133"/>
      <c r="J33" s="1133"/>
      <c r="K33" s="1133"/>
      <c r="L33" s="1133"/>
      <c r="M33" s="1133"/>
      <c r="N33" s="1133"/>
      <c r="O33" s="1133"/>
      <c r="P33" s="1134"/>
      <c r="Q33" s="1138">
        <v>
456</v>
      </c>
      <c r="R33" s="1139"/>
      <c r="S33" s="1139"/>
      <c r="T33" s="1139"/>
      <c r="U33" s="1139"/>
      <c r="V33" s="1139">
        <v>
425</v>
      </c>
      <c r="W33" s="1139"/>
      <c r="X33" s="1139"/>
      <c r="Y33" s="1139"/>
      <c r="Z33" s="1139"/>
      <c r="AA33" s="1139">
        <v>
31</v>
      </c>
      <c r="AB33" s="1139"/>
      <c r="AC33" s="1139"/>
      <c r="AD33" s="1139"/>
      <c r="AE33" s="1140"/>
      <c r="AF33" s="1114">
        <v>
31</v>
      </c>
      <c r="AG33" s="1115"/>
      <c r="AH33" s="1115"/>
      <c r="AI33" s="1115"/>
      <c r="AJ33" s="1116"/>
      <c r="AK33" s="1069">
        <v>
306</v>
      </c>
      <c r="AL33" s="1060"/>
      <c r="AM33" s="1060"/>
      <c r="AN33" s="1060"/>
      <c r="AO33" s="1060"/>
      <c r="AP33" s="1060">
        <v>
1700</v>
      </c>
      <c r="AQ33" s="1060"/>
      <c r="AR33" s="1060"/>
      <c r="AS33" s="1060"/>
      <c r="AT33" s="1060"/>
      <c r="AU33" s="1060">
        <v>
1651</v>
      </c>
      <c r="AV33" s="1060"/>
      <c r="AW33" s="1060"/>
      <c r="AX33" s="1060"/>
      <c r="AY33" s="1060"/>
      <c r="AZ33" s="1137" t="s">
        <v>
582</v>
      </c>
      <c r="BA33" s="1137"/>
      <c r="BB33" s="1137"/>
      <c r="BC33" s="1137"/>
      <c r="BD33" s="1137"/>
      <c r="BE33" s="1127" t="s">
        <v>
415</v>
      </c>
      <c r="BF33" s="1127"/>
      <c r="BG33" s="1127"/>
      <c r="BH33" s="1127"/>
      <c r="BI33" s="1128"/>
      <c r="BJ33" s="252"/>
      <c r="BK33" s="252"/>
      <c r="BL33" s="252"/>
      <c r="BM33" s="252"/>
      <c r="BN33" s="252"/>
      <c r="BO33" s="265"/>
      <c r="BP33" s="265"/>
      <c r="BQ33" s="262">
        <v>
27</v>
      </c>
      <c r="BR33" s="263"/>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6"/>
    </row>
    <row r="34" spans="1:131" s="247" customFormat="1" ht="26.25" customHeight="1" x14ac:dyDescent="0.2">
      <c r="A34" s="266">
        <v>
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69"/>
      <c r="AL34" s="1060"/>
      <c r="AM34" s="1060"/>
      <c r="AN34" s="1060"/>
      <c r="AO34" s="1060"/>
      <c r="AP34" s="1060"/>
      <c r="AQ34" s="1060"/>
      <c r="AR34" s="1060"/>
      <c r="AS34" s="1060"/>
      <c r="AT34" s="1060"/>
      <c r="AU34" s="1060"/>
      <c r="AV34" s="1060"/>
      <c r="AW34" s="1060"/>
      <c r="AX34" s="1060"/>
      <c r="AY34" s="1060"/>
      <c r="AZ34" s="1137"/>
      <c r="BA34" s="1137"/>
      <c r="BB34" s="1137"/>
      <c r="BC34" s="1137"/>
      <c r="BD34" s="1137"/>
      <c r="BE34" s="1127"/>
      <c r="BF34" s="1127"/>
      <c r="BG34" s="1127"/>
      <c r="BH34" s="1127"/>
      <c r="BI34" s="1128"/>
      <c r="BJ34" s="252"/>
      <c r="BK34" s="252"/>
      <c r="BL34" s="252"/>
      <c r="BM34" s="252"/>
      <c r="BN34" s="252"/>
      <c r="BO34" s="265"/>
      <c r="BP34" s="265"/>
      <c r="BQ34" s="262">
        <v>
28</v>
      </c>
      <c r="BR34" s="263"/>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6"/>
    </row>
    <row r="35" spans="1:131" s="247" customFormat="1" ht="26.25" customHeight="1" x14ac:dyDescent="0.2">
      <c r="A35" s="266">
        <v>
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69"/>
      <c r="AL35" s="1060"/>
      <c r="AM35" s="1060"/>
      <c r="AN35" s="1060"/>
      <c r="AO35" s="1060"/>
      <c r="AP35" s="1060"/>
      <c r="AQ35" s="1060"/>
      <c r="AR35" s="1060"/>
      <c r="AS35" s="1060"/>
      <c r="AT35" s="1060"/>
      <c r="AU35" s="1060"/>
      <c r="AV35" s="1060"/>
      <c r="AW35" s="1060"/>
      <c r="AX35" s="1060"/>
      <c r="AY35" s="1060"/>
      <c r="AZ35" s="1137"/>
      <c r="BA35" s="1137"/>
      <c r="BB35" s="1137"/>
      <c r="BC35" s="1137"/>
      <c r="BD35" s="1137"/>
      <c r="BE35" s="1127"/>
      <c r="BF35" s="1127"/>
      <c r="BG35" s="1127"/>
      <c r="BH35" s="1127"/>
      <c r="BI35" s="1128"/>
      <c r="BJ35" s="252"/>
      <c r="BK35" s="252"/>
      <c r="BL35" s="252"/>
      <c r="BM35" s="252"/>
      <c r="BN35" s="252"/>
      <c r="BO35" s="265"/>
      <c r="BP35" s="265"/>
      <c r="BQ35" s="262">
        <v>
29</v>
      </c>
      <c r="BR35" s="263"/>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6"/>
    </row>
    <row r="36" spans="1:131" s="247" customFormat="1" ht="26.25" customHeight="1" x14ac:dyDescent="0.2">
      <c r="A36" s="266">
        <v>
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69"/>
      <c r="AL36" s="1060"/>
      <c r="AM36" s="1060"/>
      <c r="AN36" s="1060"/>
      <c r="AO36" s="1060"/>
      <c r="AP36" s="1060"/>
      <c r="AQ36" s="1060"/>
      <c r="AR36" s="1060"/>
      <c r="AS36" s="1060"/>
      <c r="AT36" s="1060"/>
      <c r="AU36" s="1060"/>
      <c r="AV36" s="1060"/>
      <c r="AW36" s="1060"/>
      <c r="AX36" s="1060"/>
      <c r="AY36" s="1060"/>
      <c r="AZ36" s="1137"/>
      <c r="BA36" s="1137"/>
      <c r="BB36" s="1137"/>
      <c r="BC36" s="1137"/>
      <c r="BD36" s="1137"/>
      <c r="BE36" s="1127"/>
      <c r="BF36" s="1127"/>
      <c r="BG36" s="1127"/>
      <c r="BH36" s="1127"/>
      <c r="BI36" s="1128"/>
      <c r="BJ36" s="252"/>
      <c r="BK36" s="252"/>
      <c r="BL36" s="252"/>
      <c r="BM36" s="252"/>
      <c r="BN36" s="252"/>
      <c r="BO36" s="265"/>
      <c r="BP36" s="265"/>
      <c r="BQ36" s="262">
        <v>
30</v>
      </c>
      <c r="BR36" s="263"/>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6"/>
    </row>
    <row r="37" spans="1:131" s="247" customFormat="1" ht="26.25" customHeight="1" x14ac:dyDescent="0.2">
      <c r="A37" s="266">
        <v>
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69"/>
      <c r="AL37" s="1060"/>
      <c r="AM37" s="1060"/>
      <c r="AN37" s="1060"/>
      <c r="AO37" s="1060"/>
      <c r="AP37" s="1060"/>
      <c r="AQ37" s="1060"/>
      <c r="AR37" s="1060"/>
      <c r="AS37" s="1060"/>
      <c r="AT37" s="1060"/>
      <c r="AU37" s="1060"/>
      <c r="AV37" s="1060"/>
      <c r="AW37" s="1060"/>
      <c r="AX37" s="1060"/>
      <c r="AY37" s="1060"/>
      <c r="AZ37" s="1137"/>
      <c r="BA37" s="1137"/>
      <c r="BB37" s="1137"/>
      <c r="BC37" s="1137"/>
      <c r="BD37" s="1137"/>
      <c r="BE37" s="1127"/>
      <c r="BF37" s="1127"/>
      <c r="BG37" s="1127"/>
      <c r="BH37" s="1127"/>
      <c r="BI37" s="1128"/>
      <c r="BJ37" s="252"/>
      <c r="BK37" s="252"/>
      <c r="BL37" s="252"/>
      <c r="BM37" s="252"/>
      <c r="BN37" s="252"/>
      <c r="BO37" s="265"/>
      <c r="BP37" s="265"/>
      <c r="BQ37" s="262">
        <v>
31</v>
      </c>
      <c r="BR37" s="263"/>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6"/>
    </row>
    <row r="38" spans="1:131" s="247" customFormat="1" ht="26.25" customHeight="1" x14ac:dyDescent="0.2">
      <c r="A38" s="266">
        <v>
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69"/>
      <c r="AL38" s="1060"/>
      <c r="AM38" s="1060"/>
      <c r="AN38" s="1060"/>
      <c r="AO38" s="1060"/>
      <c r="AP38" s="1060"/>
      <c r="AQ38" s="1060"/>
      <c r="AR38" s="1060"/>
      <c r="AS38" s="1060"/>
      <c r="AT38" s="1060"/>
      <c r="AU38" s="1060"/>
      <c r="AV38" s="1060"/>
      <c r="AW38" s="1060"/>
      <c r="AX38" s="1060"/>
      <c r="AY38" s="1060"/>
      <c r="AZ38" s="1137"/>
      <c r="BA38" s="1137"/>
      <c r="BB38" s="1137"/>
      <c r="BC38" s="1137"/>
      <c r="BD38" s="1137"/>
      <c r="BE38" s="1127"/>
      <c r="BF38" s="1127"/>
      <c r="BG38" s="1127"/>
      <c r="BH38" s="1127"/>
      <c r="BI38" s="1128"/>
      <c r="BJ38" s="252"/>
      <c r="BK38" s="252"/>
      <c r="BL38" s="252"/>
      <c r="BM38" s="252"/>
      <c r="BN38" s="252"/>
      <c r="BO38" s="265"/>
      <c r="BP38" s="265"/>
      <c r="BQ38" s="262">
        <v>
32</v>
      </c>
      <c r="BR38" s="263"/>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6"/>
    </row>
    <row r="39" spans="1:131" s="247" customFormat="1" ht="26.25" customHeight="1" x14ac:dyDescent="0.2">
      <c r="A39" s="266">
        <v>
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69"/>
      <c r="AL39" s="1060"/>
      <c r="AM39" s="1060"/>
      <c r="AN39" s="1060"/>
      <c r="AO39" s="1060"/>
      <c r="AP39" s="1060"/>
      <c r="AQ39" s="1060"/>
      <c r="AR39" s="1060"/>
      <c r="AS39" s="1060"/>
      <c r="AT39" s="1060"/>
      <c r="AU39" s="1060"/>
      <c r="AV39" s="1060"/>
      <c r="AW39" s="1060"/>
      <c r="AX39" s="1060"/>
      <c r="AY39" s="1060"/>
      <c r="AZ39" s="1137"/>
      <c r="BA39" s="1137"/>
      <c r="BB39" s="1137"/>
      <c r="BC39" s="1137"/>
      <c r="BD39" s="1137"/>
      <c r="BE39" s="1127"/>
      <c r="BF39" s="1127"/>
      <c r="BG39" s="1127"/>
      <c r="BH39" s="1127"/>
      <c r="BI39" s="1128"/>
      <c r="BJ39" s="252"/>
      <c r="BK39" s="252"/>
      <c r="BL39" s="252"/>
      <c r="BM39" s="252"/>
      <c r="BN39" s="252"/>
      <c r="BO39" s="265"/>
      <c r="BP39" s="265"/>
      <c r="BQ39" s="262">
        <v>
33</v>
      </c>
      <c r="BR39" s="263"/>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6"/>
    </row>
    <row r="40" spans="1:131" s="247" customFormat="1" ht="26.25" customHeight="1" x14ac:dyDescent="0.2">
      <c r="A40" s="261">
        <v>
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69"/>
      <c r="AL40" s="1060"/>
      <c r="AM40" s="1060"/>
      <c r="AN40" s="1060"/>
      <c r="AO40" s="1060"/>
      <c r="AP40" s="1060"/>
      <c r="AQ40" s="1060"/>
      <c r="AR40" s="1060"/>
      <c r="AS40" s="1060"/>
      <c r="AT40" s="1060"/>
      <c r="AU40" s="1060"/>
      <c r="AV40" s="1060"/>
      <c r="AW40" s="1060"/>
      <c r="AX40" s="1060"/>
      <c r="AY40" s="1060"/>
      <c r="AZ40" s="1137"/>
      <c r="BA40" s="1137"/>
      <c r="BB40" s="1137"/>
      <c r="BC40" s="1137"/>
      <c r="BD40" s="1137"/>
      <c r="BE40" s="1127"/>
      <c r="BF40" s="1127"/>
      <c r="BG40" s="1127"/>
      <c r="BH40" s="1127"/>
      <c r="BI40" s="1128"/>
      <c r="BJ40" s="252"/>
      <c r="BK40" s="252"/>
      <c r="BL40" s="252"/>
      <c r="BM40" s="252"/>
      <c r="BN40" s="252"/>
      <c r="BO40" s="265"/>
      <c r="BP40" s="265"/>
      <c r="BQ40" s="262">
        <v>
34</v>
      </c>
      <c r="BR40" s="263"/>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6"/>
    </row>
    <row r="41" spans="1:131" s="247" customFormat="1" ht="26.25" customHeight="1" x14ac:dyDescent="0.2">
      <c r="A41" s="261">
        <v>
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69"/>
      <c r="AL41" s="1060"/>
      <c r="AM41" s="1060"/>
      <c r="AN41" s="1060"/>
      <c r="AO41" s="1060"/>
      <c r="AP41" s="1060"/>
      <c r="AQ41" s="1060"/>
      <c r="AR41" s="1060"/>
      <c r="AS41" s="1060"/>
      <c r="AT41" s="1060"/>
      <c r="AU41" s="1060"/>
      <c r="AV41" s="1060"/>
      <c r="AW41" s="1060"/>
      <c r="AX41" s="1060"/>
      <c r="AY41" s="1060"/>
      <c r="AZ41" s="1137"/>
      <c r="BA41" s="1137"/>
      <c r="BB41" s="1137"/>
      <c r="BC41" s="1137"/>
      <c r="BD41" s="1137"/>
      <c r="BE41" s="1127"/>
      <c r="BF41" s="1127"/>
      <c r="BG41" s="1127"/>
      <c r="BH41" s="1127"/>
      <c r="BI41" s="1128"/>
      <c r="BJ41" s="252"/>
      <c r="BK41" s="252"/>
      <c r="BL41" s="252"/>
      <c r="BM41" s="252"/>
      <c r="BN41" s="252"/>
      <c r="BO41" s="265"/>
      <c r="BP41" s="265"/>
      <c r="BQ41" s="262">
        <v>
35</v>
      </c>
      <c r="BR41" s="263"/>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6"/>
    </row>
    <row r="42" spans="1:131" s="247" customFormat="1" ht="26.25" customHeight="1" x14ac:dyDescent="0.2">
      <c r="A42" s="261">
        <v>
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69"/>
      <c r="AL42" s="1060"/>
      <c r="AM42" s="1060"/>
      <c r="AN42" s="1060"/>
      <c r="AO42" s="1060"/>
      <c r="AP42" s="1060"/>
      <c r="AQ42" s="1060"/>
      <c r="AR42" s="1060"/>
      <c r="AS42" s="1060"/>
      <c r="AT42" s="1060"/>
      <c r="AU42" s="1060"/>
      <c r="AV42" s="1060"/>
      <c r="AW42" s="1060"/>
      <c r="AX42" s="1060"/>
      <c r="AY42" s="1060"/>
      <c r="AZ42" s="1137"/>
      <c r="BA42" s="1137"/>
      <c r="BB42" s="1137"/>
      <c r="BC42" s="1137"/>
      <c r="BD42" s="1137"/>
      <c r="BE42" s="1127"/>
      <c r="BF42" s="1127"/>
      <c r="BG42" s="1127"/>
      <c r="BH42" s="1127"/>
      <c r="BI42" s="1128"/>
      <c r="BJ42" s="252"/>
      <c r="BK42" s="252"/>
      <c r="BL42" s="252"/>
      <c r="BM42" s="252"/>
      <c r="BN42" s="252"/>
      <c r="BO42" s="265"/>
      <c r="BP42" s="265"/>
      <c r="BQ42" s="262">
        <v>
36</v>
      </c>
      <c r="BR42" s="263"/>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6"/>
    </row>
    <row r="43" spans="1:131" s="247" customFormat="1" ht="26.25" customHeight="1" x14ac:dyDescent="0.2">
      <c r="A43" s="261">
        <v>
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69"/>
      <c r="AL43" s="1060"/>
      <c r="AM43" s="1060"/>
      <c r="AN43" s="1060"/>
      <c r="AO43" s="1060"/>
      <c r="AP43" s="1060"/>
      <c r="AQ43" s="1060"/>
      <c r="AR43" s="1060"/>
      <c r="AS43" s="1060"/>
      <c r="AT43" s="1060"/>
      <c r="AU43" s="1060"/>
      <c r="AV43" s="1060"/>
      <c r="AW43" s="1060"/>
      <c r="AX43" s="1060"/>
      <c r="AY43" s="1060"/>
      <c r="AZ43" s="1137"/>
      <c r="BA43" s="1137"/>
      <c r="BB43" s="1137"/>
      <c r="BC43" s="1137"/>
      <c r="BD43" s="1137"/>
      <c r="BE43" s="1127"/>
      <c r="BF43" s="1127"/>
      <c r="BG43" s="1127"/>
      <c r="BH43" s="1127"/>
      <c r="BI43" s="1128"/>
      <c r="BJ43" s="252"/>
      <c r="BK43" s="252"/>
      <c r="BL43" s="252"/>
      <c r="BM43" s="252"/>
      <c r="BN43" s="252"/>
      <c r="BO43" s="265"/>
      <c r="BP43" s="265"/>
      <c r="BQ43" s="262">
        <v>
37</v>
      </c>
      <c r="BR43" s="263"/>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6"/>
    </row>
    <row r="44" spans="1:131" s="247" customFormat="1" ht="26.25" customHeight="1" x14ac:dyDescent="0.2">
      <c r="A44" s="261">
        <v>
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69"/>
      <c r="AL44" s="1060"/>
      <c r="AM44" s="1060"/>
      <c r="AN44" s="1060"/>
      <c r="AO44" s="1060"/>
      <c r="AP44" s="1060"/>
      <c r="AQ44" s="1060"/>
      <c r="AR44" s="1060"/>
      <c r="AS44" s="1060"/>
      <c r="AT44" s="1060"/>
      <c r="AU44" s="1060"/>
      <c r="AV44" s="1060"/>
      <c r="AW44" s="1060"/>
      <c r="AX44" s="1060"/>
      <c r="AY44" s="1060"/>
      <c r="AZ44" s="1137"/>
      <c r="BA44" s="1137"/>
      <c r="BB44" s="1137"/>
      <c r="BC44" s="1137"/>
      <c r="BD44" s="1137"/>
      <c r="BE44" s="1127"/>
      <c r="BF44" s="1127"/>
      <c r="BG44" s="1127"/>
      <c r="BH44" s="1127"/>
      <c r="BI44" s="1128"/>
      <c r="BJ44" s="252"/>
      <c r="BK44" s="252"/>
      <c r="BL44" s="252"/>
      <c r="BM44" s="252"/>
      <c r="BN44" s="252"/>
      <c r="BO44" s="265"/>
      <c r="BP44" s="265"/>
      <c r="BQ44" s="262">
        <v>
38</v>
      </c>
      <c r="BR44" s="263"/>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6"/>
    </row>
    <row r="45" spans="1:131" s="247" customFormat="1" ht="26.25" customHeight="1" x14ac:dyDescent="0.2">
      <c r="A45" s="261">
        <v>
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69"/>
      <c r="AL45" s="1060"/>
      <c r="AM45" s="1060"/>
      <c r="AN45" s="1060"/>
      <c r="AO45" s="1060"/>
      <c r="AP45" s="1060"/>
      <c r="AQ45" s="1060"/>
      <c r="AR45" s="1060"/>
      <c r="AS45" s="1060"/>
      <c r="AT45" s="1060"/>
      <c r="AU45" s="1060"/>
      <c r="AV45" s="1060"/>
      <c r="AW45" s="1060"/>
      <c r="AX45" s="1060"/>
      <c r="AY45" s="1060"/>
      <c r="AZ45" s="1137"/>
      <c r="BA45" s="1137"/>
      <c r="BB45" s="1137"/>
      <c r="BC45" s="1137"/>
      <c r="BD45" s="1137"/>
      <c r="BE45" s="1127"/>
      <c r="BF45" s="1127"/>
      <c r="BG45" s="1127"/>
      <c r="BH45" s="1127"/>
      <c r="BI45" s="1128"/>
      <c r="BJ45" s="252"/>
      <c r="BK45" s="252"/>
      <c r="BL45" s="252"/>
      <c r="BM45" s="252"/>
      <c r="BN45" s="252"/>
      <c r="BO45" s="265"/>
      <c r="BP45" s="265"/>
      <c r="BQ45" s="262">
        <v>
39</v>
      </c>
      <c r="BR45" s="263"/>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6"/>
    </row>
    <row r="46" spans="1:131" s="247" customFormat="1" ht="26.25" customHeight="1" x14ac:dyDescent="0.2">
      <c r="A46" s="261">
        <v>
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69"/>
      <c r="AL46" s="1060"/>
      <c r="AM46" s="1060"/>
      <c r="AN46" s="1060"/>
      <c r="AO46" s="1060"/>
      <c r="AP46" s="1060"/>
      <c r="AQ46" s="1060"/>
      <c r="AR46" s="1060"/>
      <c r="AS46" s="1060"/>
      <c r="AT46" s="1060"/>
      <c r="AU46" s="1060"/>
      <c r="AV46" s="1060"/>
      <c r="AW46" s="1060"/>
      <c r="AX46" s="1060"/>
      <c r="AY46" s="1060"/>
      <c r="AZ46" s="1137"/>
      <c r="BA46" s="1137"/>
      <c r="BB46" s="1137"/>
      <c r="BC46" s="1137"/>
      <c r="BD46" s="1137"/>
      <c r="BE46" s="1127"/>
      <c r="BF46" s="1127"/>
      <c r="BG46" s="1127"/>
      <c r="BH46" s="1127"/>
      <c r="BI46" s="1128"/>
      <c r="BJ46" s="252"/>
      <c r="BK46" s="252"/>
      <c r="BL46" s="252"/>
      <c r="BM46" s="252"/>
      <c r="BN46" s="252"/>
      <c r="BO46" s="265"/>
      <c r="BP46" s="265"/>
      <c r="BQ46" s="262">
        <v>
40</v>
      </c>
      <c r="BR46" s="263"/>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6"/>
    </row>
    <row r="47" spans="1:131" s="247" customFormat="1" ht="26.25" customHeight="1" x14ac:dyDescent="0.2">
      <c r="A47" s="261">
        <v>
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69"/>
      <c r="AL47" s="1060"/>
      <c r="AM47" s="1060"/>
      <c r="AN47" s="1060"/>
      <c r="AO47" s="1060"/>
      <c r="AP47" s="1060"/>
      <c r="AQ47" s="1060"/>
      <c r="AR47" s="1060"/>
      <c r="AS47" s="1060"/>
      <c r="AT47" s="1060"/>
      <c r="AU47" s="1060"/>
      <c r="AV47" s="1060"/>
      <c r="AW47" s="1060"/>
      <c r="AX47" s="1060"/>
      <c r="AY47" s="1060"/>
      <c r="AZ47" s="1137"/>
      <c r="BA47" s="1137"/>
      <c r="BB47" s="1137"/>
      <c r="BC47" s="1137"/>
      <c r="BD47" s="1137"/>
      <c r="BE47" s="1127"/>
      <c r="BF47" s="1127"/>
      <c r="BG47" s="1127"/>
      <c r="BH47" s="1127"/>
      <c r="BI47" s="1128"/>
      <c r="BJ47" s="252"/>
      <c r="BK47" s="252"/>
      <c r="BL47" s="252"/>
      <c r="BM47" s="252"/>
      <c r="BN47" s="252"/>
      <c r="BO47" s="265"/>
      <c r="BP47" s="265"/>
      <c r="BQ47" s="262">
        <v>
41</v>
      </c>
      <c r="BR47" s="263"/>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6"/>
    </row>
    <row r="48" spans="1:131" s="247" customFormat="1" ht="26.25" customHeight="1" x14ac:dyDescent="0.2">
      <c r="A48" s="261">
        <v>
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69"/>
      <c r="AL48" s="1060"/>
      <c r="AM48" s="1060"/>
      <c r="AN48" s="1060"/>
      <c r="AO48" s="1060"/>
      <c r="AP48" s="1060"/>
      <c r="AQ48" s="1060"/>
      <c r="AR48" s="1060"/>
      <c r="AS48" s="1060"/>
      <c r="AT48" s="1060"/>
      <c r="AU48" s="1060"/>
      <c r="AV48" s="1060"/>
      <c r="AW48" s="1060"/>
      <c r="AX48" s="1060"/>
      <c r="AY48" s="1060"/>
      <c r="AZ48" s="1137"/>
      <c r="BA48" s="1137"/>
      <c r="BB48" s="1137"/>
      <c r="BC48" s="1137"/>
      <c r="BD48" s="1137"/>
      <c r="BE48" s="1127"/>
      <c r="BF48" s="1127"/>
      <c r="BG48" s="1127"/>
      <c r="BH48" s="1127"/>
      <c r="BI48" s="1128"/>
      <c r="BJ48" s="252"/>
      <c r="BK48" s="252"/>
      <c r="BL48" s="252"/>
      <c r="BM48" s="252"/>
      <c r="BN48" s="252"/>
      <c r="BO48" s="265"/>
      <c r="BP48" s="265"/>
      <c r="BQ48" s="262">
        <v>
42</v>
      </c>
      <c r="BR48" s="263"/>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6"/>
    </row>
    <row r="49" spans="1:131" s="247" customFormat="1" ht="26.25" customHeight="1" x14ac:dyDescent="0.2">
      <c r="A49" s="261">
        <v>
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69"/>
      <c r="AL49" s="1060"/>
      <c r="AM49" s="1060"/>
      <c r="AN49" s="1060"/>
      <c r="AO49" s="1060"/>
      <c r="AP49" s="1060"/>
      <c r="AQ49" s="1060"/>
      <c r="AR49" s="1060"/>
      <c r="AS49" s="1060"/>
      <c r="AT49" s="1060"/>
      <c r="AU49" s="1060"/>
      <c r="AV49" s="1060"/>
      <c r="AW49" s="1060"/>
      <c r="AX49" s="1060"/>
      <c r="AY49" s="1060"/>
      <c r="AZ49" s="1137"/>
      <c r="BA49" s="1137"/>
      <c r="BB49" s="1137"/>
      <c r="BC49" s="1137"/>
      <c r="BD49" s="1137"/>
      <c r="BE49" s="1127"/>
      <c r="BF49" s="1127"/>
      <c r="BG49" s="1127"/>
      <c r="BH49" s="1127"/>
      <c r="BI49" s="1128"/>
      <c r="BJ49" s="252"/>
      <c r="BK49" s="252"/>
      <c r="BL49" s="252"/>
      <c r="BM49" s="252"/>
      <c r="BN49" s="252"/>
      <c r="BO49" s="265"/>
      <c r="BP49" s="265"/>
      <c r="BQ49" s="262">
        <v>
43</v>
      </c>
      <c r="BR49" s="263"/>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6"/>
    </row>
    <row r="50" spans="1:131" s="247" customFormat="1" ht="26.25" customHeight="1" x14ac:dyDescent="0.2">
      <c r="A50" s="261">
        <v>
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2"/>
      <c r="BK50" s="252"/>
      <c r="BL50" s="252"/>
      <c r="BM50" s="252"/>
      <c r="BN50" s="252"/>
      <c r="BO50" s="265"/>
      <c r="BP50" s="265"/>
      <c r="BQ50" s="262">
        <v>
44</v>
      </c>
      <c r="BR50" s="263"/>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6"/>
    </row>
    <row r="51" spans="1:131" s="247" customFormat="1" ht="26.25" customHeight="1" x14ac:dyDescent="0.2">
      <c r="A51" s="261">
        <v>
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2"/>
      <c r="BK51" s="252"/>
      <c r="BL51" s="252"/>
      <c r="BM51" s="252"/>
      <c r="BN51" s="252"/>
      <c r="BO51" s="265"/>
      <c r="BP51" s="265"/>
      <c r="BQ51" s="262">
        <v>
45</v>
      </c>
      <c r="BR51" s="263"/>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6"/>
    </row>
    <row r="52" spans="1:131" s="247" customFormat="1" ht="26.25" customHeight="1" x14ac:dyDescent="0.2">
      <c r="A52" s="261">
        <v>
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2"/>
      <c r="BK52" s="252"/>
      <c r="BL52" s="252"/>
      <c r="BM52" s="252"/>
      <c r="BN52" s="252"/>
      <c r="BO52" s="265"/>
      <c r="BP52" s="265"/>
      <c r="BQ52" s="262">
        <v>
46</v>
      </c>
      <c r="BR52" s="263"/>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6"/>
    </row>
    <row r="53" spans="1:131" s="247" customFormat="1" ht="26.25" customHeight="1" x14ac:dyDescent="0.2">
      <c r="A53" s="261">
        <v>
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2"/>
      <c r="BK53" s="252"/>
      <c r="BL53" s="252"/>
      <c r="BM53" s="252"/>
      <c r="BN53" s="252"/>
      <c r="BO53" s="265"/>
      <c r="BP53" s="265"/>
      <c r="BQ53" s="262">
        <v>
47</v>
      </c>
      <c r="BR53" s="263"/>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6"/>
    </row>
    <row r="54" spans="1:131" s="247" customFormat="1" ht="26.25" customHeight="1" x14ac:dyDescent="0.2">
      <c r="A54" s="261">
        <v>
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2"/>
      <c r="BK54" s="252"/>
      <c r="BL54" s="252"/>
      <c r="BM54" s="252"/>
      <c r="BN54" s="252"/>
      <c r="BO54" s="265"/>
      <c r="BP54" s="265"/>
      <c r="BQ54" s="262">
        <v>
48</v>
      </c>
      <c r="BR54" s="263"/>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6"/>
    </row>
    <row r="55" spans="1:131" s="247" customFormat="1" ht="26.25" customHeight="1" x14ac:dyDescent="0.2">
      <c r="A55" s="261">
        <v>
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2"/>
      <c r="BK55" s="252"/>
      <c r="BL55" s="252"/>
      <c r="BM55" s="252"/>
      <c r="BN55" s="252"/>
      <c r="BO55" s="265"/>
      <c r="BP55" s="265"/>
      <c r="BQ55" s="262">
        <v>
49</v>
      </c>
      <c r="BR55" s="263"/>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6"/>
    </row>
    <row r="56" spans="1:131" s="247" customFormat="1" ht="26.25" customHeight="1" x14ac:dyDescent="0.2">
      <c r="A56" s="261">
        <v>
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2"/>
      <c r="BK56" s="252"/>
      <c r="BL56" s="252"/>
      <c r="BM56" s="252"/>
      <c r="BN56" s="252"/>
      <c r="BO56" s="265"/>
      <c r="BP56" s="265"/>
      <c r="BQ56" s="262">
        <v>
50</v>
      </c>
      <c r="BR56" s="263"/>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6"/>
    </row>
    <row r="57" spans="1:131" s="247" customFormat="1" ht="26.25" customHeight="1" x14ac:dyDescent="0.2">
      <c r="A57" s="261">
        <v>
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2"/>
      <c r="BK57" s="252"/>
      <c r="BL57" s="252"/>
      <c r="BM57" s="252"/>
      <c r="BN57" s="252"/>
      <c r="BO57" s="265"/>
      <c r="BP57" s="265"/>
      <c r="BQ57" s="262">
        <v>
51</v>
      </c>
      <c r="BR57" s="263"/>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6"/>
    </row>
    <row r="58" spans="1:131" s="247" customFormat="1" ht="26.25" customHeight="1" x14ac:dyDescent="0.2">
      <c r="A58" s="261">
        <v>
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2"/>
      <c r="BK58" s="252"/>
      <c r="BL58" s="252"/>
      <c r="BM58" s="252"/>
      <c r="BN58" s="252"/>
      <c r="BO58" s="265"/>
      <c r="BP58" s="265"/>
      <c r="BQ58" s="262">
        <v>
52</v>
      </c>
      <c r="BR58" s="263"/>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6"/>
    </row>
    <row r="59" spans="1:131" s="247" customFormat="1" ht="26.25" customHeight="1" x14ac:dyDescent="0.2">
      <c r="A59" s="261">
        <v>
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2"/>
      <c r="BK59" s="252"/>
      <c r="BL59" s="252"/>
      <c r="BM59" s="252"/>
      <c r="BN59" s="252"/>
      <c r="BO59" s="265"/>
      <c r="BP59" s="265"/>
      <c r="BQ59" s="262">
        <v>
53</v>
      </c>
      <c r="BR59" s="263"/>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6"/>
    </row>
    <row r="60" spans="1:131" s="247" customFormat="1" ht="26.25" customHeight="1" x14ac:dyDescent="0.2">
      <c r="A60" s="261">
        <v>
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2"/>
      <c r="BK60" s="252"/>
      <c r="BL60" s="252"/>
      <c r="BM60" s="252"/>
      <c r="BN60" s="252"/>
      <c r="BO60" s="265"/>
      <c r="BP60" s="265"/>
      <c r="BQ60" s="262">
        <v>
54</v>
      </c>
      <c r="BR60" s="263"/>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6"/>
    </row>
    <row r="61" spans="1:131" s="247" customFormat="1" ht="26.25" customHeight="1" thickBot="1" x14ac:dyDescent="0.25">
      <c r="A61" s="261">
        <v>
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2"/>
      <c r="BK61" s="252"/>
      <c r="BL61" s="252"/>
      <c r="BM61" s="252"/>
      <c r="BN61" s="252"/>
      <c r="BO61" s="265"/>
      <c r="BP61" s="265"/>
      <c r="BQ61" s="262">
        <v>
55</v>
      </c>
      <c r="BR61" s="263"/>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6"/>
    </row>
    <row r="62" spans="1:131" s="247" customFormat="1" ht="26.25" customHeight="1" x14ac:dyDescent="0.2">
      <c r="A62" s="261">
        <v>
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
416</v>
      </c>
      <c r="BK62" s="1130"/>
      <c r="BL62" s="1130"/>
      <c r="BM62" s="1130"/>
      <c r="BN62" s="1131"/>
      <c r="BO62" s="265"/>
      <c r="BP62" s="265"/>
      <c r="BQ62" s="262">
        <v>
56</v>
      </c>
      <c r="BR62" s="263"/>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6"/>
    </row>
    <row r="63" spans="1:131" s="247" customFormat="1" ht="26.25" customHeight="1" thickBot="1" x14ac:dyDescent="0.25">
      <c r="A63" s="264" t="s">
        <v>
395</v>
      </c>
      <c r="B63" s="1033" t="s">
        <v>
417</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23"/>
      <c r="AF63" s="1124">
        <v>
81</v>
      </c>
      <c r="AG63" s="1048"/>
      <c r="AH63" s="1048"/>
      <c r="AI63" s="1048"/>
      <c r="AJ63" s="1125"/>
      <c r="AK63" s="1126"/>
      <c r="AL63" s="1052"/>
      <c r="AM63" s="1052"/>
      <c r="AN63" s="1052"/>
      <c r="AO63" s="1052"/>
      <c r="AP63" s="1048">
        <v>
1745</v>
      </c>
      <c r="AQ63" s="1048"/>
      <c r="AR63" s="1048"/>
      <c r="AS63" s="1048"/>
      <c r="AT63" s="1048"/>
      <c r="AU63" s="1048">
        <v>
1686</v>
      </c>
      <c r="AV63" s="1048"/>
      <c r="AW63" s="1048"/>
      <c r="AX63" s="1048"/>
      <c r="AY63" s="1048"/>
      <c r="AZ63" s="1120"/>
      <c r="BA63" s="1120"/>
      <c r="BB63" s="1120"/>
      <c r="BC63" s="1120"/>
      <c r="BD63" s="1120"/>
      <c r="BE63" s="1049"/>
      <c r="BF63" s="1049"/>
      <c r="BG63" s="1049"/>
      <c r="BH63" s="1049"/>
      <c r="BI63" s="1050"/>
      <c r="BJ63" s="1121" t="s">
        <v>
148</v>
      </c>
      <c r="BK63" s="1040"/>
      <c r="BL63" s="1040"/>
      <c r="BM63" s="1040"/>
      <c r="BN63" s="1122"/>
      <c r="BO63" s="265"/>
      <c r="BP63" s="265"/>
      <c r="BQ63" s="262">
        <v>
57</v>
      </c>
      <c r="BR63" s="263"/>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
58</v>
      </c>
      <c r="BR64" s="263"/>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6"/>
    </row>
    <row r="65" spans="1:131" s="247" customFormat="1" ht="26.25" customHeight="1" thickBot="1" x14ac:dyDescent="0.25">
      <c r="A65" s="252" t="s">
        <v>
418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
59</v>
      </c>
      <c r="BR65" s="263"/>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6"/>
    </row>
    <row r="66" spans="1:131" s="247" customFormat="1" ht="26.25" customHeight="1" x14ac:dyDescent="0.2">
      <c r="A66" s="1090" t="s">
        <v>
419</v>
      </c>
      <c r="B66" s="1091"/>
      <c r="C66" s="1091"/>
      <c r="D66" s="1091"/>
      <c r="E66" s="1091"/>
      <c r="F66" s="1091"/>
      <c r="G66" s="1091"/>
      <c r="H66" s="1091"/>
      <c r="I66" s="1091"/>
      <c r="J66" s="1091"/>
      <c r="K66" s="1091"/>
      <c r="L66" s="1091"/>
      <c r="M66" s="1091"/>
      <c r="N66" s="1091"/>
      <c r="O66" s="1091"/>
      <c r="P66" s="1092"/>
      <c r="Q66" s="1096" t="s">
        <v>
420</v>
      </c>
      <c r="R66" s="1097"/>
      <c r="S66" s="1097"/>
      <c r="T66" s="1097"/>
      <c r="U66" s="1098"/>
      <c r="V66" s="1096" t="s">
        <v>
421</v>
      </c>
      <c r="W66" s="1097"/>
      <c r="X66" s="1097"/>
      <c r="Y66" s="1097"/>
      <c r="Z66" s="1098"/>
      <c r="AA66" s="1096" t="s">
        <v>
422</v>
      </c>
      <c r="AB66" s="1097"/>
      <c r="AC66" s="1097"/>
      <c r="AD66" s="1097"/>
      <c r="AE66" s="1098"/>
      <c r="AF66" s="1102" t="s">
        <v>
423</v>
      </c>
      <c r="AG66" s="1103"/>
      <c r="AH66" s="1103"/>
      <c r="AI66" s="1103"/>
      <c r="AJ66" s="1104"/>
      <c r="AK66" s="1096" t="s">
        <v>
424</v>
      </c>
      <c r="AL66" s="1091"/>
      <c r="AM66" s="1091"/>
      <c r="AN66" s="1091"/>
      <c r="AO66" s="1092"/>
      <c r="AP66" s="1096" t="s">
        <v>
425</v>
      </c>
      <c r="AQ66" s="1097"/>
      <c r="AR66" s="1097"/>
      <c r="AS66" s="1097"/>
      <c r="AT66" s="1098"/>
      <c r="AU66" s="1096" t="s">
        <v>
426</v>
      </c>
      <c r="AV66" s="1097"/>
      <c r="AW66" s="1097"/>
      <c r="AX66" s="1097"/>
      <c r="AY66" s="1098"/>
      <c r="AZ66" s="1096" t="s">
        <v>
382</v>
      </c>
      <c r="BA66" s="1097"/>
      <c r="BB66" s="1097"/>
      <c r="BC66" s="1097"/>
      <c r="BD66" s="1112"/>
      <c r="BE66" s="265"/>
      <c r="BF66" s="265"/>
      <c r="BG66" s="265"/>
      <c r="BH66" s="265"/>
      <c r="BI66" s="265"/>
      <c r="BJ66" s="265"/>
      <c r="BK66" s="265"/>
      <c r="BL66" s="265"/>
      <c r="BM66" s="265"/>
      <c r="BN66" s="265"/>
      <c r="BO66" s="265"/>
      <c r="BP66" s="265"/>
      <c r="BQ66" s="262">
        <v>
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5">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5"/>
      <c r="BF67" s="265"/>
      <c r="BG67" s="265"/>
      <c r="BH67" s="265"/>
      <c r="BI67" s="265"/>
      <c r="BJ67" s="265"/>
      <c r="BK67" s="265"/>
      <c r="BL67" s="265"/>
      <c r="BM67" s="265"/>
      <c r="BN67" s="265"/>
      <c r="BO67" s="265"/>
      <c r="BP67" s="265"/>
      <c r="BQ67" s="262">
        <v>
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2">
      <c r="A68" s="258">
        <v>
1</v>
      </c>
      <c r="B68" s="1080" t="s">
        <v>
584</v>
      </c>
      <c r="C68" s="1081"/>
      <c r="D68" s="1081"/>
      <c r="E68" s="1081"/>
      <c r="F68" s="1081"/>
      <c r="G68" s="1081"/>
      <c r="H68" s="1081"/>
      <c r="I68" s="1081"/>
      <c r="J68" s="1081"/>
      <c r="K68" s="1081"/>
      <c r="L68" s="1081"/>
      <c r="M68" s="1081"/>
      <c r="N68" s="1081"/>
      <c r="O68" s="1081"/>
      <c r="P68" s="1082"/>
      <c r="Q68" s="1083">
        <v>
1743</v>
      </c>
      <c r="R68" s="1077"/>
      <c r="S68" s="1077"/>
      <c r="T68" s="1077"/>
      <c r="U68" s="1077"/>
      <c r="V68" s="1077">
        <v>
1660</v>
      </c>
      <c r="W68" s="1077"/>
      <c r="X68" s="1077"/>
      <c r="Y68" s="1077"/>
      <c r="Z68" s="1077"/>
      <c r="AA68" s="1077">
        <v>
82</v>
      </c>
      <c r="AB68" s="1077"/>
      <c r="AC68" s="1077"/>
      <c r="AD68" s="1077"/>
      <c r="AE68" s="1077"/>
      <c r="AF68" s="1077">
        <v>
82</v>
      </c>
      <c r="AG68" s="1077"/>
      <c r="AH68" s="1077"/>
      <c r="AI68" s="1077"/>
      <c r="AJ68" s="1077"/>
      <c r="AK68" s="1077">
        <v>
41</v>
      </c>
      <c r="AL68" s="1077"/>
      <c r="AM68" s="1077"/>
      <c r="AN68" s="1077"/>
      <c r="AO68" s="1077"/>
      <c r="AP68" s="1077">
        <v>
4523</v>
      </c>
      <c r="AQ68" s="1077"/>
      <c r="AR68" s="1077"/>
      <c r="AS68" s="1077"/>
      <c r="AT68" s="1077"/>
      <c r="AU68" s="1077">
        <v>
217</v>
      </c>
      <c r="AV68" s="1077"/>
      <c r="AW68" s="1077"/>
      <c r="AX68" s="1077"/>
      <c r="AY68" s="1077"/>
      <c r="AZ68" s="1078"/>
      <c r="BA68" s="1078"/>
      <c r="BB68" s="1078"/>
      <c r="BC68" s="1078"/>
      <c r="BD68" s="1079"/>
      <c r="BE68" s="265"/>
      <c r="BF68" s="265"/>
      <c r="BG68" s="265"/>
      <c r="BH68" s="265"/>
      <c r="BI68" s="265"/>
      <c r="BJ68" s="265"/>
      <c r="BK68" s="265"/>
      <c r="BL68" s="265"/>
      <c r="BM68" s="265"/>
      <c r="BN68" s="265"/>
      <c r="BO68" s="265"/>
      <c r="BP68" s="265"/>
      <c r="BQ68" s="262">
        <v>
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2">
      <c r="A69" s="261">
        <v>
2</v>
      </c>
      <c r="B69" s="1063" t="s">
        <v>
585</v>
      </c>
      <c r="C69" s="1064"/>
      <c r="D69" s="1064"/>
      <c r="E69" s="1064"/>
      <c r="F69" s="1064"/>
      <c r="G69" s="1064"/>
      <c r="H69" s="1064"/>
      <c r="I69" s="1064"/>
      <c r="J69" s="1064"/>
      <c r="K69" s="1064"/>
      <c r="L69" s="1064"/>
      <c r="M69" s="1064"/>
      <c r="N69" s="1064"/>
      <c r="O69" s="1064"/>
      <c r="P69" s="1065"/>
      <c r="Q69" s="1076">
        <v>
296</v>
      </c>
      <c r="R69" s="1071"/>
      <c r="S69" s="1071"/>
      <c r="T69" s="1071"/>
      <c r="U69" s="1071"/>
      <c r="V69" s="1071">
        <v>
276</v>
      </c>
      <c r="W69" s="1071"/>
      <c r="X69" s="1071"/>
      <c r="Y69" s="1071"/>
      <c r="Z69" s="1071"/>
      <c r="AA69" s="1071">
        <v>
20</v>
      </c>
      <c r="AB69" s="1071"/>
      <c r="AC69" s="1071"/>
      <c r="AD69" s="1071"/>
      <c r="AE69" s="1071"/>
      <c r="AF69" s="1071">
        <v>
20</v>
      </c>
      <c r="AG69" s="1071"/>
      <c r="AH69" s="1071"/>
      <c r="AI69" s="1071"/>
      <c r="AJ69" s="1071"/>
      <c r="AK69" s="1071">
        <v>
50</v>
      </c>
      <c r="AL69" s="1071"/>
      <c r="AM69" s="1071"/>
      <c r="AN69" s="1071"/>
      <c r="AO69" s="1071"/>
      <c r="AP69" s="1071">
        <v>
219</v>
      </c>
      <c r="AQ69" s="1071"/>
      <c r="AR69" s="1071"/>
      <c r="AS69" s="1071"/>
      <c r="AT69" s="1071"/>
      <c r="AU69" s="1071">
        <v>
12</v>
      </c>
      <c r="AV69" s="1071"/>
      <c r="AW69" s="1071"/>
      <c r="AX69" s="1071"/>
      <c r="AY69" s="1071"/>
      <c r="AZ69" s="1061"/>
      <c r="BA69" s="1061"/>
      <c r="BB69" s="1061"/>
      <c r="BC69" s="1061"/>
      <c r="BD69" s="1062"/>
      <c r="BE69" s="265"/>
      <c r="BF69" s="265"/>
      <c r="BG69" s="265"/>
      <c r="BH69" s="265"/>
      <c r="BI69" s="265"/>
      <c r="BJ69" s="265"/>
      <c r="BK69" s="265"/>
      <c r="BL69" s="265"/>
      <c r="BM69" s="265"/>
      <c r="BN69" s="265"/>
      <c r="BO69" s="265"/>
      <c r="BP69" s="265"/>
      <c r="BQ69" s="262">
        <v>
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2">
      <c r="A70" s="261">
        <v>
3</v>
      </c>
      <c r="B70" s="1063" t="s">
        <v>
586</v>
      </c>
      <c r="C70" s="1064"/>
      <c r="D70" s="1064"/>
      <c r="E70" s="1064"/>
      <c r="F70" s="1064"/>
      <c r="G70" s="1064"/>
      <c r="H70" s="1064"/>
      <c r="I70" s="1064"/>
      <c r="J70" s="1064"/>
      <c r="K70" s="1064"/>
      <c r="L70" s="1064"/>
      <c r="M70" s="1064"/>
      <c r="N70" s="1064"/>
      <c r="O70" s="1064"/>
      <c r="P70" s="1065"/>
      <c r="Q70" s="1076">
        <v>
7216</v>
      </c>
      <c r="R70" s="1071"/>
      <c r="S70" s="1071"/>
      <c r="T70" s="1071"/>
      <c r="U70" s="1071"/>
      <c r="V70" s="1071">
        <v>
7343</v>
      </c>
      <c r="W70" s="1071"/>
      <c r="X70" s="1071"/>
      <c r="Y70" s="1071"/>
      <c r="Z70" s="1071"/>
      <c r="AA70" s="1071">
        <v>
-127</v>
      </c>
      <c r="AB70" s="1071"/>
      <c r="AC70" s="1071"/>
      <c r="AD70" s="1071"/>
      <c r="AE70" s="1071"/>
      <c r="AF70" s="1071">
        <v>
412</v>
      </c>
      <c r="AG70" s="1071"/>
      <c r="AH70" s="1071"/>
      <c r="AI70" s="1071"/>
      <c r="AJ70" s="1071"/>
      <c r="AK70" s="1071" t="s">
        <v>
594</v>
      </c>
      <c r="AL70" s="1071"/>
      <c r="AM70" s="1071"/>
      <c r="AN70" s="1071"/>
      <c r="AO70" s="1071"/>
      <c r="AP70" s="1071">
        <v>
8885</v>
      </c>
      <c r="AQ70" s="1071"/>
      <c r="AR70" s="1071"/>
      <c r="AS70" s="1071"/>
      <c r="AT70" s="1071"/>
      <c r="AU70" s="1071">
        <v>
284</v>
      </c>
      <c r="AV70" s="1071"/>
      <c r="AW70" s="1071"/>
      <c r="AX70" s="1071"/>
      <c r="AY70" s="1071"/>
      <c r="AZ70" s="1061"/>
      <c r="BA70" s="1061"/>
      <c r="BB70" s="1061"/>
      <c r="BC70" s="1061"/>
      <c r="BD70" s="1062"/>
      <c r="BE70" s="265"/>
      <c r="BF70" s="265"/>
      <c r="BG70" s="265"/>
      <c r="BH70" s="265"/>
      <c r="BI70" s="265"/>
      <c r="BJ70" s="265"/>
      <c r="BK70" s="265"/>
      <c r="BL70" s="265"/>
      <c r="BM70" s="265"/>
      <c r="BN70" s="265"/>
      <c r="BO70" s="265"/>
      <c r="BP70" s="265"/>
      <c r="BQ70" s="262">
        <v>
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2">
      <c r="A71" s="261">
        <v>
4</v>
      </c>
      <c r="B71" s="1063" t="s">
        <v>
589</v>
      </c>
      <c r="C71" s="1064"/>
      <c r="D71" s="1064"/>
      <c r="E71" s="1064"/>
      <c r="F71" s="1064"/>
      <c r="G71" s="1064"/>
      <c r="H71" s="1064"/>
      <c r="I71" s="1064"/>
      <c r="J71" s="1064"/>
      <c r="K71" s="1064"/>
      <c r="L71" s="1064"/>
      <c r="M71" s="1064"/>
      <c r="N71" s="1064"/>
      <c r="O71" s="1064"/>
      <c r="P71" s="1065"/>
      <c r="Q71" s="1076">
        <v>
6933</v>
      </c>
      <c r="R71" s="1071"/>
      <c r="S71" s="1071"/>
      <c r="T71" s="1071"/>
      <c r="U71" s="1071"/>
      <c r="V71" s="1071">
        <v>
6850</v>
      </c>
      <c r="W71" s="1071"/>
      <c r="X71" s="1071"/>
      <c r="Y71" s="1071"/>
      <c r="Z71" s="1071"/>
      <c r="AA71" s="1071">
        <v>
82</v>
      </c>
      <c r="AB71" s="1071"/>
      <c r="AC71" s="1071"/>
      <c r="AD71" s="1071"/>
      <c r="AE71" s="1071"/>
      <c r="AF71" s="1071">
        <v>
82</v>
      </c>
      <c r="AG71" s="1071"/>
      <c r="AH71" s="1071"/>
      <c r="AI71" s="1071"/>
      <c r="AJ71" s="1071"/>
      <c r="AK71" s="1071">
        <v>
2485</v>
      </c>
      <c r="AL71" s="1071"/>
      <c r="AM71" s="1071"/>
      <c r="AN71" s="1071"/>
      <c r="AO71" s="1071"/>
      <c r="AP71" s="1071" t="s">
        <v>
594</v>
      </c>
      <c r="AQ71" s="1071"/>
      <c r="AR71" s="1071"/>
      <c r="AS71" s="1071"/>
      <c r="AT71" s="1071"/>
      <c r="AU71" s="1071" t="s">
        <v>
594</v>
      </c>
      <c r="AV71" s="1071"/>
      <c r="AW71" s="1071"/>
      <c r="AX71" s="1071"/>
      <c r="AY71" s="1071"/>
      <c r="AZ71" s="1061"/>
      <c r="BA71" s="1061"/>
      <c r="BB71" s="1061"/>
      <c r="BC71" s="1061"/>
      <c r="BD71" s="1062"/>
      <c r="BE71" s="265"/>
      <c r="BF71" s="265"/>
      <c r="BG71" s="265"/>
      <c r="BH71" s="265"/>
      <c r="BI71" s="265"/>
      <c r="BJ71" s="265"/>
      <c r="BK71" s="265"/>
      <c r="BL71" s="265"/>
      <c r="BM71" s="265"/>
      <c r="BN71" s="265"/>
      <c r="BO71" s="265"/>
      <c r="BP71" s="265"/>
      <c r="BQ71" s="262">
        <v>
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2">
      <c r="A72" s="261">
        <v>
5</v>
      </c>
      <c r="B72" s="1063" t="s">
        <v>
590</v>
      </c>
      <c r="C72" s="1064"/>
      <c r="D72" s="1064"/>
      <c r="E72" s="1064"/>
      <c r="F72" s="1064"/>
      <c r="G72" s="1064"/>
      <c r="H72" s="1064"/>
      <c r="I72" s="1064"/>
      <c r="J72" s="1064"/>
      <c r="K72" s="1064"/>
      <c r="L72" s="1064"/>
      <c r="M72" s="1064"/>
      <c r="N72" s="1064"/>
      <c r="O72" s="1064"/>
      <c r="P72" s="1065"/>
      <c r="Q72" s="1076">
        <v>
1385861</v>
      </c>
      <c r="R72" s="1071"/>
      <c r="S72" s="1071"/>
      <c r="T72" s="1071"/>
      <c r="U72" s="1071"/>
      <c r="V72" s="1071">
        <v>
1346246</v>
      </c>
      <c r="W72" s="1071"/>
      <c r="X72" s="1071"/>
      <c r="Y72" s="1071"/>
      <c r="Z72" s="1071"/>
      <c r="AA72" s="1071">
        <v>
39615</v>
      </c>
      <c r="AB72" s="1071"/>
      <c r="AC72" s="1071"/>
      <c r="AD72" s="1071"/>
      <c r="AE72" s="1071"/>
      <c r="AF72" s="1071">
        <v>
39615</v>
      </c>
      <c r="AG72" s="1071"/>
      <c r="AH72" s="1071"/>
      <c r="AI72" s="1071"/>
      <c r="AJ72" s="1071"/>
      <c r="AK72" s="1071">
        <v>
13582</v>
      </c>
      <c r="AL72" s="1071"/>
      <c r="AM72" s="1071"/>
      <c r="AN72" s="1071"/>
      <c r="AO72" s="1071"/>
      <c r="AP72" s="1071" t="s">
        <v>
594</v>
      </c>
      <c r="AQ72" s="1071"/>
      <c r="AR72" s="1071"/>
      <c r="AS72" s="1071"/>
      <c r="AT72" s="1071"/>
      <c r="AU72" s="1071" t="s">
        <v>
594</v>
      </c>
      <c r="AV72" s="1071"/>
      <c r="AW72" s="1071"/>
      <c r="AX72" s="1071"/>
      <c r="AY72" s="1071"/>
      <c r="AZ72" s="1061"/>
      <c r="BA72" s="1061"/>
      <c r="BB72" s="1061"/>
      <c r="BC72" s="1061"/>
      <c r="BD72" s="1062"/>
      <c r="BE72" s="265"/>
      <c r="BF72" s="265"/>
      <c r="BG72" s="265"/>
      <c r="BH72" s="265"/>
      <c r="BI72" s="265"/>
      <c r="BJ72" s="265"/>
      <c r="BK72" s="265"/>
      <c r="BL72" s="265"/>
      <c r="BM72" s="265"/>
      <c r="BN72" s="265"/>
      <c r="BO72" s="265"/>
      <c r="BP72" s="265"/>
      <c r="BQ72" s="262">
        <v>
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2">
      <c r="A73" s="261">
        <v>
6</v>
      </c>
      <c r="B73" s="1063" t="s">
        <v>
587</v>
      </c>
      <c r="C73" s="1064"/>
      <c r="D73" s="1064"/>
      <c r="E73" s="1064"/>
      <c r="F73" s="1064"/>
      <c r="G73" s="1064"/>
      <c r="H73" s="1064"/>
      <c r="I73" s="1064"/>
      <c r="J73" s="1064"/>
      <c r="K73" s="1064"/>
      <c r="L73" s="1064"/>
      <c r="M73" s="1064"/>
      <c r="N73" s="1064"/>
      <c r="O73" s="1064"/>
      <c r="P73" s="1065"/>
      <c r="Q73" s="1076">
        <v>
5713</v>
      </c>
      <c r="R73" s="1071"/>
      <c r="S73" s="1071"/>
      <c r="T73" s="1071"/>
      <c r="U73" s="1071"/>
      <c r="V73" s="1071">
        <v>
5295</v>
      </c>
      <c r="W73" s="1071"/>
      <c r="X73" s="1071"/>
      <c r="Y73" s="1071"/>
      <c r="Z73" s="1071"/>
      <c r="AA73" s="1071">
        <v>
418</v>
      </c>
      <c r="AB73" s="1071"/>
      <c r="AC73" s="1071"/>
      <c r="AD73" s="1071"/>
      <c r="AE73" s="1071"/>
      <c r="AF73" s="1071">
        <v>
418</v>
      </c>
      <c r="AG73" s="1071"/>
      <c r="AH73" s="1071"/>
      <c r="AI73" s="1071"/>
      <c r="AJ73" s="1071"/>
      <c r="AK73" s="1071">
        <v>
1100</v>
      </c>
      <c r="AL73" s="1071"/>
      <c r="AM73" s="1071"/>
      <c r="AN73" s="1071"/>
      <c r="AO73" s="1071"/>
      <c r="AP73" s="1071" t="s">
        <v>
594</v>
      </c>
      <c r="AQ73" s="1071"/>
      <c r="AR73" s="1071"/>
      <c r="AS73" s="1071"/>
      <c r="AT73" s="1071"/>
      <c r="AU73" s="1071" t="s">
        <v>
594</v>
      </c>
      <c r="AV73" s="1071"/>
      <c r="AW73" s="1071"/>
      <c r="AX73" s="1071"/>
      <c r="AY73" s="1071"/>
      <c r="AZ73" s="1061"/>
      <c r="BA73" s="1061"/>
      <c r="BB73" s="1061"/>
      <c r="BC73" s="1061"/>
      <c r="BD73" s="1062"/>
      <c r="BE73" s="265"/>
      <c r="BF73" s="265"/>
      <c r="BG73" s="265"/>
      <c r="BH73" s="265"/>
      <c r="BI73" s="265"/>
      <c r="BJ73" s="265"/>
      <c r="BK73" s="265"/>
      <c r="BL73" s="265"/>
      <c r="BM73" s="265"/>
      <c r="BN73" s="265"/>
      <c r="BO73" s="265"/>
      <c r="BP73" s="265"/>
      <c r="BQ73" s="262">
        <v>
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2">
      <c r="A74" s="261">
        <v>
7</v>
      </c>
      <c r="B74" s="1063" t="s">
        <v>
588</v>
      </c>
      <c r="C74" s="1064"/>
      <c r="D74" s="1064"/>
      <c r="E74" s="1064"/>
      <c r="F74" s="1064"/>
      <c r="G74" s="1064"/>
      <c r="H74" s="1064"/>
      <c r="I74" s="1064"/>
      <c r="J74" s="1064"/>
      <c r="K74" s="1064"/>
      <c r="L74" s="1064"/>
      <c r="M74" s="1064"/>
      <c r="N74" s="1064"/>
      <c r="O74" s="1064"/>
      <c r="P74" s="1065"/>
      <c r="Q74" s="1076">
        <v>
4</v>
      </c>
      <c r="R74" s="1071"/>
      <c r="S74" s="1071"/>
      <c r="T74" s="1071"/>
      <c r="U74" s="1071"/>
      <c r="V74" s="1071">
        <v>
3</v>
      </c>
      <c r="W74" s="1071"/>
      <c r="X74" s="1071"/>
      <c r="Y74" s="1071"/>
      <c r="Z74" s="1071"/>
      <c r="AA74" s="1071">
        <v>
1</v>
      </c>
      <c r="AB74" s="1071"/>
      <c r="AC74" s="1071"/>
      <c r="AD74" s="1071"/>
      <c r="AE74" s="1071"/>
      <c r="AF74" s="1071">
        <v>
1</v>
      </c>
      <c r="AG74" s="1071"/>
      <c r="AH74" s="1071"/>
      <c r="AI74" s="1071"/>
      <c r="AJ74" s="1071"/>
      <c r="AK74" s="1071" t="s">
        <v>
594</v>
      </c>
      <c r="AL74" s="1071"/>
      <c r="AM74" s="1071"/>
      <c r="AN74" s="1071"/>
      <c r="AO74" s="1071"/>
      <c r="AP74" s="1071" t="s">
        <v>
594</v>
      </c>
      <c r="AQ74" s="1071"/>
      <c r="AR74" s="1071"/>
      <c r="AS74" s="1071"/>
      <c r="AT74" s="1071"/>
      <c r="AU74" s="1071" t="s">
        <v>
594</v>
      </c>
      <c r="AV74" s="1071"/>
      <c r="AW74" s="1071"/>
      <c r="AX74" s="1071"/>
      <c r="AY74" s="1071"/>
      <c r="AZ74" s="1061"/>
      <c r="BA74" s="1061"/>
      <c r="BB74" s="1061"/>
      <c r="BC74" s="1061"/>
      <c r="BD74" s="1062"/>
      <c r="BE74" s="265"/>
      <c r="BF74" s="265"/>
      <c r="BG74" s="265"/>
      <c r="BH74" s="265"/>
      <c r="BI74" s="265"/>
      <c r="BJ74" s="265"/>
      <c r="BK74" s="265"/>
      <c r="BL74" s="265"/>
      <c r="BM74" s="265"/>
      <c r="BN74" s="265"/>
      <c r="BO74" s="265"/>
      <c r="BP74" s="265"/>
      <c r="BQ74" s="262">
        <v>
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2">
      <c r="A75" s="261">
        <v>
8</v>
      </c>
      <c r="B75" s="1063" t="s">
        <v>
595</v>
      </c>
      <c r="C75" s="1064"/>
      <c r="D75" s="1064"/>
      <c r="E75" s="1064"/>
      <c r="F75" s="1064"/>
      <c r="G75" s="1064"/>
      <c r="H75" s="1064"/>
      <c r="I75" s="1064"/>
      <c r="J75" s="1064"/>
      <c r="K75" s="1064"/>
      <c r="L75" s="1064"/>
      <c r="M75" s="1064"/>
      <c r="N75" s="1064"/>
      <c r="O75" s="1064"/>
      <c r="P75" s="1065"/>
      <c r="Q75" s="1072">
        <v>
859</v>
      </c>
      <c r="R75" s="1073"/>
      <c r="S75" s="1073"/>
      <c r="T75" s="1073"/>
      <c r="U75" s="1074"/>
      <c r="V75" s="1075">
        <v>
837</v>
      </c>
      <c r="W75" s="1073"/>
      <c r="X75" s="1073"/>
      <c r="Y75" s="1073"/>
      <c r="Z75" s="1074"/>
      <c r="AA75" s="1075">
        <v>
22</v>
      </c>
      <c r="AB75" s="1073"/>
      <c r="AC75" s="1073"/>
      <c r="AD75" s="1073"/>
      <c r="AE75" s="1074"/>
      <c r="AF75" s="1075">
        <v>
22</v>
      </c>
      <c r="AG75" s="1073"/>
      <c r="AH75" s="1073"/>
      <c r="AI75" s="1073"/>
      <c r="AJ75" s="1074"/>
      <c r="AK75" s="1075">
        <v>
23</v>
      </c>
      <c r="AL75" s="1073"/>
      <c r="AM75" s="1073"/>
      <c r="AN75" s="1073"/>
      <c r="AO75" s="1074"/>
      <c r="AP75" s="1071" t="s">
        <v>
594</v>
      </c>
      <c r="AQ75" s="1071"/>
      <c r="AR75" s="1071"/>
      <c r="AS75" s="1071"/>
      <c r="AT75" s="1071"/>
      <c r="AU75" s="1071" t="s">
        <v>
594</v>
      </c>
      <c r="AV75" s="1071"/>
      <c r="AW75" s="1071"/>
      <c r="AX75" s="1071"/>
      <c r="AY75" s="1071"/>
      <c r="AZ75" s="1061"/>
      <c r="BA75" s="1061"/>
      <c r="BB75" s="1061"/>
      <c r="BC75" s="1061"/>
      <c r="BD75" s="1062"/>
      <c r="BE75" s="265"/>
      <c r="BF75" s="265"/>
      <c r="BG75" s="265"/>
      <c r="BH75" s="265"/>
      <c r="BI75" s="265"/>
      <c r="BJ75" s="265"/>
      <c r="BK75" s="265"/>
      <c r="BL75" s="265"/>
      <c r="BM75" s="265"/>
      <c r="BN75" s="265"/>
      <c r="BO75" s="265"/>
      <c r="BP75" s="265"/>
      <c r="BQ75" s="262">
        <v>
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2">
      <c r="A76" s="261">
        <v>
9</v>
      </c>
      <c r="B76" s="1063" t="s">
        <v>
596</v>
      </c>
      <c r="C76" s="1064"/>
      <c r="D76" s="1064"/>
      <c r="E76" s="1064"/>
      <c r="F76" s="1064"/>
      <c r="G76" s="1064"/>
      <c r="H76" s="1064"/>
      <c r="I76" s="1064"/>
      <c r="J76" s="1064"/>
      <c r="K76" s="1064"/>
      <c r="L76" s="1064"/>
      <c r="M76" s="1064"/>
      <c r="N76" s="1064"/>
      <c r="O76" s="1064"/>
      <c r="P76" s="1065"/>
      <c r="Q76" s="1072">
        <v>
299</v>
      </c>
      <c r="R76" s="1073"/>
      <c r="S76" s="1073"/>
      <c r="T76" s="1073"/>
      <c r="U76" s="1074"/>
      <c r="V76" s="1075">
        <v>
244</v>
      </c>
      <c r="W76" s="1073"/>
      <c r="X76" s="1073"/>
      <c r="Y76" s="1073"/>
      <c r="Z76" s="1074"/>
      <c r="AA76" s="1075">
        <v>
55</v>
      </c>
      <c r="AB76" s="1073"/>
      <c r="AC76" s="1073"/>
      <c r="AD76" s="1073"/>
      <c r="AE76" s="1074"/>
      <c r="AF76" s="1075">
        <v>
55</v>
      </c>
      <c r="AG76" s="1073"/>
      <c r="AH76" s="1073"/>
      <c r="AI76" s="1073"/>
      <c r="AJ76" s="1074"/>
      <c r="AK76" s="1075" t="s">
        <v>
594</v>
      </c>
      <c r="AL76" s="1073"/>
      <c r="AM76" s="1073"/>
      <c r="AN76" s="1073"/>
      <c r="AO76" s="1074"/>
      <c r="AP76" s="1071" t="s">
        <v>
594</v>
      </c>
      <c r="AQ76" s="1071"/>
      <c r="AR76" s="1071"/>
      <c r="AS76" s="1071"/>
      <c r="AT76" s="1071"/>
      <c r="AU76" s="1071" t="s">
        <v>
594</v>
      </c>
      <c r="AV76" s="1071"/>
      <c r="AW76" s="1071"/>
      <c r="AX76" s="1071"/>
      <c r="AY76" s="1071"/>
      <c r="AZ76" s="1061"/>
      <c r="BA76" s="1061"/>
      <c r="BB76" s="1061"/>
      <c r="BC76" s="1061"/>
      <c r="BD76" s="1062"/>
      <c r="BE76" s="265"/>
      <c r="BF76" s="265"/>
      <c r="BG76" s="265"/>
      <c r="BH76" s="265"/>
      <c r="BI76" s="265"/>
      <c r="BJ76" s="265"/>
      <c r="BK76" s="265"/>
      <c r="BL76" s="265"/>
      <c r="BM76" s="265"/>
      <c r="BN76" s="265"/>
      <c r="BO76" s="265"/>
      <c r="BP76" s="265"/>
      <c r="BQ76" s="262">
        <v>
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2">
      <c r="A77" s="261">
        <v>
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
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2">
      <c r="A78" s="261">
        <v>
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
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2">
      <c r="A79" s="261">
        <v>
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
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2">
      <c r="A80" s="261">
        <v>
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
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2">
      <c r="A81" s="261">
        <v>
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
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2">
      <c r="A82" s="261">
        <v>
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
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2">
      <c r="A83" s="261">
        <v>
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
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2">
      <c r="A84" s="261">
        <v>
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
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2">
      <c r="A85" s="261">
        <v>
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
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2">
      <c r="A86" s="261">
        <v>
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
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2">
      <c r="A87" s="269">
        <v>
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
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5">
      <c r="A88" s="264" t="s">
        <v>
395</v>
      </c>
      <c r="B88" s="1033" t="s">
        <v>
427</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
40707</v>
      </c>
      <c r="AG88" s="1048"/>
      <c r="AH88" s="1048"/>
      <c r="AI88" s="1048"/>
      <c r="AJ88" s="1048"/>
      <c r="AK88" s="1052"/>
      <c r="AL88" s="1052"/>
      <c r="AM88" s="1052"/>
      <c r="AN88" s="1052"/>
      <c r="AO88" s="1052"/>
      <c r="AP88" s="1048">
        <v>
13627</v>
      </c>
      <c r="AQ88" s="1048"/>
      <c r="AR88" s="1048"/>
      <c r="AS88" s="1048"/>
      <c r="AT88" s="1048"/>
      <c r="AU88" s="1048">
        <v>
513</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
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
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
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
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
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
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
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
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
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
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
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
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
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
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
395</v>
      </c>
      <c r="BR102" s="1033" t="s">
        <v>
428</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
95</v>
      </c>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
429</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
430</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
431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
432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27" t="s">
        <v>
433</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
434</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2">
      <c r="A109" s="982" t="s">
        <v>
435</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
436</v>
      </c>
      <c r="AB109" s="983"/>
      <c r="AC109" s="983"/>
      <c r="AD109" s="983"/>
      <c r="AE109" s="984"/>
      <c r="AF109" s="985" t="s">
        <v>
313</v>
      </c>
      <c r="AG109" s="983"/>
      <c r="AH109" s="983"/>
      <c r="AI109" s="983"/>
      <c r="AJ109" s="984"/>
      <c r="AK109" s="985" t="s">
        <v>
312</v>
      </c>
      <c r="AL109" s="983"/>
      <c r="AM109" s="983"/>
      <c r="AN109" s="983"/>
      <c r="AO109" s="984"/>
      <c r="AP109" s="985" t="s">
        <v>
437</v>
      </c>
      <c r="AQ109" s="983"/>
      <c r="AR109" s="983"/>
      <c r="AS109" s="983"/>
      <c r="AT109" s="1014"/>
      <c r="AU109" s="982" t="s">
        <v>
435</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
436</v>
      </c>
      <c r="BR109" s="983"/>
      <c r="BS109" s="983"/>
      <c r="BT109" s="983"/>
      <c r="BU109" s="984"/>
      <c r="BV109" s="985" t="s">
        <v>
313</v>
      </c>
      <c r="BW109" s="983"/>
      <c r="BX109" s="983"/>
      <c r="BY109" s="983"/>
      <c r="BZ109" s="984"/>
      <c r="CA109" s="985" t="s">
        <v>
312</v>
      </c>
      <c r="CB109" s="983"/>
      <c r="CC109" s="983"/>
      <c r="CD109" s="983"/>
      <c r="CE109" s="984"/>
      <c r="CF109" s="1021" t="s">
        <v>
437</v>
      </c>
      <c r="CG109" s="1021"/>
      <c r="CH109" s="1021"/>
      <c r="CI109" s="1021"/>
      <c r="CJ109" s="1021"/>
      <c r="CK109" s="985" t="s">
        <v>
438</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
436</v>
      </c>
      <c r="DH109" s="983"/>
      <c r="DI109" s="983"/>
      <c r="DJ109" s="983"/>
      <c r="DK109" s="984"/>
      <c r="DL109" s="985" t="s">
        <v>
313</v>
      </c>
      <c r="DM109" s="983"/>
      <c r="DN109" s="983"/>
      <c r="DO109" s="983"/>
      <c r="DP109" s="984"/>
      <c r="DQ109" s="985" t="s">
        <v>
312</v>
      </c>
      <c r="DR109" s="983"/>
      <c r="DS109" s="983"/>
      <c r="DT109" s="983"/>
      <c r="DU109" s="984"/>
      <c r="DV109" s="985" t="s">
        <v>
437</v>
      </c>
      <c r="DW109" s="983"/>
      <c r="DX109" s="983"/>
      <c r="DY109" s="983"/>
      <c r="DZ109" s="1014"/>
    </row>
    <row r="110" spans="1:131" s="246" customFormat="1" ht="26.25" customHeight="1" x14ac:dyDescent="0.2">
      <c r="A110" s="885" t="s">
        <v>
439</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
90582</v>
      </c>
      <c r="AB110" s="976"/>
      <c r="AC110" s="976"/>
      <c r="AD110" s="976"/>
      <c r="AE110" s="977"/>
      <c r="AF110" s="978">
        <v>
91522</v>
      </c>
      <c r="AG110" s="976"/>
      <c r="AH110" s="976"/>
      <c r="AI110" s="976"/>
      <c r="AJ110" s="977"/>
      <c r="AK110" s="978">
        <v>
93786</v>
      </c>
      <c r="AL110" s="976"/>
      <c r="AM110" s="976"/>
      <c r="AN110" s="976"/>
      <c r="AO110" s="977"/>
      <c r="AP110" s="979">
        <v>
8.1</v>
      </c>
      <c r="AQ110" s="980"/>
      <c r="AR110" s="980"/>
      <c r="AS110" s="980"/>
      <c r="AT110" s="981"/>
      <c r="AU110" s="1015" t="s">
        <v>
72</v>
      </c>
      <c r="AV110" s="1016"/>
      <c r="AW110" s="1016"/>
      <c r="AX110" s="1016"/>
      <c r="AY110" s="1016"/>
      <c r="AZ110" s="941" t="s">
        <v>
440</v>
      </c>
      <c r="BA110" s="886"/>
      <c r="BB110" s="886"/>
      <c r="BC110" s="886"/>
      <c r="BD110" s="886"/>
      <c r="BE110" s="886"/>
      <c r="BF110" s="886"/>
      <c r="BG110" s="886"/>
      <c r="BH110" s="886"/>
      <c r="BI110" s="886"/>
      <c r="BJ110" s="886"/>
      <c r="BK110" s="886"/>
      <c r="BL110" s="886"/>
      <c r="BM110" s="886"/>
      <c r="BN110" s="886"/>
      <c r="BO110" s="886"/>
      <c r="BP110" s="887"/>
      <c r="BQ110" s="942">
        <v>
1099621</v>
      </c>
      <c r="BR110" s="923"/>
      <c r="BS110" s="923"/>
      <c r="BT110" s="923"/>
      <c r="BU110" s="923"/>
      <c r="BV110" s="923">
        <v>
1070505</v>
      </c>
      <c r="BW110" s="923"/>
      <c r="BX110" s="923"/>
      <c r="BY110" s="923"/>
      <c r="BZ110" s="923"/>
      <c r="CA110" s="923">
        <v>
1036122</v>
      </c>
      <c r="CB110" s="923"/>
      <c r="CC110" s="923"/>
      <c r="CD110" s="923"/>
      <c r="CE110" s="923"/>
      <c r="CF110" s="947">
        <v>
89</v>
      </c>
      <c r="CG110" s="948"/>
      <c r="CH110" s="948"/>
      <c r="CI110" s="948"/>
      <c r="CJ110" s="948"/>
      <c r="CK110" s="1011" t="s">
        <v>
441</v>
      </c>
      <c r="CL110" s="897"/>
      <c r="CM110" s="972" t="s">
        <v>
442</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
443</v>
      </c>
      <c r="DH110" s="923"/>
      <c r="DI110" s="923"/>
      <c r="DJ110" s="923"/>
      <c r="DK110" s="923"/>
      <c r="DL110" s="923" t="s">
        <v>
148</v>
      </c>
      <c r="DM110" s="923"/>
      <c r="DN110" s="923"/>
      <c r="DO110" s="923"/>
      <c r="DP110" s="923"/>
      <c r="DQ110" s="923" t="s">
        <v>
444</v>
      </c>
      <c r="DR110" s="923"/>
      <c r="DS110" s="923"/>
      <c r="DT110" s="923"/>
      <c r="DU110" s="923"/>
      <c r="DV110" s="924" t="s">
        <v>
444</v>
      </c>
      <c r="DW110" s="924"/>
      <c r="DX110" s="924"/>
      <c r="DY110" s="924"/>
      <c r="DZ110" s="925"/>
    </row>
    <row r="111" spans="1:131" s="246" customFormat="1" ht="26.25" customHeight="1" x14ac:dyDescent="0.2">
      <c r="A111" s="852" t="s">
        <v>
445</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
443</v>
      </c>
      <c r="AB111" s="1004"/>
      <c r="AC111" s="1004"/>
      <c r="AD111" s="1004"/>
      <c r="AE111" s="1005"/>
      <c r="AF111" s="1006" t="s">
        <v>
443</v>
      </c>
      <c r="AG111" s="1004"/>
      <c r="AH111" s="1004"/>
      <c r="AI111" s="1004"/>
      <c r="AJ111" s="1005"/>
      <c r="AK111" s="1006" t="s">
        <v>
443</v>
      </c>
      <c r="AL111" s="1004"/>
      <c r="AM111" s="1004"/>
      <c r="AN111" s="1004"/>
      <c r="AO111" s="1005"/>
      <c r="AP111" s="1007" t="s">
        <v>
148</v>
      </c>
      <c r="AQ111" s="1008"/>
      <c r="AR111" s="1008"/>
      <c r="AS111" s="1008"/>
      <c r="AT111" s="1009"/>
      <c r="AU111" s="1017"/>
      <c r="AV111" s="1018"/>
      <c r="AW111" s="1018"/>
      <c r="AX111" s="1018"/>
      <c r="AY111" s="1018"/>
      <c r="AZ111" s="893" t="s">
        <v>
446</v>
      </c>
      <c r="BA111" s="828"/>
      <c r="BB111" s="828"/>
      <c r="BC111" s="828"/>
      <c r="BD111" s="828"/>
      <c r="BE111" s="828"/>
      <c r="BF111" s="828"/>
      <c r="BG111" s="828"/>
      <c r="BH111" s="828"/>
      <c r="BI111" s="828"/>
      <c r="BJ111" s="828"/>
      <c r="BK111" s="828"/>
      <c r="BL111" s="828"/>
      <c r="BM111" s="828"/>
      <c r="BN111" s="828"/>
      <c r="BO111" s="828"/>
      <c r="BP111" s="829"/>
      <c r="BQ111" s="894" t="s">
        <v>
443</v>
      </c>
      <c r="BR111" s="895"/>
      <c r="BS111" s="895"/>
      <c r="BT111" s="895"/>
      <c r="BU111" s="895"/>
      <c r="BV111" s="895" t="s">
        <v>
148</v>
      </c>
      <c r="BW111" s="895"/>
      <c r="BX111" s="895"/>
      <c r="BY111" s="895"/>
      <c r="BZ111" s="895"/>
      <c r="CA111" s="895" t="s">
        <v>
443</v>
      </c>
      <c r="CB111" s="895"/>
      <c r="CC111" s="895"/>
      <c r="CD111" s="895"/>
      <c r="CE111" s="895"/>
      <c r="CF111" s="956" t="s">
        <v>
443</v>
      </c>
      <c r="CG111" s="957"/>
      <c r="CH111" s="957"/>
      <c r="CI111" s="957"/>
      <c r="CJ111" s="957"/>
      <c r="CK111" s="1012"/>
      <c r="CL111" s="899"/>
      <c r="CM111" s="902" t="s">
        <v>
447</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
148</v>
      </c>
      <c r="DH111" s="895"/>
      <c r="DI111" s="895"/>
      <c r="DJ111" s="895"/>
      <c r="DK111" s="895"/>
      <c r="DL111" s="895" t="s">
        <v>
443</v>
      </c>
      <c r="DM111" s="895"/>
      <c r="DN111" s="895"/>
      <c r="DO111" s="895"/>
      <c r="DP111" s="895"/>
      <c r="DQ111" s="895" t="s">
        <v>
148</v>
      </c>
      <c r="DR111" s="895"/>
      <c r="DS111" s="895"/>
      <c r="DT111" s="895"/>
      <c r="DU111" s="895"/>
      <c r="DV111" s="872" t="s">
        <v>
148</v>
      </c>
      <c r="DW111" s="872"/>
      <c r="DX111" s="872"/>
      <c r="DY111" s="872"/>
      <c r="DZ111" s="873"/>
    </row>
    <row r="112" spans="1:131" s="246" customFormat="1" ht="26.25" customHeight="1" x14ac:dyDescent="0.2">
      <c r="A112" s="997" t="s">
        <v>
448</v>
      </c>
      <c r="B112" s="998"/>
      <c r="C112" s="828" t="s">
        <v>
449</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
443</v>
      </c>
      <c r="AB112" s="858"/>
      <c r="AC112" s="858"/>
      <c r="AD112" s="858"/>
      <c r="AE112" s="859"/>
      <c r="AF112" s="860" t="s">
        <v>
148</v>
      </c>
      <c r="AG112" s="858"/>
      <c r="AH112" s="858"/>
      <c r="AI112" s="858"/>
      <c r="AJ112" s="859"/>
      <c r="AK112" s="860" t="s">
        <v>
443</v>
      </c>
      <c r="AL112" s="858"/>
      <c r="AM112" s="858"/>
      <c r="AN112" s="858"/>
      <c r="AO112" s="859"/>
      <c r="AP112" s="905" t="s">
        <v>
443</v>
      </c>
      <c r="AQ112" s="906"/>
      <c r="AR112" s="906"/>
      <c r="AS112" s="906"/>
      <c r="AT112" s="907"/>
      <c r="AU112" s="1017"/>
      <c r="AV112" s="1018"/>
      <c r="AW112" s="1018"/>
      <c r="AX112" s="1018"/>
      <c r="AY112" s="1018"/>
      <c r="AZ112" s="893" t="s">
        <v>
450</v>
      </c>
      <c r="BA112" s="828"/>
      <c r="BB112" s="828"/>
      <c r="BC112" s="828"/>
      <c r="BD112" s="828"/>
      <c r="BE112" s="828"/>
      <c r="BF112" s="828"/>
      <c r="BG112" s="828"/>
      <c r="BH112" s="828"/>
      <c r="BI112" s="828"/>
      <c r="BJ112" s="828"/>
      <c r="BK112" s="828"/>
      <c r="BL112" s="828"/>
      <c r="BM112" s="828"/>
      <c r="BN112" s="828"/>
      <c r="BO112" s="828"/>
      <c r="BP112" s="829"/>
      <c r="BQ112" s="894">
        <v>
1793460</v>
      </c>
      <c r="BR112" s="895"/>
      <c r="BS112" s="895"/>
      <c r="BT112" s="895"/>
      <c r="BU112" s="895"/>
      <c r="BV112" s="895">
        <v>
1735443</v>
      </c>
      <c r="BW112" s="895"/>
      <c r="BX112" s="895"/>
      <c r="BY112" s="895"/>
      <c r="BZ112" s="895"/>
      <c r="CA112" s="895">
        <v>
1686401</v>
      </c>
      <c r="CB112" s="895"/>
      <c r="CC112" s="895"/>
      <c r="CD112" s="895"/>
      <c r="CE112" s="895"/>
      <c r="CF112" s="956">
        <v>
144.9</v>
      </c>
      <c r="CG112" s="957"/>
      <c r="CH112" s="957"/>
      <c r="CI112" s="957"/>
      <c r="CJ112" s="957"/>
      <c r="CK112" s="1012"/>
      <c r="CL112" s="899"/>
      <c r="CM112" s="902" t="s">
        <v>
451</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
148</v>
      </c>
      <c r="DH112" s="895"/>
      <c r="DI112" s="895"/>
      <c r="DJ112" s="895"/>
      <c r="DK112" s="895"/>
      <c r="DL112" s="895" t="s">
        <v>
148</v>
      </c>
      <c r="DM112" s="895"/>
      <c r="DN112" s="895"/>
      <c r="DO112" s="895"/>
      <c r="DP112" s="895"/>
      <c r="DQ112" s="895" t="s">
        <v>
443</v>
      </c>
      <c r="DR112" s="895"/>
      <c r="DS112" s="895"/>
      <c r="DT112" s="895"/>
      <c r="DU112" s="895"/>
      <c r="DV112" s="872" t="s">
        <v>
443</v>
      </c>
      <c r="DW112" s="872"/>
      <c r="DX112" s="872"/>
      <c r="DY112" s="872"/>
      <c r="DZ112" s="873"/>
    </row>
    <row r="113" spans="1:130" s="246" customFormat="1" ht="26.25" customHeight="1" x14ac:dyDescent="0.2">
      <c r="A113" s="999"/>
      <c r="B113" s="1000"/>
      <c r="C113" s="828" t="s">
        <v>
452</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
176178</v>
      </c>
      <c r="AB113" s="1004"/>
      <c r="AC113" s="1004"/>
      <c r="AD113" s="1004"/>
      <c r="AE113" s="1005"/>
      <c r="AF113" s="1006">
        <v>
176768</v>
      </c>
      <c r="AG113" s="1004"/>
      <c r="AH113" s="1004"/>
      <c r="AI113" s="1004"/>
      <c r="AJ113" s="1005"/>
      <c r="AK113" s="1006">
        <v>
179893</v>
      </c>
      <c r="AL113" s="1004"/>
      <c r="AM113" s="1004"/>
      <c r="AN113" s="1004"/>
      <c r="AO113" s="1005"/>
      <c r="AP113" s="1007">
        <v>
15.5</v>
      </c>
      <c r="AQ113" s="1008"/>
      <c r="AR113" s="1008"/>
      <c r="AS113" s="1008"/>
      <c r="AT113" s="1009"/>
      <c r="AU113" s="1017"/>
      <c r="AV113" s="1018"/>
      <c r="AW113" s="1018"/>
      <c r="AX113" s="1018"/>
      <c r="AY113" s="1018"/>
      <c r="AZ113" s="893" t="s">
        <v>
453</v>
      </c>
      <c r="BA113" s="828"/>
      <c r="BB113" s="828"/>
      <c r="BC113" s="828"/>
      <c r="BD113" s="828"/>
      <c r="BE113" s="828"/>
      <c r="BF113" s="828"/>
      <c r="BG113" s="828"/>
      <c r="BH113" s="828"/>
      <c r="BI113" s="828"/>
      <c r="BJ113" s="828"/>
      <c r="BK113" s="828"/>
      <c r="BL113" s="828"/>
      <c r="BM113" s="828"/>
      <c r="BN113" s="828"/>
      <c r="BO113" s="828"/>
      <c r="BP113" s="829"/>
      <c r="BQ113" s="894">
        <v>
549474</v>
      </c>
      <c r="BR113" s="895"/>
      <c r="BS113" s="895"/>
      <c r="BT113" s="895"/>
      <c r="BU113" s="895"/>
      <c r="BV113" s="895">
        <v>
544311</v>
      </c>
      <c r="BW113" s="895"/>
      <c r="BX113" s="895"/>
      <c r="BY113" s="895"/>
      <c r="BZ113" s="895"/>
      <c r="CA113" s="895">
        <v>
513650</v>
      </c>
      <c r="CB113" s="895"/>
      <c r="CC113" s="895"/>
      <c r="CD113" s="895"/>
      <c r="CE113" s="895"/>
      <c r="CF113" s="956">
        <v>
44.1</v>
      </c>
      <c r="CG113" s="957"/>
      <c r="CH113" s="957"/>
      <c r="CI113" s="957"/>
      <c r="CJ113" s="957"/>
      <c r="CK113" s="1012"/>
      <c r="CL113" s="899"/>
      <c r="CM113" s="902" t="s">
        <v>
454</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
148</v>
      </c>
      <c r="DH113" s="858"/>
      <c r="DI113" s="858"/>
      <c r="DJ113" s="858"/>
      <c r="DK113" s="859"/>
      <c r="DL113" s="860" t="s">
        <v>
443</v>
      </c>
      <c r="DM113" s="858"/>
      <c r="DN113" s="858"/>
      <c r="DO113" s="858"/>
      <c r="DP113" s="859"/>
      <c r="DQ113" s="860" t="s">
        <v>
443</v>
      </c>
      <c r="DR113" s="858"/>
      <c r="DS113" s="858"/>
      <c r="DT113" s="858"/>
      <c r="DU113" s="859"/>
      <c r="DV113" s="905" t="s">
        <v>
443</v>
      </c>
      <c r="DW113" s="906"/>
      <c r="DX113" s="906"/>
      <c r="DY113" s="906"/>
      <c r="DZ113" s="907"/>
    </row>
    <row r="114" spans="1:130" s="246" customFormat="1" ht="26.25" customHeight="1" x14ac:dyDescent="0.2">
      <c r="A114" s="999"/>
      <c r="B114" s="1000"/>
      <c r="C114" s="828" t="s">
        <v>
455</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
32966</v>
      </c>
      <c r="AB114" s="858"/>
      <c r="AC114" s="858"/>
      <c r="AD114" s="858"/>
      <c r="AE114" s="859"/>
      <c r="AF114" s="860">
        <v>
34026</v>
      </c>
      <c r="AG114" s="858"/>
      <c r="AH114" s="858"/>
      <c r="AI114" s="858"/>
      <c r="AJ114" s="859"/>
      <c r="AK114" s="860">
        <v>
34004</v>
      </c>
      <c r="AL114" s="858"/>
      <c r="AM114" s="858"/>
      <c r="AN114" s="858"/>
      <c r="AO114" s="859"/>
      <c r="AP114" s="905">
        <v>
2.9</v>
      </c>
      <c r="AQ114" s="906"/>
      <c r="AR114" s="906"/>
      <c r="AS114" s="906"/>
      <c r="AT114" s="907"/>
      <c r="AU114" s="1017"/>
      <c r="AV114" s="1018"/>
      <c r="AW114" s="1018"/>
      <c r="AX114" s="1018"/>
      <c r="AY114" s="1018"/>
      <c r="AZ114" s="893" t="s">
        <v>
456</v>
      </c>
      <c r="BA114" s="828"/>
      <c r="BB114" s="828"/>
      <c r="BC114" s="828"/>
      <c r="BD114" s="828"/>
      <c r="BE114" s="828"/>
      <c r="BF114" s="828"/>
      <c r="BG114" s="828"/>
      <c r="BH114" s="828"/>
      <c r="BI114" s="828"/>
      <c r="BJ114" s="828"/>
      <c r="BK114" s="828"/>
      <c r="BL114" s="828"/>
      <c r="BM114" s="828"/>
      <c r="BN114" s="828"/>
      <c r="BO114" s="828"/>
      <c r="BP114" s="829"/>
      <c r="BQ114" s="894">
        <v>
564675</v>
      </c>
      <c r="BR114" s="895"/>
      <c r="BS114" s="895"/>
      <c r="BT114" s="895"/>
      <c r="BU114" s="895"/>
      <c r="BV114" s="895">
        <v>
565009</v>
      </c>
      <c r="BW114" s="895"/>
      <c r="BX114" s="895"/>
      <c r="BY114" s="895"/>
      <c r="BZ114" s="895"/>
      <c r="CA114" s="895">
        <v>
564385</v>
      </c>
      <c r="CB114" s="895"/>
      <c r="CC114" s="895"/>
      <c r="CD114" s="895"/>
      <c r="CE114" s="895"/>
      <c r="CF114" s="956">
        <v>
48.5</v>
      </c>
      <c r="CG114" s="957"/>
      <c r="CH114" s="957"/>
      <c r="CI114" s="957"/>
      <c r="CJ114" s="957"/>
      <c r="CK114" s="1012"/>
      <c r="CL114" s="899"/>
      <c r="CM114" s="902" t="s">
        <v>
457</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
443</v>
      </c>
      <c r="DH114" s="858"/>
      <c r="DI114" s="858"/>
      <c r="DJ114" s="858"/>
      <c r="DK114" s="859"/>
      <c r="DL114" s="860" t="s">
        <v>
148</v>
      </c>
      <c r="DM114" s="858"/>
      <c r="DN114" s="858"/>
      <c r="DO114" s="858"/>
      <c r="DP114" s="859"/>
      <c r="DQ114" s="860" t="s">
        <v>
443</v>
      </c>
      <c r="DR114" s="858"/>
      <c r="DS114" s="858"/>
      <c r="DT114" s="858"/>
      <c r="DU114" s="859"/>
      <c r="DV114" s="905" t="s">
        <v>
443</v>
      </c>
      <c r="DW114" s="906"/>
      <c r="DX114" s="906"/>
      <c r="DY114" s="906"/>
      <c r="DZ114" s="907"/>
    </row>
    <row r="115" spans="1:130" s="246" customFormat="1" ht="26.25" customHeight="1" x14ac:dyDescent="0.2">
      <c r="A115" s="999"/>
      <c r="B115" s="1000"/>
      <c r="C115" s="828" t="s">
        <v>
458</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
443</v>
      </c>
      <c r="AB115" s="1004"/>
      <c r="AC115" s="1004"/>
      <c r="AD115" s="1004"/>
      <c r="AE115" s="1005"/>
      <c r="AF115" s="1006" t="s">
        <v>
443</v>
      </c>
      <c r="AG115" s="1004"/>
      <c r="AH115" s="1004"/>
      <c r="AI115" s="1004"/>
      <c r="AJ115" s="1005"/>
      <c r="AK115" s="1006" t="s">
        <v>
443</v>
      </c>
      <c r="AL115" s="1004"/>
      <c r="AM115" s="1004"/>
      <c r="AN115" s="1004"/>
      <c r="AO115" s="1005"/>
      <c r="AP115" s="1007" t="s">
        <v>
148</v>
      </c>
      <c r="AQ115" s="1008"/>
      <c r="AR115" s="1008"/>
      <c r="AS115" s="1008"/>
      <c r="AT115" s="1009"/>
      <c r="AU115" s="1017"/>
      <c r="AV115" s="1018"/>
      <c r="AW115" s="1018"/>
      <c r="AX115" s="1018"/>
      <c r="AY115" s="1018"/>
      <c r="AZ115" s="893" t="s">
        <v>
459</v>
      </c>
      <c r="BA115" s="828"/>
      <c r="BB115" s="828"/>
      <c r="BC115" s="828"/>
      <c r="BD115" s="828"/>
      <c r="BE115" s="828"/>
      <c r="BF115" s="828"/>
      <c r="BG115" s="828"/>
      <c r="BH115" s="828"/>
      <c r="BI115" s="828"/>
      <c r="BJ115" s="828"/>
      <c r="BK115" s="828"/>
      <c r="BL115" s="828"/>
      <c r="BM115" s="828"/>
      <c r="BN115" s="828"/>
      <c r="BO115" s="828"/>
      <c r="BP115" s="829"/>
      <c r="BQ115" s="894" t="s">
        <v>
443</v>
      </c>
      <c r="BR115" s="895"/>
      <c r="BS115" s="895"/>
      <c r="BT115" s="895"/>
      <c r="BU115" s="895"/>
      <c r="BV115" s="895" t="s">
        <v>
148</v>
      </c>
      <c r="BW115" s="895"/>
      <c r="BX115" s="895"/>
      <c r="BY115" s="895"/>
      <c r="BZ115" s="895"/>
      <c r="CA115" s="895" t="s">
        <v>
148</v>
      </c>
      <c r="CB115" s="895"/>
      <c r="CC115" s="895"/>
      <c r="CD115" s="895"/>
      <c r="CE115" s="895"/>
      <c r="CF115" s="956" t="s">
        <v>
443</v>
      </c>
      <c r="CG115" s="957"/>
      <c r="CH115" s="957"/>
      <c r="CI115" s="957"/>
      <c r="CJ115" s="957"/>
      <c r="CK115" s="1012"/>
      <c r="CL115" s="899"/>
      <c r="CM115" s="893" t="s">
        <v>
460</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
443</v>
      </c>
      <c r="DH115" s="858"/>
      <c r="DI115" s="858"/>
      <c r="DJ115" s="858"/>
      <c r="DK115" s="859"/>
      <c r="DL115" s="860" t="s">
        <v>
443</v>
      </c>
      <c r="DM115" s="858"/>
      <c r="DN115" s="858"/>
      <c r="DO115" s="858"/>
      <c r="DP115" s="859"/>
      <c r="DQ115" s="860" t="s">
        <v>
148</v>
      </c>
      <c r="DR115" s="858"/>
      <c r="DS115" s="858"/>
      <c r="DT115" s="858"/>
      <c r="DU115" s="859"/>
      <c r="DV115" s="905" t="s">
        <v>
148</v>
      </c>
      <c r="DW115" s="906"/>
      <c r="DX115" s="906"/>
      <c r="DY115" s="906"/>
      <c r="DZ115" s="907"/>
    </row>
    <row r="116" spans="1:130" s="246" customFormat="1" ht="26.25" customHeight="1" x14ac:dyDescent="0.2">
      <c r="A116" s="1001"/>
      <c r="B116" s="1002"/>
      <c r="C116" s="961" t="s">
        <v>
461</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
443</v>
      </c>
      <c r="AB116" s="858"/>
      <c r="AC116" s="858"/>
      <c r="AD116" s="858"/>
      <c r="AE116" s="859"/>
      <c r="AF116" s="860" t="s">
        <v>
148</v>
      </c>
      <c r="AG116" s="858"/>
      <c r="AH116" s="858"/>
      <c r="AI116" s="858"/>
      <c r="AJ116" s="859"/>
      <c r="AK116" s="860" t="s">
        <v>
443</v>
      </c>
      <c r="AL116" s="858"/>
      <c r="AM116" s="858"/>
      <c r="AN116" s="858"/>
      <c r="AO116" s="859"/>
      <c r="AP116" s="905" t="s">
        <v>
148</v>
      </c>
      <c r="AQ116" s="906"/>
      <c r="AR116" s="906"/>
      <c r="AS116" s="906"/>
      <c r="AT116" s="907"/>
      <c r="AU116" s="1017"/>
      <c r="AV116" s="1018"/>
      <c r="AW116" s="1018"/>
      <c r="AX116" s="1018"/>
      <c r="AY116" s="1018"/>
      <c r="AZ116" s="944" t="s">
        <v>
462</v>
      </c>
      <c r="BA116" s="945"/>
      <c r="BB116" s="945"/>
      <c r="BC116" s="945"/>
      <c r="BD116" s="945"/>
      <c r="BE116" s="945"/>
      <c r="BF116" s="945"/>
      <c r="BG116" s="945"/>
      <c r="BH116" s="945"/>
      <c r="BI116" s="945"/>
      <c r="BJ116" s="945"/>
      <c r="BK116" s="945"/>
      <c r="BL116" s="945"/>
      <c r="BM116" s="945"/>
      <c r="BN116" s="945"/>
      <c r="BO116" s="945"/>
      <c r="BP116" s="946"/>
      <c r="BQ116" s="894" t="s">
        <v>
443</v>
      </c>
      <c r="BR116" s="895"/>
      <c r="BS116" s="895"/>
      <c r="BT116" s="895"/>
      <c r="BU116" s="895"/>
      <c r="BV116" s="895" t="s">
        <v>
148</v>
      </c>
      <c r="BW116" s="895"/>
      <c r="BX116" s="895"/>
      <c r="BY116" s="895"/>
      <c r="BZ116" s="895"/>
      <c r="CA116" s="895" t="s">
        <v>
148</v>
      </c>
      <c r="CB116" s="895"/>
      <c r="CC116" s="895"/>
      <c r="CD116" s="895"/>
      <c r="CE116" s="895"/>
      <c r="CF116" s="956" t="s">
        <v>
443</v>
      </c>
      <c r="CG116" s="957"/>
      <c r="CH116" s="957"/>
      <c r="CI116" s="957"/>
      <c r="CJ116" s="957"/>
      <c r="CK116" s="1012"/>
      <c r="CL116" s="899"/>
      <c r="CM116" s="902" t="s">
        <v>
463</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
148</v>
      </c>
      <c r="DH116" s="858"/>
      <c r="DI116" s="858"/>
      <c r="DJ116" s="858"/>
      <c r="DK116" s="859"/>
      <c r="DL116" s="860" t="s">
        <v>
148</v>
      </c>
      <c r="DM116" s="858"/>
      <c r="DN116" s="858"/>
      <c r="DO116" s="858"/>
      <c r="DP116" s="859"/>
      <c r="DQ116" s="860" t="s">
        <v>
148</v>
      </c>
      <c r="DR116" s="858"/>
      <c r="DS116" s="858"/>
      <c r="DT116" s="858"/>
      <c r="DU116" s="859"/>
      <c r="DV116" s="905" t="s">
        <v>
148</v>
      </c>
      <c r="DW116" s="906"/>
      <c r="DX116" s="906"/>
      <c r="DY116" s="906"/>
      <c r="DZ116" s="907"/>
    </row>
    <row r="117" spans="1:130" s="246" customFormat="1" ht="26.25" customHeight="1" x14ac:dyDescent="0.2">
      <c r="A117" s="982" t="s">
        <v>
192</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
464</v>
      </c>
      <c r="Z117" s="984"/>
      <c r="AA117" s="989">
        <v>
299726</v>
      </c>
      <c r="AB117" s="990"/>
      <c r="AC117" s="990"/>
      <c r="AD117" s="990"/>
      <c r="AE117" s="991"/>
      <c r="AF117" s="992">
        <v>
302316</v>
      </c>
      <c r="AG117" s="990"/>
      <c r="AH117" s="990"/>
      <c r="AI117" s="990"/>
      <c r="AJ117" s="991"/>
      <c r="AK117" s="992">
        <v>
307683</v>
      </c>
      <c r="AL117" s="990"/>
      <c r="AM117" s="990"/>
      <c r="AN117" s="990"/>
      <c r="AO117" s="991"/>
      <c r="AP117" s="993"/>
      <c r="AQ117" s="994"/>
      <c r="AR117" s="994"/>
      <c r="AS117" s="994"/>
      <c r="AT117" s="995"/>
      <c r="AU117" s="1017"/>
      <c r="AV117" s="1018"/>
      <c r="AW117" s="1018"/>
      <c r="AX117" s="1018"/>
      <c r="AY117" s="1018"/>
      <c r="AZ117" s="944" t="s">
        <v>
465</v>
      </c>
      <c r="BA117" s="945"/>
      <c r="BB117" s="945"/>
      <c r="BC117" s="945"/>
      <c r="BD117" s="945"/>
      <c r="BE117" s="945"/>
      <c r="BF117" s="945"/>
      <c r="BG117" s="945"/>
      <c r="BH117" s="945"/>
      <c r="BI117" s="945"/>
      <c r="BJ117" s="945"/>
      <c r="BK117" s="945"/>
      <c r="BL117" s="945"/>
      <c r="BM117" s="945"/>
      <c r="BN117" s="945"/>
      <c r="BO117" s="945"/>
      <c r="BP117" s="946"/>
      <c r="BQ117" s="894" t="s">
        <v>
443</v>
      </c>
      <c r="BR117" s="895"/>
      <c r="BS117" s="895"/>
      <c r="BT117" s="895"/>
      <c r="BU117" s="895"/>
      <c r="BV117" s="895" t="s">
        <v>
443</v>
      </c>
      <c r="BW117" s="895"/>
      <c r="BX117" s="895"/>
      <c r="BY117" s="895"/>
      <c r="BZ117" s="895"/>
      <c r="CA117" s="895" t="s">
        <v>
443</v>
      </c>
      <c r="CB117" s="895"/>
      <c r="CC117" s="895"/>
      <c r="CD117" s="895"/>
      <c r="CE117" s="895"/>
      <c r="CF117" s="956" t="s">
        <v>
443</v>
      </c>
      <c r="CG117" s="957"/>
      <c r="CH117" s="957"/>
      <c r="CI117" s="957"/>
      <c r="CJ117" s="957"/>
      <c r="CK117" s="1012"/>
      <c r="CL117" s="899"/>
      <c r="CM117" s="902" t="s">
        <v>
466</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
148</v>
      </c>
      <c r="DH117" s="858"/>
      <c r="DI117" s="858"/>
      <c r="DJ117" s="858"/>
      <c r="DK117" s="859"/>
      <c r="DL117" s="860" t="s">
        <v>
148</v>
      </c>
      <c r="DM117" s="858"/>
      <c r="DN117" s="858"/>
      <c r="DO117" s="858"/>
      <c r="DP117" s="859"/>
      <c r="DQ117" s="860" t="s">
        <v>
148</v>
      </c>
      <c r="DR117" s="858"/>
      <c r="DS117" s="858"/>
      <c r="DT117" s="858"/>
      <c r="DU117" s="859"/>
      <c r="DV117" s="905" t="s">
        <v>
443</v>
      </c>
      <c r="DW117" s="906"/>
      <c r="DX117" s="906"/>
      <c r="DY117" s="906"/>
      <c r="DZ117" s="907"/>
    </row>
    <row r="118" spans="1:130" s="246" customFormat="1" ht="26.25" customHeight="1" x14ac:dyDescent="0.2">
      <c r="A118" s="982" t="s">
        <v>
438</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
436</v>
      </c>
      <c r="AB118" s="983"/>
      <c r="AC118" s="983"/>
      <c r="AD118" s="983"/>
      <c r="AE118" s="984"/>
      <c r="AF118" s="985" t="s">
        <v>
313</v>
      </c>
      <c r="AG118" s="983"/>
      <c r="AH118" s="983"/>
      <c r="AI118" s="983"/>
      <c r="AJ118" s="984"/>
      <c r="AK118" s="985" t="s">
        <v>
312</v>
      </c>
      <c r="AL118" s="983"/>
      <c r="AM118" s="983"/>
      <c r="AN118" s="983"/>
      <c r="AO118" s="984"/>
      <c r="AP118" s="986" t="s">
        <v>
437</v>
      </c>
      <c r="AQ118" s="987"/>
      <c r="AR118" s="987"/>
      <c r="AS118" s="987"/>
      <c r="AT118" s="988"/>
      <c r="AU118" s="1017"/>
      <c r="AV118" s="1018"/>
      <c r="AW118" s="1018"/>
      <c r="AX118" s="1018"/>
      <c r="AY118" s="1018"/>
      <c r="AZ118" s="960" t="s">
        <v>
467</v>
      </c>
      <c r="BA118" s="961"/>
      <c r="BB118" s="961"/>
      <c r="BC118" s="961"/>
      <c r="BD118" s="961"/>
      <c r="BE118" s="961"/>
      <c r="BF118" s="961"/>
      <c r="BG118" s="961"/>
      <c r="BH118" s="961"/>
      <c r="BI118" s="961"/>
      <c r="BJ118" s="961"/>
      <c r="BK118" s="961"/>
      <c r="BL118" s="961"/>
      <c r="BM118" s="961"/>
      <c r="BN118" s="961"/>
      <c r="BO118" s="961"/>
      <c r="BP118" s="962"/>
      <c r="BQ118" s="963" t="s">
        <v>
148</v>
      </c>
      <c r="BR118" s="926"/>
      <c r="BS118" s="926"/>
      <c r="BT118" s="926"/>
      <c r="BU118" s="926"/>
      <c r="BV118" s="926" t="s">
        <v>
443</v>
      </c>
      <c r="BW118" s="926"/>
      <c r="BX118" s="926"/>
      <c r="BY118" s="926"/>
      <c r="BZ118" s="926"/>
      <c r="CA118" s="926" t="s">
        <v>
148</v>
      </c>
      <c r="CB118" s="926"/>
      <c r="CC118" s="926"/>
      <c r="CD118" s="926"/>
      <c r="CE118" s="926"/>
      <c r="CF118" s="956" t="s">
        <v>
148</v>
      </c>
      <c r="CG118" s="957"/>
      <c r="CH118" s="957"/>
      <c r="CI118" s="957"/>
      <c r="CJ118" s="957"/>
      <c r="CK118" s="1012"/>
      <c r="CL118" s="899"/>
      <c r="CM118" s="902" t="s">
        <v>
468</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
443</v>
      </c>
      <c r="DH118" s="858"/>
      <c r="DI118" s="858"/>
      <c r="DJ118" s="858"/>
      <c r="DK118" s="859"/>
      <c r="DL118" s="860" t="s">
        <v>
148</v>
      </c>
      <c r="DM118" s="858"/>
      <c r="DN118" s="858"/>
      <c r="DO118" s="858"/>
      <c r="DP118" s="859"/>
      <c r="DQ118" s="860" t="s">
        <v>
148</v>
      </c>
      <c r="DR118" s="858"/>
      <c r="DS118" s="858"/>
      <c r="DT118" s="858"/>
      <c r="DU118" s="859"/>
      <c r="DV118" s="905" t="s">
        <v>
443</v>
      </c>
      <c r="DW118" s="906"/>
      <c r="DX118" s="906"/>
      <c r="DY118" s="906"/>
      <c r="DZ118" s="907"/>
    </row>
    <row r="119" spans="1:130" s="246" customFormat="1" ht="26.25" customHeight="1" x14ac:dyDescent="0.2">
      <c r="A119" s="896" t="s">
        <v>
441</v>
      </c>
      <c r="B119" s="897"/>
      <c r="C119" s="972" t="s">
        <v>
442</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
148</v>
      </c>
      <c r="AB119" s="976"/>
      <c r="AC119" s="976"/>
      <c r="AD119" s="976"/>
      <c r="AE119" s="977"/>
      <c r="AF119" s="978" t="s">
        <v>
148</v>
      </c>
      <c r="AG119" s="976"/>
      <c r="AH119" s="976"/>
      <c r="AI119" s="976"/>
      <c r="AJ119" s="977"/>
      <c r="AK119" s="978" t="s">
        <v>
148</v>
      </c>
      <c r="AL119" s="976"/>
      <c r="AM119" s="976"/>
      <c r="AN119" s="976"/>
      <c r="AO119" s="977"/>
      <c r="AP119" s="979" t="s">
        <v>
148</v>
      </c>
      <c r="AQ119" s="980"/>
      <c r="AR119" s="980"/>
      <c r="AS119" s="980"/>
      <c r="AT119" s="981"/>
      <c r="AU119" s="1019"/>
      <c r="AV119" s="1020"/>
      <c r="AW119" s="1020"/>
      <c r="AX119" s="1020"/>
      <c r="AY119" s="1020"/>
      <c r="AZ119" s="277" t="s">
        <v>
192</v>
      </c>
      <c r="BA119" s="277"/>
      <c r="BB119" s="277"/>
      <c r="BC119" s="277"/>
      <c r="BD119" s="277"/>
      <c r="BE119" s="277"/>
      <c r="BF119" s="277"/>
      <c r="BG119" s="277"/>
      <c r="BH119" s="277"/>
      <c r="BI119" s="277"/>
      <c r="BJ119" s="277"/>
      <c r="BK119" s="277"/>
      <c r="BL119" s="277"/>
      <c r="BM119" s="277"/>
      <c r="BN119" s="277"/>
      <c r="BO119" s="958" t="s">
        <v>
469</v>
      </c>
      <c r="BP119" s="959"/>
      <c r="BQ119" s="963">
        <v>
4007230</v>
      </c>
      <c r="BR119" s="926"/>
      <c r="BS119" s="926"/>
      <c r="BT119" s="926"/>
      <c r="BU119" s="926"/>
      <c r="BV119" s="926">
        <v>
3915268</v>
      </c>
      <c r="BW119" s="926"/>
      <c r="BX119" s="926"/>
      <c r="BY119" s="926"/>
      <c r="BZ119" s="926"/>
      <c r="CA119" s="926">
        <v>
3800558</v>
      </c>
      <c r="CB119" s="926"/>
      <c r="CC119" s="926"/>
      <c r="CD119" s="926"/>
      <c r="CE119" s="926"/>
      <c r="CF119" s="824"/>
      <c r="CG119" s="825"/>
      <c r="CH119" s="825"/>
      <c r="CI119" s="825"/>
      <c r="CJ119" s="915"/>
      <c r="CK119" s="1013"/>
      <c r="CL119" s="901"/>
      <c r="CM119" s="919" t="s">
        <v>
470</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
443</v>
      </c>
      <c r="DH119" s="841"/>
      <c r="DI119" s="841"/>
      <c r="DJ119" s="841"/>
      <c r="DK119" s="842"/>
      <c r="DL119" s="843" t="s">
        <v>
148</v>
      </c>
      <c r="DM119" s="841"/>
      <c r="DN119" s="841"/>
      <c r="DO119" s="841"/>
      <c r="DP119" s="842"/>
      <c r="DQ119" s="843" t="s">
        <v>
148</v>
      </c>
      <c r="DR119" s="841"/>
      <c r="DS119" s="841"/>
      <c r="DT119" s="841"/>
      <c r="DU119" s="842"/>
      <c r="DV119" s="929" t="s">
        <v>
148</v>
      </c>
      <c r="DW119" s="930"/>
      <c r="DX119" s="930"/>
      <c r="DY119" s="930"/>
      <c r="DZ119" s="931"/>
    </row>
    <row r="120" spans="1:130" s="246" customFormat="1" ht="26.25" customHeight="1" x14ac:dyDescent="0.2">
      <c r="A120" s="898"/>
      <c r="B120" s="899"/>
      <c r="C120" s="902" t="s">
        <v>
447</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
148</v>
      </c>
      <c r="AB120" s="858"/>
      <c r="AC120" s="858"/>
      <c r="AD120" s="858"/>
      <c r="AE120" s="859"/>
      <c r="AF120" s="860" t="s">
        <v>
148</v>
      </c>
      <c r="AG120" s="858"/>
      <c r="AH120" s="858"/>
      <c r="AI120" s="858"/>
      <c r="AJ120" s="859"/>
      <c r="AK120" s="860" t="s">
        <v>
443</v>
      </c>
      <c r="AL120" s="858"/>
      <c r="AM120" s="858"/>
      <c r="AN120" s="858"/>
      <c r="AO120" s="859"/>
      <c r="AP120" s="905" t="s">
        <v>
148</v>
      </c>
      <c r="AQ120" s="906"/>
      <c r="AR120" s="906"/>
      <c r="AS120" s="906"/>
      <c r="AT120" s="907"/>
      <c r="AU120" s="964" t="s">
        <v>
471</v>
      </c>
      <c r="AV120" s="965"/>
      <c r="AW120" s="965"/>
      <c r="AX120" s="965"/>
      <c r="AY120" s="966"/>
      <c r="AZ120" s="941" t="s">
        <v>
472</v>
      </c>
      <c r="BA120" s="886"/>
      <c r="BB120" s="886"/>
      <c r="BC120" s="886"/>
      <c r="BD120" s="886"/>
      <c r="BE120" s="886"/>
      <c r="BF120" s="886"/>
      <c r="BG120" s="886"/>
      <c r="BH120" s="886"/>
      <c r="BI120" s="886"/>
      <c r="BJ120" s="886"/>
      <c r="BK120" s="886"/>
      <c r="BL120" s="886"/>
      <c r="BM120" s="886"/>
      <c r="BN120" s="886"/>
      <c r="BO120" s="886"/>
      <c r="BP120" s="887"/>
      <c r="BQ120" s="942">
        <v>
5683991</v>
      </c>
      <c r="BR120" s="923"/>
      <c r="BS120" s="923"/>
      <c r="BT120" s="923"/>
      <c r="BU120" s="923"/>
      <c r="BV120" s="923">
        <v>
5603632</v>
      </c>
      <c r="BW120" s="923"/>
      <c r="BX120" s="923"/>
      <c r="BY120" s="923"/>
      <c r="BZ120" s="923"/>
      <c r="CA120" s="923">
        <v>
5499304</v>
      </c>
      <c r="CB120" s="923"/>
      <c r="CC120" s="923"/>
      <c r="CD120" s="923"/>
      <c r="CE120" s="923"/>
      <c r="CF120" s="947">
        <v>
472.6</v>
      </c>
      <c r="CG120" s="948"/>
      <c r="CH120" s="948"/>
      <c r="CI120" s="948"/>
      <c r="CJ120" s="948"/>
      <c r="CK120" s="949" t="s">
        <v>
473</v>
      </c>
      <c r="CL120" s="933"/>
      <c r="CM120" s="933"/>
      <c r="CN120" s="933"/>
      <c r="CO120" s="934"/>
      <c r="CP120" s="953" t="s">
        <v>
414</v>
      </c>
      <c r="CQ120" s="954"/>
      <c r="CR120" s="954"/>
      <c r="CS120" s="954"/>
      <c r="CT120" s="954"/>
      <c r="CU120" s="954"/>
      <c r="CV120" s="954"/>
      <c r="CW120" s="954"/>
      <c r="CX120" s="954"/>
      <c r="CY120" s="954"/>
      <c r="CZ120" s="954"/>
      <c r="DA120" s="954"/>
      <c r="DB120" s="954"/>
      <c r="DC120" s="954"/>
      <c r="DD120" s="954"/>
      <c r="DE120" s="954"/>
      <c r="DF120" s="955"/>
      <c r="DG120" s="942">
        <v>
1740582</v>
      </c>
      <c r="DH120" s="923"/>
      <c r="DI120" s="923"/>
      <c r="DJ120" s="923"/>
      <c r="DK120" s="923"/>
      <c r="DL120" s="923">
        <v>
1694189</v>
      </c>
      <c r="DM120" s="923"/>
      <c r="DN120" s="923"/>
      <c r="DO120" s="923"/>
      <c r="DP120" s="923"/>
      <c r="DQ120" s="923">
        <v>
1651000</v>
      </c>
      <c r="DR120" s="923"/>
      <c r="DS120" s="923"/>
      <c r="DT120" s="923"/>
      <c r="DU120" s="923"/>
      <c r="DV120" s="924">
        <v>
141.9</v>
      </c>
      <c r="DW120" s="924"/>
      <c r="DX120" s="924"/>
      <c r="DY120" s="924"/>
      <c r="DZ120" s="925"/>
    </row>
    <row r="121" spans="1:130" s="246" customFormat="1" ht="26.25" customHeight="1" x14ac:dyDescent="0.2">
      <c r="A121" s="898"/>
      <c r="B121" s="899"/>
      <c r="C121" s="944" t="s">
        <v>
474</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
443</v>
      </c>
      <c r="AB121" s="858"/>
      <c r="AC121" s="858"/>
      <c r="AD121" s="858"/>
      <c r="AE121" s="859"/>
      <c r="AF121" s="860" t="s">
        <v>
148</v>
      </c>
      <c r="AG121" s="858"/>
      <c r="AH121" s="858"/>
      <c r="AI121" s="858"/>
      <c r="AJ121" s="859"/>
      <c r="AK121" s="860" t="s">
        <v>
148</v>
      </c>
      <c r="AL121" s="858"/>
      <c r="AM121" s="858"/>
      <c r="AN121" s="858"/>
      <c r="AO121" s="859"/>
      <c r="AP121" s="905" t="s">
        <v>
148</v>
      </c>
      <c r="AQ121" s="906"/>
      <c r="AR121" s="906"/>
      <c r="AS121" s="906"/>
      <c r="AT121" s="907"/>
      <c r="AU121" s="967"/>
      <c r="AV121" s="968"/>
      <c r="AW121" s="968"/>
      <c r="AX121" s="968"/>
      <c r="AY121" s="969"/>
      <c r="AZ121" s="893" t="s">
        <v>
475</v>
      </c>
      <c r="BA121" s="828"/>
      <c r="BB121" s="828"/>
      <c r="BC121" s="828"/>
      <c r="BD121" s="828"/>
      <c r="BE121" s="828"/>
      <c r="BF121" s="828"/>
      <c r="BG121" s="828"/>
      <c r="BH121" s="828"/>
      <c r="BI121" s="828"/>
      <c r="BJ121" s="828"/>
      <c r="BK121" s="828"/>
      <c r="BL121" s="828"/>
      <c r="BM121" s="828"/>
      <c r="BN121" s="828"/>
      <c r="BO121" s="828"/>
      <c r="BP121" s="829"/>
      <c r="BQ121" s="894">
        <v>
2943</v>
      </c>
      <c r="BR121" s="895"/>
      <c r="BS121" s="895"/>
      <c r="BT121" s="895"/>
      <c r="BU121" s="895"/>
      <c r="BV121" s="895" t="s">
        <v>
148</v>
      </c>
      <c r="BW121" s="895"/>
      <c r="BX121" s="895"/>
      <c r="BY121" s="895"/>
      <c r="BZ121" s="895"/>
      <c r="CA121" s="895" t="s">
        <v>
148</v>
      </c>
      <c r="CB121" s="895"/>
      <c r="CC121" s="895"/>
      <c r="CD121" s="895"/>
      <c r="CE121" s="895"/>
      <c r="CF121" s="956" t="s">
        <v>
443</v>
      </c>
      <c r="CG121" s="957"/>
      <c r="CH121" s="957"/>
      <c r="CI121" s="957"/>
      <c r="CJ121" s="957"/>
      <c r="CK121" s="950"/>
      <c r="CL121" s="936"/>
      <c r="CM121" s="936"/>
      <c r="CN121" s="936"/>
      <c r="CO121" s="937"/>
      <c r="CP121" s="916" t="s">
        <v>
476</v>
      </c>
      <c r="CQ121" s="917"/>
      <c r="CR121" s="917"/>
      <c r="CS121" s="917"/>
      <c r="CT121" s="917"/>
      <c r="CU121" s="917"/>
      <c r="CV121" s="917"/>
      <c r="CW121" s="917"/>
      <c r="CX121" s="917"/>
      <c r="CY121" s="917"/>
      <c r="CZ121" s="917"/>
      <c r="DA121" s="917"/>
      <c r="DB121" s="917"/>
      <c r="DC121" s="917"/>
      <c r="DD121" s="917"/>
      <c r="DE121" s="917"/>
      <c r="DF121" s="918"/>
      <c r="DG121" s="894">
        <v>
52878</v>
      </c>
      <c r="DH121" s="895"/>
      <c r="DI121" s="895"/>
      <c r="DJ121" s="895"/>
      <c r="DK121" s="895"/>
      <c r="DL121" s="895">
        <v>
41254</v>
      </c>
      <c r="DM121" s="895"/>
      <c r="DN121" s="895"/>
      <c r="DO121" s="895"/>
      <c r="DP121" s="895"/>
      <c r="DQ121" s="895">
        <v>
35401</v>
      </c>
      <c r="DR121" s="895"/>
      <c r="DS121" s="895"/>
      <c r="DT121" s="895"/>
      <c r="DU121" s="895"/>
      <c r="DV121" s="872">
        <v>
3</v>
      </c>
      <c r="DW121" s="872"/>
      <c r="DX121" s="872"/>
      <c r="DY121" s="872"/>
      <c r="DZ121" s="873"/>
    </row>
    <row r="122" spans="1:130" s="246" customFormat="1" ht="26.25" customHeight="1" x14ac:dyDescent="0.2">
      <c r="A122" s="898"/>
      <c r="B122" s="899"/>
      <c r="C122" s="902" t="s">
        <v>
457</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
148</v>
      </c>
      <c r="AB122" s="858"/>
      <c r="AC122" s="858"/>
      <c r="AD122" s="858"/>
      <c r="AE122" s="859"/>
      <c r="AF122" s="860" t="s">
        <v>
443</v>
      </c>
      <c r="AG122" s="858"/>
      <c r="AH122" s="858"/>
      <c r="AI122" s="858"/>
      <c r="AJ122" s="859"/>
      <c r="AK122" s="860" t="s">
        <v>
148</v>
      </c>
      <c r="AL122" s="858"/>
      <c r="AM122" s="858"/>
      <c r="AN122" s="858"/>
      <c r="AO122" s="859"/>
      <c r="AP122" s="905" t="s">
        <v>
148</v>
      </c>
      <c r="AQ122" s="906"/>
      <c r="AR122" s="906"/>
      <c r="AS122" s="906"/>
      <c r="AT122" s="907"/>
      <c r="AU122" s="967"/>
      <c r="AV122" s="968"/>
      <c r="AW122" s="968"/>
      <c r="AX122" s="968"/>
      <c r="AY122" s="969"/>
      <c r="AZ122" s="960" t="s">
        <v>
477</v>
      </c>
      <c r="BA122" s="961"/>
      <c r="BB122" s="961"/>
      <c r="BC122" s="961"/>
      <c r="BD122" s="961"/>
      <c r="BE122" s="961"/>
      <c r="BF122" s="961"/>
      <c r="BG122" s="961"/>
      <c r="BH122" s="961"/>
      <c r="BI122" s="961"/>
      <c r="BJ122" s="961"/>
      <c r="BK122" s="961"/>
      <c r="BL122" s="961"/>
      <c r="BM122" s="961"/>
      <c r="BN122" s="961"/>
      <c r="BO122" s="961"/>
      <c r="BP122" s="962"/>
      <c r="BQ122" s="963">
        <v>
2331319</v>
      </c>
      <c r="BR122" s="926"/>
      <c r="BS122" s="926"/>
      <c r="BT122" s="926"/>
      <c r="BU122" s="926"/>
      <c r="BV122" s="926">
        <v>
2259865</v>
      </c>
      <c r="BW122" s="926"/>
      <c r="BX122" s="926"/>
      <c r="BY122" s="926"/>
      <c r="BZ122" s="926"/>
      <c r="CA122" s="926">
        <v>
2143159</v>
      </c>
      <c r="CB122" s="926"/>
      <c r="CC122" s="926"/>
      <c r="CD122" s="926"/>
      <c r="CE122" s="926"/>
      <c r="CF122" s="927">
        <v>
184.2</v>
      </c>
      <c r="CG122" s="928"/>
      <c r="CH122" s="928"/>
      <c r="CI122" s="928"/>
      <c r="CJ122" s="928"/>
      <c r="CK122" s="950"/>
      <c r="CL122" s="936"/>
      <c r="CM122" s="936"/>
      <c r="CN122" s="936"/>
      <c r="CO122" s="937"/>
      <c r="CP122" s="916" t="s">
        <v>
478</v>
      </c>
      <c r="CQ122" s="917"/>
      <c r="CR122" s="917"/>
      <c r="CS122" s="917"/>
      <c r="CT122" s="917"/>
      <c r="CU122" s="917"/>
      <c r="CV122" s="917"/>
      <c r="CW122" s="917"/>
      <c r="CX122" s="917"/>
      <c r="CY122" s="917"/>
      <c r="CZ122" s="917"/>
      <c r="DA122" s="917"/>
      <c r="DB122" s="917"/>
      <c r="DC122" s="917"/>
      <c r="DD122" s="917"/>
      <c r="DE122" s="917"/>
      <c r="DF122" s="918"/>
      <c r="DG122" s="894" t="s">
        <v>
148</v>
      </c>
      <c r="DH122" s="895"/>
      <c r="DI122" s="895"/>
      <c r="DJ122" s="895"/>
      <c r="DK122" s="895"/>
      <c r="DL122" s="895" t="s">
        <v>
148</v>
      </c>
      <c r="DM122" s="895"/>
      <c r="DN122" s="895"/>
      <c r="DO122" s="895"/>
      <c r="DP122" s="895"/>
      <c r="DQ122" s="895" t="s">
        <v>
148</v>
      </c>
      <c r="DR122" s="895"/>
      <c r="DS122" s="895"/>
      <c r="DT122" s="895"/>
      <c r="DU122" s="895"/>
      <c r="DV122" s="872" t="s">
        <v>
148</v>
      </c>
      <c r="DW122" s="872"/>
      <c r="DX122" s="872"/>
      <c r="DY122" s="872"/>
      <c r="DZ122" s="873"/>
    </row>
    <row r="123" spans="1:130" s="246" customFormat="1" ht="26.25" customHeight="1" x14ac:dyDescent="0.2">
      <c r="A123" s="898"/>
      <c r="B123" s="899"/>
      <c r="C123" s="902" t="s">
        <v>
463</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
148</v>
      </c>
      <c r="AB123" s="858"/>
      <c r="AC123" s="858"/>
      <c r="AD123" s="858"/>
      <c r="AE123" s="859"/>
      <c r="AF123" s="860" t="s">
        <v>
148</v>
      </c>
      <c r="AG123" s="858"/>
      <c r="AH123" s="858"/>
      <c r="AI123" s="858"/>
      <c r="AJ123" s="859"/>
      <c r="AK123" s="860" t="s">
        <v>
148</v>
      </c>
      <c r="AL123" s="858"/>
      <c r="AM123" s="858"/>
      <c r="AN123" s="858"/>
      <c r="AO123" s="859"/>
      <c r="AP123" s="905" t="s">
        <v>
148</v>
      </c>
      <c r="AQ123" s="906"/>
      <c r="AR123" s="906"/>
      <c r="AS123" s="906"/>
      <c r="AT123" s="907"/>
      <c r="AU123" s="970"/>
      <c r="AV123" s="971"/>
      <c r="AW123" s="971"/>
      <c r="AX123" s="971"/>
      <c r="AY123" s="971"/>
      <c r="AZ123" s="277" t="s">
        <v>
192</v>
      </c>
      <c r="BA123" s="277"/>
      <c r="BB123" s="277"/>
      <c r="BC123" s="277"/>
      <c r="BD123" s="277"/>
      <c r="BE123" s="277"/>
      <c r="BF123" s="277"/>
      <c r="BG123" s="277"/>
      <c r="BH123" s="277"/>
      <c r="BI123" s="277"/>
      <c r="BJ123" s="277"/>
      <c r="BK123" s="277"/>
      <c r="BL123" s="277"/>
      <c r="BM123" s="277"/>
      <c r="BN123" s="277"/>
      <c r="BO123" s="958" t="s">
        <v>
479</v>
      </c>
      <c r="BP123" s="959"/>
      <c r="BQ123" s="913">
        <v>
8018253</v>
      </c>
      <c r="BR123" s="914"/>
      <c r="BS123" s="914"/>
      <c r="BT123" s="914"/>
      <c r="BU123" s="914"/>
      <c r="BV123" s="914">
        <v>
7863497</v>
      </c>
      <c r="BW123" s="914"/>
      <c r="BX123" s="914"/>
      <c r="BY123" s="914"/>
      <c r="BZ123" s="914"/>
      <c r="CA123" s="914">
        <v>
7642463</v>
      </c>
      <c r="CB123" s="914"/>
      <c r="CC123" s="914"/>
      <c r="CD123" s="914"/>
      <c r="CE123" s="914"/>
      <c r="CF123" s="824"/>
      <c r="CG123" s="825"/>
      <c r="CH123" s="825"/>
      <c r="CI123" s="825"/>
      <c r="CJ123" s="915"/>
      <c r="CK123" s="950"/>
      <c r="CL123" s="936"/>
      <c r="CM123" s="936"/>
      <c r="CN123" s="936"/>
      <c r="CO123" s="937"/>
      <c r="CP123" s="916" t="s">
        <v>
409</v>
      </c>
      <c r="CQ123" s="917"/>
      <c r="CR123" s="917"/>
      <c r="CS123" s="917"/>
      <c r="CT123" s="917"/>
      <c r="CU123" s="917"/>
      <c r="CV123" s="917"/>
      <c r="CW123" s="917"/>
      <c r="CX123" s="917"/>
      <c r="CY123" s="917"/>
      <c r="CZ123" s="917"/>
      <c r="DA123" s="917"/>
      <c r="DB123" s="917"/>
      <c r="DC123" s="917"/>
      <c r="DD123" s="917"/>
      <c r="DE123" s="917"/>
      <c r="DF123" s="918"/>
      <c r="DG123" s="857" t="s">
        <v>
148</v>
      </c>
      <c r="DH123" s="858"/>
      <c r="DI123" s="858"/>
      <c r="DJ123" s="858"/>
      <c r="DK123" s="859"/>
      <c r="DL123" s="860" t="s">
        <v>
148</v>
      </c>
      <c r="DM123" s="858"/>
      <c r="DN123" s="858"/>
      <c r="DO123" s="858"/>
      <c r="DP123" s="859"/>
      <c r="DQ123" s="860" t="s">
        <v>
148</v>
      </c>
      <c r="DR123" s="858"/>
      <c r="DS123" s="858"/>
      <c r="DT123" s="858"/>
      <c r="DU123" s="859"/>
      <c r="DV123" s="905" t="s">
        <v>
148</v>
      </c>
      <c r="DW123" s="906"/>
      <c r="DX123" s="906"/>
      <c r="DY123" s="906"/>
      <c r="DZ123" s="907"/>
    </row>
    <row r="124" spans="1:130" s="246" customFormat="1" ht="26.25" customHeight="1" thickBot="1" x14ac:dyDescent="0.25">
      <c r="A124" s="898"/>
      <c r="B124" s="899"/>
      <c r="C124" s="902" t="s">
        <v>
466</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
148</v>
      </c>
      <c r="AB124" s="858"/>
      <c r="AC124" s="858"/>
      <c r="AD124" s="858"/>
      <c r="AE124" s="859"/>
      <c r="AF124" s="860" t="s">
        <v>
148</v>
      </c>
      <c r="AG124" s="858"/>
      <c r="AH124" s="858"/>
      <c r="AI124" s="858"/>
      <c r="AJ124" s="859"/>
      <c r="AK124" s="860" t="s">
        <v>
148</v>
      </c>
      <c r="AL124" s="858"/>
      <c r="AM124" s="858"/>
      <c r="AN124" s="858"/>
      <c r="AO124" s="859"/>
      <c r="AP124" s="905" t="s">
        <v>
148</v>
      </c>
      <c r="AQ124" s="906"/>
      <c r="AR124" s="906"/>
      <c r="AS124" s="906"/>
      <c r="AT124" s="907"/>
      <c r="AU124" s="908" t="s">
        <v>
480</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
148</v>
      </c>
      <c r="BR124" s="912"/>
      <c r="BS124" s="912"/>
      <c r="BT124" s="912"/>
      <c r="BU124" s="912"/>
      <c r="BV124" s="912" t="s">
        <v>
148</v>
      </c>
      <c r="BW124" s="912"/>
      <c r="BX124" s="912"/>
      <c r="BY124" s="912"/>
      <c r="BZ124" s="912"/>
      <c r="CA124" s="912" t="s">
        <v>
148</v>
      </c>
      <c r="CB124" s="912"/>
      <c r="CC124" s="912"/>
      <c r="CD124" s="912"/>
      <c r="CE124" s="912"/>
      <c r="CF124" s="802"/>
      <c r="CG124" s="803"/>
      <c r="CH124" s="803"/>
      <c r="CI124" s="803"/>
      <c r="CJ124" s="943"/>
      <c r="CK124" s="951"/>
      <c r="CL124" s="951"/>
      <c r="CM124" s="951"/>
      <c r="CN124" s="951"/>
      <c r="CO124" s="952"/>
      <c r="CP124" s="916" t="s">
        <v>
481</v>
      </c>
      <c r="CQ124" s="917"/>
      <c r="CR124" s="917"/>
      <c r="CS124" s="917"/>
      <c r="CT124" s="917"/>
      <c r="CU124" s="917"/>
      <c r="CV124" s="917"/>
      <c r="CW124" s="917"/>
      <c r="CX124" s="917"/>
      <c r="CY124" s="917"/>
      <c r="CZ124" s="917"/>
      <c r="DA124" s="917"/>
      <c r="DB124" s="917"/>
      <c r="DC124" s="917"/>
      <c r="DD124" s="917"/>
      <c r="DE124" s="917"/>
      <c r="DF124" s="918"/>
      <c r="DG124" s="840" t="s">
        <v>
148</v>
      </c>
      <c r="DH124" s="841"/>
      <c r="DI124" s="841"/>
      <c r="DJ124" s="841"/>
      <c r="DK124" s="842"/>
      <c r="DL124" s="843" t="s">
        <v>
444</v>
      </c>
      <c r="DM124" s="841"/>
      <c r="DN124" s="841"/>
      <c r="DO124" s="841"/>
      <c r="DP124" s="842"/>
      <c r="DQ124" s="843" t="s">
        <v>
148</v>
      </c>
      <c r="DR124" s="841"/>
      <c r="DS124" s="841"/>
      <c r="DT124" s="841"/>
      <c r="DU124" s="842"/>
      <c r="DV124" s="929" t="s">
        <v>
148</v>
      </c>
      <c r="DW124" s="930"/>
      <c r="DX124" s="930"/>
      <c r="DY124" s="930"/>
      <c r="DZ124" s="931"/>
    </row>
    <row r="125" spans="1:130" s="246" customFormat="1" ht="26.25" customHeight="1" x14ac:dyDescent="0.2">
      <c r="A125" s="898"/>
      <c r="B125" s="899"/>
      <c r="C125" s="902" t="s">
        <v>
468</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
148</v>
      </c>
      <c r="AB125" s="858"/>
      <c r="AC125" s="858"/>
      <c r="AD125" s="858"/>
      <c r="AE125" s="859"/>
      <c r="AF125" s="860" t="s">
        <v>
148</v>
      </c>
      <c r="AG125" s="858"/>
      <c r="AH125" s="858"/>
      <c r="AI125" s="858"/>
      <c r="AJ125" s="859"/>
      <c r="AK125" s="860" t="s">
        <v>
148</v>
      </c>
      <c r="AL125" s="858"/>
      <c r="AM125" s="858"/>
      <c r="AN125" s="858"/>
      <c r="AO125" s="859"/>
      <c r="AP125" s="905" t="s">
        <v>
148</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
482</v>
      </c>
      <c r="CL125" s="933"/>
      <c r="CM125" s="933"/>
      <c r="CN125" s="933"/>
      <c r="CO125" s="934"/>
      <c r="CP125" s="941" t="s">
        <v>
483</v>
      </c>
      <c r="CQ125" s="886"/>
      <c r="CR125" s="886"/>
      <c r="CS125" s="886"/>
      <c r="CT125" s="886"/>
      <c r="CU125" s="886"/>
      <c r="CV125" s="886"/>
      <c r="CW125" s="886"/>
      <c r="CX125" s="886"/>
      <c r="CY125" s="886"/>
      <c r="CZ125" s="886"/>
      <c r="DA125" s="886"/>
      <c r="DB125" s="886"/>
      <c r="DC125" s="886"/>
      <c r="DD125" s="886"/>
      <c r="DE125" s="886"/>
      <c r="DF125" s="887"/>
      <c r="DG125" s="942" t="s">
        <v>
148</v>
      </c>
      <c r="DH125" s="923"/>
      <c r="DI125" s="923"/>
      <c r="DJ125" s="923"/>
      <c r="DK125" s="923"/>
      <c r="DL125" s="923" t="s">
        <v>
148</v>
      </c>
      <c r="DM125" s="923"/>
      <c r="DN125" s="923"/>
      <c r="DO125" s="923"/>
      <c r="DP125" s="923"/>
      <c r="DQ125" s="923" t="s">
        <v>
444</v>
      </c>
      <c r="DR125" s="923"/>
      <c r="DS125" s="923"/>
      <c r="DT125" s="923"/>
      <c r="DU125" s="923"/>
      <c r="DV125" s="924" t="s">
        <v>
148</v>
      </c>
      <c r="DW125" s="924"/>
      <c r="DX125" s="924"/>
      <c r="DY125" s="924"/>
      <c r="DZ125" s="925"/>
    </row>
    <row r="126" spans="1:130" s="246" customFormat="1" ht="26.25" customHeight="1" thickBot="1" x14ac:dyDescent="0.25">
      <c r="A126" s="898"/>
      <c r="B126" s="899"/>
      <c r="C126" s="902" t="s">
        <v>
470</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
148</v>
      </c>
      <c r="AB126" s="858"/>
      <c r="AC126" s="858"/>
      <c r="AD126" s="858"/>
      <c r="AE126" s="859"/>
      <c r="AF126" s="860" t="s">
        <v>
148</v>
      </c>
      <c r="AG126" s="858"/>
      <c r="AH126" s="858"/>
      <c r="AI126" s="858"/>
      <c r="AJ126" s="859"/>
      <c r="AK126" s="860" t="s">
        <v>
148</v>
      </c>
      <c r="AL126" s="858"/>
      <c r="AM126" s="858"/>
      <c r="AN126" s="858"/>
      <c r="AO126" s="859"/>
      <c r="AP126" s="905" t="s">
        <v>
148</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
484</v>
      </c>
      <c r="CQ126" s="828"/>
      <c r="CR126" s="828"/>
      <c r="CS126" s="828"/>
      <c r="CT126" s="828"/>
      <c r="CU126" s="828"/>
      <c r="CV126" s="828"/>
      <c r="CW126" s="828"/>
      <c r="CX126" s="828"/>
      <c r="CY126" s="828"/>
      <c r="CZ126" s="828"/>
      <c r="DA126" s="828"/>
      <c r="DB126" s="828"/>
      <c r="DC126" s="828"/>
      <c r="DD126" s="828"/>
      <c r="DE126" s="828"/>
      <c r="DF126" s="829"/>
      <c r="DG126" s="894" t="s">
        <v>
148</v>
      </c>
      <c r="DH126" s="895"/>
      <c r="DI126" s="895"/>
      <c r="DJ126" s="895"/>
      <c r="DK126" s="895"/>
      <c r="DL126" s="895" t="s">
        <v>
148</v>
      </c>
      <c r="DM126" s="895"/>
      <c r="DN126" s="895"/>
      <c r="DO126" s="895"/>
      <c r="DP126" s="895"/>
      <c r="DQ126" s="895" t="s">
        <v>
148</v>
      </c>
      <c r="DR126" s="895"/>
      <c r="DS126" s="895"/>
      <c r="DT126" s="895"/>
      <c r="DU126" s="895"/>
      <c r="DV126" s="872" t="s">
        <v>
148</v>
      </c>
      <c r="DW126" s="872"/>
      <c r="DX126" s="872"/>
      <c r="DY126" s="872"/>
      <c r="DZ126" s="873"/>
    </row>
    <row r="127" spans="1:130" s="246" customFormat="1" ht="26.25" customHeight="1" x14ac:dyDescent="0.2">
      <c r="A127" s="900"/>
      <c r="B127" s="901"/>
      <c r="C127" s="919" t="s">
        <v>
485</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
148</v>
      </c>
      <c r="AB127" s="858"/>
      <c r="AC127" s="858"/>
      <c r="AD127" s="858"/>
      <c r="AE127" s="859"/>
      <c r="AF127" s="860" t="s">
        <v>
148</v>
      </c>
      <c r="AG127" s="858"/>
      <c r="AH127" s="858"/>
      <c r="AI127" s="858"/>
      <c r="AJ127" s="859"/>
      <c r="AK127" s="860" t="s">
        <v>
148</v>
      </c>
      <c r="AL127" s="858"/>
      <c r="AM127" s="858"/>
      <c r="AN127" s="858"/>
      <c r="AO127" s="859"/>
      <c r="AP127" s="905" t="s">
        <v>
148</v>
      </c>
      <c r="AQ127" s="906"/>
      <c r="AR127" s="906"/>
      <c r="AS127" s="906"/>
      <c r="AT127" s="907"/>
      <c r="AU127" s="282"/>
      <c r="AV127" s="282"/>
      <c r="AW127" s="282"/>
      <c r="AX127" s="922" t="s">
        <v>
486</v>
      </c>
      <c r="AY127" s="890"/>
      <c r="AZ127" s="890"/>
      <c r="BA127" s="890"/>
      <c r="BB127" s="890"/>
      <c r="BC127" s="890"/>
      <c r="BD127" s="890"/>
      <c r="BE127" s="891"/>
      <c r="BF127" s="889" t="s">
        <v>
487</v>
      </c>
      <c r="BG127" s="890"/>
      <c r="BH127" s="890"/>
      <c r="BI127" s="890"/>
      <c r="BJ127" s="890"/>
      <c r="BK127" s="890"/>
      <c r="BL127" s="891"/>
      <c r="BM127" s="889" t="s">
        <v>
488</v>
      </c>
      <c r="BN127" s="890"/>
      <c r="BO127" s="890"/>
      <c r="BP127" s="890"/>
      <c r="BQ127" s="890"/>
      <c r="BR127" s="890"/>
      <c r="BS127" s="891"/>
      <c r="BT127" s="889" t="s">
        <v>
489</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
490</v>
      </c>
      <c r="CQ127" s="828"/>
      <c r="CR127" s="828"/>
      <c r="CS127" s="828"/>
      <c r="CT127" s="828"/>
      <c r="CU127" s="828"/>
      <c r="CV127" s="828"/>
      <c r="CW127" s="828"/>
      <c r="CX127" s="828"/>
      <c r="CY127" s="828"/>
      <c r="CZ127" s="828"/>
      <c r="DA127" s="828"/>
      <c r="DB127" s="828"/>
      <c r="DC127" s="828"/>
      <c r="DD127" s="828"/>
      <c r="DE127" s="828"/>
      <c r="DF127" s="829"/>
      <c r="DG127" s="894" t="s">
        <v>
148</v>
      </c>
      <c r="DH127" s="895"/>
      <c r="DI127" s="895"/>
      <c r="DJ127" s="895"/>
      <c r="DK127" s="895"/>
      <c r="DL127" s="895" t="s">
        <v>
148</v>
      </c>
      <c r="DM127" s="895"/>
      <c r="DN127" s="895"/>
      <c r="DO127" s="895"/>
      <c r="DP127" s="895"/>
      <c r="DQ127" s="895" t="s">
        <v>
148</v>
      </c>
      <c r="DR127" s="895"/>
      <c r="DS127" s="895"/>
      <c r="DT127" s="895"/>
      <c r="DU127" s="895"/>
      <c r="DV127" s="872" t="s">
        <v>
148</v>
      </c>
      <c r="DW127" s="872"/>
      <c r="DX127" s="872"/>
      <c r="DY127" s="872"/>
      <c r="DZ127" s="873"/>
    </row>
    <row r="128" spans="1:130" s="246" customFormat="1" ht="26.25" customHeight="1" thickBot="1" x14ac:dyDescent="0.25">
      <c r="A128" s="874" t="s">
        <v>
491</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
492</v>
      </c>
      <c r="X128" s="876"/>
      <c r="Y128" s="876"/>
      <c r="Z128" s="877"/>
      <c r="AA128" s="878">
        <v>
2943</v>
      </c>
      <c r="AB128" s="879"/>
      <c r="AC128" s="879"/>
      <c r="AD128" s="879"/>
      <c r="AE128" s="880"/>
      <c r="AF128" s="881" t="s">
        <v>
148</v>
      </c>
      <c r="AG128" s="879"/>
      <c r="AH128" s="879"/>
      <c r="AI128" s="879"/>
      <c r="AJ128" s="880"/>
      <c r="AK128" s="881" t="s">
        <v>
148</v>
      </c>
      <c r="AL128" s="879"/>
      <c r="AM128" s="879"/>
      <c r="AN128" s="879"/>
      <c r="AO128" s="880"/>
      <c r="AP128" s="882"/>
      <c r="AQ128" s="883"/>
      <c r="AR128" s="883"/>
      <c r="AS128" s="883"/>
      <c r="AT128" s="884"/>
      <c r="AU128" s="282"/>
      <c r="AV128" s="282"/>
      <c r="AW128" s="282"/>
      <c r="AX128" s="885" t="s">
        <v>
493</v>
      </c>
      <c r="AY128" s="886"/>
      <c r="AZ128" s="886"/>
      <c r="BA128" s="886"/>
      <c r="BB128" s="886"/>
      <c r="BC128" s="886"/>
      <c r="BD128" s="886"/>
      <c r="BE128" s="887"/>
      <c r="BF128" s="864" t="s">
        <v>
148</v>
      </c>
      <c r="BG128" s="865"/>
      <c r="BH128" s="865"/>
      <c r="BI128" s="865"/>
      <c r="BJ128" s="865"/>
      <c r="BK128" s="865"/>
      <c r="BL128" s="888"/>
      <c r="BM128" s="864">
        <v>
15</v>
      </c>
      <c r="BN128" s="865"/>
      <c r="BO128" s="865"/>
      <c r="BP128" s="865"/>
      <c r="BQ128" s="865"/>
      <c r="BR128" s="865"/>
      <c r="BS128" s="888"/>
      <c r="BT128" s="864">
        <v>
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
494</v>
      </c>
      <c r="CQ128" s="806"/>
      <c r="CR128" s="806"/>
      <c r="CS128" s="806"/>
      <c r="CT128" s="806"/>
      <c r="CU128" s="806"/>
      <c r="CV128" s="806"/>
      <c r="CW128" s="806"/>
      <c r="CX128" s="806"/>
      <c r="CY128" s="806"/>
      <c r="CZ128" s="806"/>
      <c r="DA128" s="806"/>
      <c r="DB128" s="806"/>
      <c r="DC128" s="806"/>
      <c r="DD128" s="806"/>
      <c r="DE128" s="806"/>
      <c r="DF128" s="807"/>
      <c r="DG128" s="868" t="s">
        <v>
444</v>
      </c>
      <c r="DH128" s="869"/>
      <c r="DI128" s="869"/>
      <c r="DJ128" s="869"/>
      <c r="DK128" s="869"/>
      <c r="DL128" s="869" t="s">
        <v>
148</v>
      </c>
      <c r="DM128" s="869"/>
      <c r="DN128" s="869"/>
      <c r="DO128" s="869"/>
      <c r="DP128" s="869"/>
      <c r="DQ128" s="869" t="s">
        <v>
148</v>
      </c>
      <c r="DR128" s="869"/>
      <c r="DS128" s="869"/>
      <c r="DT128" s="869"/>
      <c r="DU128" s="869"/>
      <c r="DV128" s="870" t="s">
        <v>
148</v>
      </c>
      <c r="DW128" s="870"/>
      <c r="DX128" s="870"/>
      <c r="DY128" s="870"/>
      <c r="DZ128" s="871"/>
    </row>
    <row r="129" spans="1:131" s="246" customFormat="1" ht="26.25" customHeight="1" x14ac:dyDescent="0.2">
      <c r="A129" s="852" t="s">
        <v>
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
495</v>
      </c>
      <c r="X129" s="855"/>
      <c r="Y129" s="855"/>
      <c r="Z129" s="856"/>
      <c r="AA129" s="857">
        <v>
1472820</v>
      </c>
      <c r="AB129" s="858"/>
      <c r="AC129" s="858"/>
      <c r="AD129" s="858"/>
      <c r="AE129" s="859"/>
      <c r="AF129" s="860">
        <v>
1409559</v>
      </c>
      <c r="AG129" s="858"/>
      <c r="AH129" s="858"/>
      <c r="AI129" s="858"/>
      <c r="AJ129" s="859"/>
      <c r="AK129" s="860">
        <v>
1404952</v>
      </c>
      <c r="AL129" s="858"/>
      <c r="AM129" s="858"/>
      <c r="AN129" s="858"/>
      <c r="AO129" s="859"/>
      <c r="AP129" s="861"/>
      <c r="AQ129" s="862"/>
      <c r="AR129" s="862"/>
      <c r="AS129" s="862"/>
      <c r="AT129" s="863"/>
      <c r="AU129" s="284"/>
      <c r="AV129" s="284"/>
      <c r="AW129" s="284"/>
      <c r="AX129" s="827" t="s">
        <v>
496</v>
      </c>
      <c r="AY129" s="828"/>
      <c r="AZ129" s="828"/>
      <c r="BA129" s="828"/>
      <c r="BB129" s="828"/>
      <c r="BC129" s="828"/>
      <c r="BD129" s="828"/>
      <c r="BE129" s="829"/>
      <c r="BF129" s="847" t="s">
        <v>
148</v>
      </c>
      <c r="BG129" s="848"/>
      <c r="BH129" s="848"/>
      <c r="BI129" s="848"/>
      <c r="BJ129" s="848"/>
      <c r="BK129" s="848"/>
      <c r="BL129" s="849"/>
      <c r="BM129" s="847">
        <v>
20</v>
      </c>
      <c r="BN129" s="848"/>
      <c r="BO129" s="848"/>
      <c r="BP129" s="848"/>
      <c r="BQ129" s="848"/>
      <c r="BR129" s="848"/>
      <c r="BS129" s="849"/>
      <c r="BT129" s="847">
        <v>
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852" t="s">
        <v>
497</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
498</v>
      </c>
      <c r="X130" s="855"/>
      <c r="Y130" s="855"/>
      <c r="Z130" s="856"/>
      <c r="AA130" s="857">
        <v>
235072</v>
      </c>
      <c r="AB130" s="858"/>
      <c r="AC130" s="858"/>
      <c r="AD130" s="858"/>
      <c r="AE130" s="859"/>
      <c r="AF130" s="860">
        <v>
241375</v>
      </c>
      <c r="AG130" s="858"/>
      <c r="AH130" s="858"/>
      <c r="AI130" s="858"/>
      <c r="AJ130" s="859"/>
      <c r="AK130" s="860">
        <v>
241411</v>
      </c>
      <c r="AL130" s="858"/>
      <c r="AM130" s="858"/>
      <c r="AN130" s="858"/>
      <c r="AO130" s="859"/>
      <c r="AP130" s="861"/>
      <c r="AQ130" s="862"/>
      <c r="AR130" s="862"/>
      <c r="AS130" s="862"/>
      <c r="AT130" s="863"/>
      <c r="AU130" s="284"/>
      <c r="AV130" s="284"/>
      <c r="AW130" s="284"/>
      <c r="AX130" s="827" t="s">
        <v>
499</v>
      </c>
      <c r="AY130" s="828"/>
      <c r="AZ130" s="828"/>
      <c r="BA130" s="828"/>
      <c r="BB130" s="828"/>
      <c r="BC130" s="828"/>
      <c r="BD130" s="828"/>
      <c r="BE130" s="829"/>
      <c r="BF130" s="830">
        <v>
5.2</v>
      </c>
      <c r="BG130" s="831"/>
      <c r="BH130" s="831"/>
      <c r="BI130" s="831"/>
      <c r="BJ130" s="831"/>
      <c r="BK130" s="831"/>
      <c r="BL130" s="832"/>
      <c r="BM130" s="830">
        <v>
25</v>
      </c>
      <c r="BN130" s="831"/>
      <c r="BO130" s="831"/>
      <c r="BP130" s="831"/>
      <c r="BQ130" s="831"/>
      <c r="BR130" s="831"/>
      <c r="BS130" s="832"/>
      <c r="BT130" s="830">
        <v>
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
500</v>
      </c>
      <c r="X131" s="838"/>
      <c r="Y131" s="838"/>
      <c r="Z131" s="839"/>
      <c r="AA131" s="840">
        <v>
1237748</v>
      </c>
      <c r="AB131" s="841"/>
      <c r="AC131" s="841"/>
      <c r="AD131" s="841"/>
      <c r="AE131" s="842"/>
      <c r="AF131" s="843">
        <v>
1168184</v>
      </c>
      <c r="AG131" s="841"/>
      <c r="AH131" s="841"/>
      <c r="AI131" s="841"/>
      <c r="AJ131" s="842"/>
      <c r="AK131" s="843">
        <v>
1163541</v>
      </c>
      <c r="AL131" s="841"/>
      <c r="AM131" s="841"/>
      <c r="AN131" s="841"/>
      <c r="AO131" s="842"/>
      <c r="AP131" s="844"/>
      <c r="AQ131" s="845"/>
      <c r="AR131" s="845"/>
      <c r="AS131" s="845"/>
      <c r="AT131" s="846"/>
      <c r="AU131" s="284"/>
      <c r="AV131" s="284"/>
      <c r="AW131" s="284"/>
      <c r="AX131" s="805" t="s">
        <v>
501</v>
      </c>
      <c r="AY131" s="806"/>
      <c r="AZ131" s="806"/>
      <c r="BA131" s="806"/>
      <c r="BB131" s="806"/>
      <c r="BC131" s="806"/>
      <c r="BD131" s="806"/>
      <c r="BE131" s="807"/>
      <c r="BF131" s="808" t="s">
        <v>
148</v>
      </c>
      <c r="BG131" s="809"/>
      <c r="BH131" s="809"/>
      <c r="BI131" s="809"/>
      <c r="BJ131" s="809"/>
      <c r="BK131" s="809"/>
      <c r="BL131" s="810"/>
      <c r="BM131" s="808">
        <v>
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814" t="s">
        <v>
502</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
503</v>
      </c>
      <c r="W132" s="818"/>
      <c r="X132" s="818"/>
      <c r="Y132" s="818"/>
      <c r="Z132" s="819"/>
      <c r="AA132" s="820">
        <v>
4.985748311</v>
      </c>
      <c r="AB132" s="821"/>
      <c r="AC132" s="821"/>
      <c r="AD132" s="821"/>
      <c r="AE132" s="822"/>
      <c r="AF132" s="823">
        <v>
5.2167295559999998</v>
      </c>
      <c r="AG132" s="821"/>
      <c r="AH132" s="821"/>
      <c r="AI132" s="821"/>
      <c r="AJ132" s="822"/>
      <c r="AK132" s="823">
        <v>
5.6957167819999999</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
504</v>
      </c>
      <c r="W133" s="797"/>
      <c r="X133" s="797"/>
      <c r="Y133" s="797"/>
      <c r="Z133" s="798"/>
      <c r="AA133" s="799">
        <v>
4.5999999999999996</v>
      </c>
      <c r="AB133" s="800"/>
      <c r="AC133" s="800"/>
      <c r="AD133" s="800"/>
      <c r="AE133" s="801"/>
      <c r="AF133" s="799">
        <v>
4.9000000000000004</v>
      </c>
      <c r="AG133" s="800"/>
      <c r="AH133" s="800"/>
      <c r="AI133" s="800"/>
      <c r="AJ133" s="801"/>
      <c r="AK133" s="799">
        <v>
5.2</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Mt+SWQLcYXtSlhjdG4bknJ+c2wWOPw+4jXfP3+li4P0Yndz/bKHH5FBFmERC0M0U6fM+3px91eAiMDNcsts/gQ==" saltValue="gh5LZd1ZCnSiXTCCBPK2/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
&amp;C&amp;P/&amp;N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
505</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guw+Rsf65Q4Gf1t3+2k/srDFJZqyWqhFfsfHiyDQz2WfNeFPzcKQPMG2KOsxPEnXuFdI6pD0mIZaDhQcqtsUEA==" saltValue="dmHmaKoPS3WNRiBDkOexyQ==" spinCount="100000"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0FLaecy+yrCjB5np+O5/Yb+x5Vw4a0DeOZxqXiZIvWF5VSm9Agt2cZ+lR4fbGJUGmaQWr+2C0fBJyrSCTvWXw==" saltValue="K5kXdDgU+0r17aVPFOMGQA==" spinCount="100000" sheet="1" objects="1" scenarios="1"/>
  <dataConsolidate/>
  <phoneticPr fontId="2"/>
  <printOptions horizontalCentered="1" verticalCentered="1"/>
  <pageMargins left="0" right="0" top="0" bottom="0" header="0" footer="0"/>
  <headerFooter alignWithMargins="0">
    <oddFooter>
&amp;C&amp;P/&amp;N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election activeCell="AM25" sqref="AM25"/>
    </sheetView>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
506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
507</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8" t="s">
        <v>
508</v>
      </c>
      <c r="AP7" s="303"/>
      <c r="AQ7" s="304" t="s">
        <v>
509</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9"/>
      <c r="AP8" s="309" t="s">
        <v>
510</v>
      </c>
      <c r="AQ8" s="310" t="s">
        <v>
511</v>
      </c>
      <c r="AR8" s="311" t="s">
        <v>
512</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32" t="s">
        <v>
513</v>
      </c>
      <c r="AL9" s="1233"/>
      <c r="AM9" s="1233"/>
      <c r="AN9" s="1234"/>
      <c r="AO9" s="312">
        <v>
475583</v>
      </c>
      <c r="AP9" s="312">
        <v>
214516</v>
      </c>
      <c r="AQ9" s="313">
        <v>
213574</v>
      </c>
      <c r="AR9" s="314">
        <v>
0.4</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32" t="s">
        <v>
514</v>
      </c>
      <c r="AL10" s="1233"/>
      <c r="AM10" s="1233"/>
      <c r="AN10" s="1234"/>
      <c r="AO10" s="315">
        <v>
47817</v>
      </c>
      <c r="AP10" s="315">
        <v>
21568</v>
      </c>
      <c r="AQ10" s="316">
        <v>
27269</v>
      </c>
      <c r="AR10" s="317">
        <v>
-20.9</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32" t="s">
        <v>
515</v>
      </c>
      <c r="AL11" s="1233"/>
      <c r="AM11" s="1233"/>
      <c r="AN11" s="1234"/>
      <c r="AO11" s="315">
        <v>
10423</v>
      </c>
      <c r="AP11" s="315">
        <v>
4701</v>
      </c>
      <c r="AQ11" s="316">
        <v>
27363</v>
      </c>
      <c r="AR11" s="317">
        <v>
-82.8</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32" t="s">
        <v>
516</v>
      </c>
      <c r="AL12" s="1233"/>
      <c r="AM12" s="1233"/>
      <c r="AN12" s="1234"/>
      <c r="AO12" s="315">
        <v>
16715</v>
      </c>
      <c r="AP12" s="315">
        <v>
7539</v>
      </c>
      <c r="AQ12" s="316">
        <v>
4914</v>
      </c>
      <c r="AR12" s="317">
        <v>
53.4</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32" t="s">
        <v>
517</v>
      </c>
      <c r="AL13" s="1233"/>
      <c r="AM13" s="1233"/>
      <c r="AN13" s="1234"/>
      <c r="AO13" s="315" t="s">
        <v>
518</v>
      </c>
      <c r="AP13" s="315" t="s">
        <v>
518</v>
      </c>
      <c r="AQ13" s="316" t="s">
        <v>
518</v>
      </c>
      <c r="AR13" s="317" t="s">
        <v>
518</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32" t="s">
        <v>
519</v>
      </c>
      <c r="AL14" s="1233"/>
      <c r="AM14" s="1233"/>
      <c r="AN14" s="1234"/>
      <c r="AO14" s="315">
        <v>
26224</v>
      </c>
      <c r="AP14" s="315">
        <v>
11829</v>
      </c>
      <c r="AQ14" s="316">
        <v>
8817</v>
      </c>
      <c r="AR14" s="317">
        <v>
34.200000000000003</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32" t="s">
        <v>
520</v>
      </c>
      <c r="AL15" s="1233"/>
      <c r="AM15" s="1233"/>
      <c r="AN15" s="1234"/>
      <c r="AO15" s="315">
        <v>
17964</v>
      </c>
      <c r="AP15" s="315">
        <v>
8103</v>
      </c>
      <c r="AQ15" s="316">
        <v>
5079</v>
      </c>
      <c r="AR15" s="317">
        <v>
59.5</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35" t="s">
        <v>
521</v>
      </c>
      <c r="AL16" s="1236"/>
      <c r="AM16" s="1236"/>
      <c r="AN16" s="1237"/>
      <c r="AO16" s="315">
        <v>
-41416</v>
      </c>
      <c r="AP16" s="315">
        <v>
-18681</v>
      </c>
      <c r="AQ16" s="316">
        <v>
-19713</v>
      </c>
      <c r="AR16" s="317">
        <v>
-5.2</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35" t="s">
        <v>
192</v>
      </c>
      <c r="AL17" s="1236"/>
      <c r="AM17" s="1236"/>
      <c r="AN17" s="1237"/>
      <c r="AO17" s="315">
        <v>
553310</v>
      </c>
      <c r="AP17" s="315">
        <v>
249576</v>
      </c>
      <c r="AQ17" s="316">
        <v>
267304</v>
      </c>
      <c r="AR17" s="317">
        <v>
-6.6</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
522</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
523</v>
      </c>
      <c r="AP20" s="323" t="s">
        <v>
524</v>
      </c>
      <c r="AQ20" s="324" t="s">
        <v>
525</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9" t="s">
        <v>
526</v>
      </c>
      <c r="AL21" s="1230"/>
      <c r="AM21" s="1230"/>
      <c r="AN21" s="1231"/>
      <c r="AO21" s="327">
        <v>
19.850000000000001</v>
      </c>
      <c r="AP21" s="328">
        <v>
25.06</v>
      </c>
      <c r="AQ21" s="329">
        <v>
-5.21</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9" t="s">
        <v>
527</v>
      </c>
      <c r="AL22" s="1230"/>
      <c r="AM22" s="1230"/>
      <c r="AN22" s="1231"/>
      <c r="AO22" s="332">
        <v>
98.2</v>
      </c>
      <c r="AP22" s="333">
        <v>
93.7</v>
      </c>
      <c r="AQ22" s="334">
        <v>
4.5</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
528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
529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
530</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8" t="s">
        <v>
508</v>
      </c>
      <c r="AP30" s="303"/>
      <c r="AQ30" s="304" t="s">
        <v>
509</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9"/>
      <c r="AP31" s="309" t="s">
        <v>
510</v>
      </c>
      <c r="AQ31" s="310" t="s">
        <v>
511</v>
      </c>
      <c r="AR31" s="311" t="s">
        <v>
512</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0" t="s">
        <v>
531</v>
      </c>
      <c r="AL32" s="1221"/>
      <c r="AM32" s="1221"/>
      <c r="AN32" s="1222"/>
      <c r="AO32" s="342">
        <v>
93786</v>
      </c>
      <c r="AP32" s="342">
        <v>
42303</v>
      </c>
      <c r="AQ32" s="343">
        <v>
151350</v>
      </c>
      <c r="AR32" s="344">
        <v>
-72</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0" t="s">
        <v>
532</v>
      </c>
      <c r="AL33" s="1221"/>
      <c r="AM33" s="1221"/>
      <c r="AN33" s="1222"/>
      <c r="AO33" s="342" t="s">
        <v>
518</v>
      </c>
      <c r="AP33" s="342" t="s">
        <v>
518</v>
      </c>
      <c r="AQ33" s="343" t="s">
        <v>
518</v>
      </c>
      <c r="AR33" s="344" t="s">
        <v>
518</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0" t="s">
        <v>
533</v>
      </c>
      <c r="AL34" s="1221"/>
      <c r="AM34" s="1221"/>
      <c r="AN34" s="1222"/>
      <c r="AO34" s="342" t="s">
        <v>
518</v>
      </c>
      <c r="AP34" s="342" t="s">
        <v>
518</v>
      </c>
      <c r="AQ34" s="343" t="s">
        <v>
518</v>
      </c>
      <c r="AR34" s="344" t="s">
        <v>
518</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0" t="s">
        <v>
534</v>
      </c>
      <c r="AL35" s="1221"/>
      <c r="AM35" s="1221"/>
      <c r="AN35" s="1222"/>
      <c r="AO35" s="342">
        <v>
179893</v>
      </c>
      <c r="AP35" s="342">
        <v>
81143</v>
      </c>
      <c r="AQ35" s="343">
        <v>
30589</v>
      </c>
      <c r="AR35" s="344">
        <v>
165.3</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0" t="s">
        <v>
535</v>
      </c>
      <c r="AL36" s="1221"/>
      <c r="AM36" s="1221"/>
      <c r="AN36" s="1222"/>
      <c r="AO36" s="342">
        <v>
34004</v>
      </c>
      <c r="AP36" s="342">
        <v>
15338</v>
      </c>
      <c r="AQ36" s="343">
        <v>
6092</v>
      </c>
      <c r="AR36" s="344">
        <v>
151.80000000000001</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0" t="s">
        <v>
536</v>
      </c>
      <c r="AL37" s="1221"/>
      <c r="AM37" s="1221"/>
      <c r="AN37" s="1222"/>
      <c r="AO37" s="342" t="s">
        <v>
518</v>
      </c>
      <c r="AP37" s="342" t="s">
        <v>
518</v>
      </c>
      <c r="AQ37" s="343">
        <v>
1860</v>
      </c>
      <c r="AR37" s="344" t="s">
        <v>
518</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3" t="s">
        <v>
537</v>
      </c>
      <c r="AL38" s="1224"/>
      <c r="AM38" s="1224"/>
      <c r="AN38" s="1225"/>
      <c r="AO38" s="345" t="s">
        <v>
518</v>
      </c>
      <c r="AP38" s="345" t="s">
        <v>
518</v>
      </c>
      <c r="AQ38" s="346">
        <v>
61</v>
      </c>
      <c r="AR38" s="334" t="s">
        <v>
518</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3" t="s">
        <v>
538</v>
      </c>
      <c r="AL39" s="1224"/>
      <c r="AM39" s="1224"/>
      <c r="AN39" s="1225"/>
      <c r="AO39" s="342" t="s">
        <v>
518</v>
      </c>
      <c r="AP39" s="342" t="s">
        <v>
518</v>
      </c>
      <c r="AQ39" s="343">
        <v>
-9157</v>
      </c>
      <c r="AR39" s="344" t="s">
        <v>
518</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0" t="s">
        <v>
539</v>
      </c>
      <c r="AL40" s="1221"/>
      <c r="AM40" s="1221"/>
      <c r="AN40" s="1222"/>
      <c r="AO40" s="342">
        <v>
-241411</v>
      </c>
      <c r="AP40" s="342">
        <v>
-108891</v>
      </c>
      <c r="AQ40" s="343">
        <v>
-135364</v>
      </c>
      <c r="AR40" s="344">
        <v>
-19.600000000000001</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6" t="s">
        <v>
307</v>
      </c>
      <c r="AL41" s="1227"/>
      <c r="AM41" s="1227"/>
      <c r="AN41" s="1228"/>
      <c r="AO41" s="342">
        <v>
66272</v>
      </c>
      <c r="AP41" s="342">
        <v>
29893</v>
      </c>
      <c r="AQ41" s="343">
        <v>
45431</v>
      </c>
      <c r="AR41" s="344">
        <v>
-34.200000000000003</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
540</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
541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
542</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3" t="s">
        <v>
508</v>
      </c>
      <c r="AN49" s="1215" t="s">
        <v>
543</v>
      </c>
      <c r="AO49" s="1216"/>
      <c r="AP49" s="1216"/>
      <c r="AQ49" s="1216"/>
      <c r="AR49" s="1217"/>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4"/>
      <c r="AN50" s="358" t="s">
        <v>
544</v>
      </c>
      <c r="AO50" s="359" t="s">
        <v>
545</v>
      </c>
      <c r="AP50" s="360" t="s">
        <v>
546</v>
      </c>
      <c r="AQ50" s="361" t="s">
        <v>
547</v>
      </c>
      <c r="AR50" s="362" t="s">
        <v>
548</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
549</v>
      </c>
      <c r="AL51" s="355"/>
      <c r="AM51" s="363">
        <v>
699289</v>
      </c>
      <c r="AN51" s="364">
        <v>
293942</v>
      </c>
      <c r="AO51" s="365">
        <v>
70.2</v>
      </c>
      <c r="AP51" s="366">
        <v>
288550</v>
      </c>
      <c r="AQ51" s="367">
        <v>
20.8</v>
      </c>
      <c r="AR51" s="368">
        <v>
49.4</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
550</v>
      </c>
      <c r="AM52" s="371">
        <v>
403238</v>
      </c>
      <c r="AN52" s="372">
        <v>
169499</v>
      </c>
      <c r="AO52" s="373">
        <v>
86.4</v>
      </c>
      <c r="AP52" s="374">
        <v>
141525</v>
      </c>
      <c r="AQ52" s="375">
        <v>
10.1</v>
      </c>
      <c r="AR52" s="376">
        <v>
76.3</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
551</v>
      </c>
      <c r="AL53" s="355"/>
      <c r="AM53" s="363">
        <v>
619931</v>
      </c>
      <c r="AN53" s="364">
        <v>
264589</v>
      </c>
      <c r="AO53" s="365">
        <v>
-10</v>
      </c>
      <c r="AP53" s="366">
        <v>
287914</v>
      </c>
      <c r="AQ53" s="367">
        <v>
-0.2</v>
      </c>
      <c r="AR53" s="368">
        <v>
-9.8000000000000007</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
550</v>
      </c>
      <c r="AM54" s="371">
        <v>
493204</v>
      </c>
      <c r="AN54" s="372">
        <v>
210501</v>
      </c>
      <c r="AO54" s="373">
        <v>
24.2</v>
      </c>
      <c r="AP54" s="374">
        <v>
146531</v>
      </c>
      <c r="AQ54" s="375">
        <v>
3.5</v>
      </c>
      <c r="AR54" s="376">
        <v>
20.7</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
552</v>
      </c>
      <c r="AL55" s="355"/>
      <c r="AM55" s="363">
        <v>
564527</v>
      </c>
      <c r="AN55" s="364">
        <v>
247274</v>
      </c>
      <c r="AO55" s="365">
        <v>
-6.5</v>
      </c>
      <c r="AP55" s="366">
        <v>
310300</v>
      </c>
      <c r="AQ55" s="367">
        <v>
7.8</v>
      </c>
      <c r="AR55" s="368">
        <v>
-14.3</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
550</v>
      </c>
      <c r="AM56" s="371">
        <v>
544795</v>
      </c>
      <c r="AN56" s="372">
        <v>
238631</v>
      </c>
      <c r="AO56" s="373">
        <v>
13.4</v>
      </c>
      <c r="AP56" s="374">
        <v>
157576</v>
      </c>
      <c r="AQ56" s="375">
        <v>
7.5</v>
      </c>
      <c r="AR56" s="376">
        <v>
5.9</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
553</v>
      </c>
      <c r="AL57" s="355"/>
      <c r="AM57" s="363">
        <v>
741050</v>
      </c>
      <c r="AN57" s="364">
        <v>
330236</v>
      </c>
      <c r="AO57" s="365">
        <v>
33.6</v>
      </c>
      <c r="AP57" s="366">
        <v>
317319</v>
      </c>
      <c r="AQ57" s="367">
        <v>
2.2999999999999998</v>
      </c>
      <c r="AR57" s="368">
        <v>
31.3</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
550</v>
      </c>
      <c r="AM58" s="371">
        <v>
665343</v>
      </c>
      <c r="AN58" s="372">
        <v>
296499</v>
      </c>
      <c r="AO58" s="373">
        <v>
24.2</v>
      </c>
      <c r="AP58" s="374">
        <v>
164214</v>
      </c>
      <c r="AQ58" s="375">
        <v>
4.2</v>
      </c>
      <c r="AR58" s="376">
        <v>
20</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
554</v>
      </c>
      <c r="AL59" s="355"/>
      <c r="AM59" s="363">
        <v>
641857</v>
      </c>
      <c r="AN59" s="364">
        <v>
289516</v>
      </c>
      <c r="AO59" s="365">
        <v>
-12.3</v>
      </c>
      <c r="AP59" s="366">
        <v>
289738</v>
      </c>
      <c r="AQ59" s="367">
        <v>
-8.6999999999999993</v>
      </c>
      <c r="AR59" s="368">
        <v>
-3.6</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
550</v>
      </c>
      <c r="AM60" s="371">
        <v>
592230</v>
      </c>
      <c r="AN60" s="372">
        <v>
267131</v>
      </c>
      <c r="AO60" s="373">
        <v>
-9.9</v>
      </c>
      <c r="AP60" s="374">
        <v>
156238</v>
      </c>
      <c r="AQ60" s="375">
        <v>
-4.9000000000000004</v>
      </c>
      <c r="AR60" s="376">
        <v>
-5</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
555</v>
      </c>
      <c r="AL61" s="377"/>
      <c r="AM61" s="378">
        <v>
653331</v>
      </c>
      <c r="AN61" s="379">
        <v>
285111</v>
      </c>
      <c r="AO61" s="380">
        <v>
15</v>
      </c>
      <c r="AP61" s="381">
        <v>
298764</v>
      </c>
      <c r="AQ61" s="382">
        <v>
4.4000000000000004</v>
      </c>
      <c r="AR61" s="368">
        <v>
10.6</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
550</v>
      </c>
      <c r="AM62" s="371">
        <v>
539762</v>
      </c>
      <c r="AN62" s="372">
        <v>
236452</v>
      </c>
      <c r="AO62" s="373">
        <v>
27.7</v>
      </c>
      <c r="AP62" s="374">
        <v>
153217</v>
      </c>
      <c r="AQ62" s="375">
        <v>
4.0999999999999996</v>
      </c>
      <c r="AR62" s="376">
        <v>
23.6</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BSxxPkbEsSg8201BclN2BNiHR291jyHARJ/Ts5LdsAiD77/vWc+XTmDZo+sihXCRopX3/Xb1TRR5aaozpRroNw==" saltValue="0rpTtdFSoNnasXBpDS6oo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
557</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ipg9k50j1TweaFkiKKKppMBb9rdWGJvH96v6WJTD6fZSb8VWIzBOo9HBrpv276g+gtO6apHLtQws4ljjH7Y2zQ==" saltValue="VXh8hkPvhKRUn6L1Gc3SBA=="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
558</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kHXy5BdHoiofEBK1t6bY/iia0daRzcb9jsO/ihdsMlJnuxtJfMX5c2JfZWkyz2kbZBbJgZzEDiaYUcBnBhuzQg==" saltValue="+Deuw+yY5CFimbwr2TYT9Q=="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election activeCell="C4" sqref="C4"/>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
0</v>
      </c>
    </row>
    <row r="46" spans="2:10" ht="29.25" customHeight="1" thickBot="1" x14ac:dyDescent="0.25">
      <c r="B46" s="4" t="s">
        <v>
1</v>
      </c>
      <c r="C46" s="5"/>
      <c r="D46" s="5"/>
      <c r="E46" s="6" t="s">
        <v>
2</v>
      </c>
      <c r="F46" s="7" t="s">
        <v>
559</v>
      </c>
      <c r="G46" s="8" t="s">
        <v>
560</v>
      </c>
      <c r="H46" s="8" t="s">
        <v>
561</v>
      </c>
      <c r="I46" s="8" t="s">
        <v>
562</v>
      </c>
      <c r="J46" s="9" t="s">
        <v>
563</v>
      </c>
    </row>
    <row r="47" spans="2:10" ht="57.75" customHeight="1" x14ac:dyDescent="0.2">
      <c r="B47" s="10"/>
      <c r="C47" s="1238" t="s">
        <v>
3</v>
      </c>
      <c r="D47" s="1238"/>
      <c r="E47" s="1239"/>
      <c r="F47" s="11">
        <v>
209.84</v>
      </c>
      <c r="G47" s="12">
        <v>
195.62</v>
      </c>
      <c r="H47" s="12">
        <v>
186.21</v>
      </c>
      <c r="I47" s="12">
        <v>
185.16</v>
      </c>
      <c r="J47" s="13">
        <v>
178.75</v>
      </c>
    </row>
    <row r="48" spans="2:10" ht="57.75" customHeight="1" x14ac:dyDescent="0.2">
      <c r="B48" s="14"/>
      <c r="C48" s="1240" t="s">
        <v>
4</v>
      </c>
      <c r="D48" s="1240"/>
      <c r="E48" s="1241"/>
      <c r="F48" s="15">
        <v>
3.76</v>
      </c>
      <c r="G48" s="16">
        <v>
8.8000000000000007</v>
      </c>
      <c r="H48" s="16">
        <v>
8.74</v>
      </c>
      <c r="I48" s="16">
        <v>
10.36</v>
      </c>
      <c r="J48" s="17">
        <v>
8.23</v>
      </c>
    </row>
    <row r="49" spans="2:10" ht="57.75" customHeight="1" thickBot="1" x14ac:dyDescent="0.25">
      <c r="B49" s="18"/>
      <c r="C49" s="1242" t="s">
        <v>
5</v>
      </c>
      <c r="D49" s="1242"/>
      <c r="E49" s="1243"/>
      <c r="F49" s="19">
        <v>
23.68</v>
      </c>
      <c r="G49" s="20">
        <v>
5.53</v>
      </c>
      <c r="H49" s="20" t="s">
        <v>
564</v>
      </c>
      <c r="I49" s="20" t="s">
        <v>
565</v>
      </c>
      <c r="J49" s="21" t="s">
        <v>
566</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dM9+RqhHnZP5J8U2VY91BzhYzLIQl34vt1mJyS1N8I1CgEhZBzDyBjrvvfpIjeJDhgB34kdTTuOw5DC130Abug==" saltValue="DFEB9WNkIPqBYlLecU3FN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
</cp:lastModifiedBy>
  <cp:lastPrinted>2020-03-24T02:46:06Z</cp:lastPrinted>
  <dcterms:created xsi:type="dcterms:W3CDTF">2020-02-10T03:26:24Z</dcterms:created>
  <dcterms:modified xsi:type="dcterms:W3CDTF">2020-09-28T07:03:10Z</dcterms:modified>
  <cp:category/>
</cp:coreProperties>
</file>